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city.kingston.on.ca\ns\UK\Kingston Hydro\Kingston Hydro 2023 COS Rate App EB-2022-0044\COS Models\APPLICATION Completed Models _FINAL to FILE\"/>
    </mc:Choice>
  </mc:AlternateContent>
  <xr:revisionPtr revIDLastSave="0" documentId="13_ncr:1_{F22B3A08-FEAC-4B74-A6BB-BF897BF3FA48}" xr6:coauthVersionLast="47" xr6:coauthVersionMax="47" xr10:uidLastSave="{00000000-0000-0000-0000-000000000000}"/>
  <bookViews>
    <workbookView xWindow="-120" yWindow="-120" windowWidth="29040" windowHeight="15840" tabRatio="801" xr2:uid="{71781FC1-DFC4-4CD7-B055-CF25E81C1C7E}"/>
  </bookViews>
  <sheets>
    <sheet name="KHC Table" sheetId="22" r:id="rId1"/>
    <sheet name="Scorecard Ranking" sheetId="23" r:id="rId2"/>
    <sheet name="Validation and Forecasting" sheetId="24" r:id="rId3"/>
    <sheet name="2020 Benchmarking Calculations" sheetId="1" r:id="rId4"/>
    <sheet name="Validation 2020" sheetId="2" r:id="rId5"/>
    <sheet name="Scorecard Data 2020" sheetId="3" r:id="rId6"/>
    <sheet name="HON Backcast" sheetId="4" r:id="rId7"/>
    <sheet name="Table 1 2020" sheetId="5" r:id="rId8"/>
    <sheet name="Table 2 2020" sheetId="6" r:id="rId9"/>
    <sheet name="Table 3a 2020" sheetId="7" r:id="rId10"/>
    <sheet name="Table 3b 2020" sheetId="8" r:id="rId11"/>
    <sheet name="Table 4 2020" sheetId="9" r:id="rId12"/>
    <sheet name="Table 5 2020" sheetId="10" r:id="rId13"/>
    <sheet name="Amalgamations 2020" sheetId="11" r:id="rId14"/>
    <sheet name="2020 Customers" sheetId="12" r:id="rId15"/>
    <sheet name="2020 Metered kWh" sheetId="13" r:id="rId16"/>
    <sheet name="2020 Utility Characteristics" sheetId="14" r:id="rId17"/>
    <sheet name="2020 Capital Data" sheetId="15" r:id="rId18"/>
    <sheet name="2020 Trial Balance" sheetId="16" r:id="rId19"/>
    <sheet name="2020 LV Charges" sheetId="17" r:id="rId20"/>
    <sheet name="2020 List of LDCs" sheetId="18" r:id="rId21"/>
    <sheet name="2020 revisions to 2018 data" sheetId="19" r:id="rId22"/>
    <sheet name="2020 Revisions to 2019 Data" sheetId="20" r:id="rId23"/>
    <sheet name="end of 2020 worksheets" sheetId="21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d2" localSheetId="3">#REF!</definedName>
    <definedName name="__d2" localSheetId="6">#REF!</definedName>
    <definedName name="__d2" localSheetId="0">#REF!</definedName>
    <definedName name="__d2" localSheetId="5">#REF!</definedName>
    <definedName name="__d2" localSheetId="10">#REF!</definedName>
    <definedName name="__d2" localSheetId="12">#REF!</definedName>
    <definedName name="__d2" localSheetId="4">#REF!</definedName>
    <definedName name="__d2" localSheetId="2">#REF!</definedName>
    <definedName name="__d2">#REF!</definedName>
    <definedName name="_d2" localSheetId="3">#REF!</definedName>
    <definedName name="_d2" localSheetId="6">#REF!</definedName>
    <definedName name="_d2" localSheetId="0">#REF!</definedName>
    <definedName name="_d2" localSheetId="5">#REF!</definedName>
    <definedName name="_d2" localSheetId="10">#REF!</definedName>
    <definedName name="_d2" localSheetId="12">#REF!</definedName>
    <definedName name="_d2" localSheetId="4">#REF!</definedName>
    <definedName name="_d2" localSheetId="2">#REF!</definedName>
    <definedName name="_d2">#REF!</definedName>
    <definedName name="_xlnm._FilterDatabase" localSheetId="19" hidden="1">'2020 LV Charges'!$R$6:$Z$321</definedName>
    <definedName name="_xlnm._FilterDatabase" localSheetId="22" hidden="1">'2020 Revisions to 2019 Data'!$B$5:$L$42</definedName>
    <definedName name="_xlnm._FilterDatabase" localSheetId="5" hidden="1">'Scorecard Data 2020'!$L$2:$AA$61</definedName>
    <definedName name="_xlnm._FilterDatabase" localSheetId="9" hidden="1">'Table 3a 2020'!$A$7:$B$66</definedName>
    <definedName name="_xlnm._FilterDatabase" localSheetId="10" hidden="1">'Table 3b 2020'!$A$8:$B$21</definedName>
    <definedName name="_xlnm._FilterDatabase" localSheetId="11" hidden="1">'Table 4 2020'!$J$9:$J$69</definedName>
    <definedName name="_Parse_Out" localSheetId="3" hidden="1">#REF!</definedName>
    <definedName name="_Parse_Out" localSheetId="6" hidden="1">#REF!</definedName>
    <definedName name="_Parse_Out" localSheetId="0" hidden="1">#REF!</definedName>
    <definedName name="_Parse_Out" localSheetId="5" hidden="1">#REF!</definedName>
    <definedName name="_Parse_Out" localSheetId="10" hidden="1">#REF!</definedName>
    <definedName name="_Parse_Out" localSheetId="12" hidden="1">#REF!</definedName>
    <definedName name="_Parse_Out" localSheetId="4" hidden="1">#REF!</definedName>
    <definedName name="_Parse_Out" localSheetId="2" hidden="1">#REF!</definedName>
    <definedName name="_Parse_Out" hidden="1">#REF!</definedName>
    <definedName name="A" localSheetId="3">[1]Sheet1!#REF!</definedName>
    <definedName name="A" localSheetId="6">[1]Sheet1!#REF!</definedName>
    <definedName name="A" localSheetId="0">[2]Sheet1!#REF!</definedName>
    <definedName name="A" localSheetId="5">[1]Sheet1!#REF!</definedName>
    <definedName name="A" localSheetId="10">[1]Sheet1!#REF!</definedName>
    <definedName name="A" localSheetId="12">[1]Sheet1!#REF!</definedName>
    <definedName name="A" localSheetId="4">[1]Sheet1!#REF!</definedName>
    <definedName name="A" localSheetId="2">[2]Sheet1!#REF!</definedName>
    <definedName name="A">[1]Sheet1!#REF!</definedName>
    <definedName name="A2159244F" localSheetId="0">'[3]WCI EGS'!$R$1:$R$10,'[3]WCI EGS'!$R$11:$R$47</definedName>
    <definedName name="A2159244F" localSheetId="2">'[3]WCI EGS'!$R$1:$R$10,'[3]WCI EGS'!$R$11:$R$47</definedName>
    <definedName name="A2159244F">'[4]WCI EGS'!$R$1:$R$10,'[4]WCI EGS'!$R$11:$R$47</definedName>
    <definedName name="A2159253J" localSheetId="0">'[3]WCI EGS'!$X$1:$X$10,'[3]WCI EGS'!$X$11:$X$47</definedName>
    <definedName name="A2159253J" localSheetId="2">'[3]WCI EGS'!$X$1:$X$10,'[3]WCI EGS'!$X$11:$X$47</definedName>
    <definedName name="A2159253J">'[4]WCI EGS'!$X$1:$X$10,'[4]WCI EGS'!$X$11:$X$47</definedName>
    <definedName name="A2159262K" localSheetId="0">'[3]WCI EGS'!$AO$1:$AO$10,'[3]WCI EGS'!$AO$11:$AO$47</definedName>
    <definedName name="A2159262K" localSheetId="2">'[3]WCI EGS'!$AO$1:$AO$10,'[3]WCI EGS'!$AO$11:$AO$47</definedName>
    <definedName name="A2159262K">'[4]WCI EGS'!$AO$1:$AO$10,'[4]WCI EGS'!$AO$11:$AO$47</definedName>
    <definedName name="A2159263L" localSheetId="0">'[3]WCI EGS'!$B$1:$B$10,'[3]WCI EGS'!$B$11:$B$47</definedName>
    <definedName name="A2159263L" localSheetId="2">'[3]WCI EGS'!$B$1:$B$10,'[3]WCI EGS'!$B$11:$B$47</definedName>
    <definedName name="A2159263L">'[4]WCI EGS'!$B$1:$B$10,'[4]WCI EGS'!$B$11:$B$47</definedName>
    <definedName name="A2159264R" localSheetId="0">'[3]WCI EGS'!$C$1:$C$10,'[3]WCI EGS'!$C$11:$C$47</definedName>
    <definedName name="A2159264R" localSheetId="2">'[3]WCI EGS'!$C$1:$C$10,'[3]WCI EGS'!$C$11:$C$47</definedName>
    <definedName name="A2159264R">'[4]WCI EGS'!$C$1:$C$10,'[4]WCI EGS'!$C$11:$C$47</definedName>
    <definedName name="A2159265T" localSheetId="0">'[3]WCI EGS'!$D$1:$D$10,'[3]WCI EGS'!$D$11:$D$47</definedName>
    <definedName name="A2159265T" localSheetId="2">'[3]WCI EGS'!$D$1:$D$10,'[3]WCI EGS'!$D$11:$D$47</definedName>
    <definedName name="A2159265T">'[4]WCI EGS'!$D$1:$D$10,'[4]WCI EGS'!$D$11:$D$47</definedName>
    <definedName name="A2159266V" localSheetId="0">'[3]WCI EGS'!$F$1:$F$10,'[3]WCI EGS'!$F$11:$F$47</definedName>
    <definedName name="A2159266V" localSheetId="2">'[3]WCI EGS'!$F$1:$F$10,'[3]WCI EGS'!$F$11:$F$47</definedName>
    <definedName name="A2159266V">'[4]WCI EGS'!$F$1:$F$10,'[4]WCI EGS'!$F$11:$F$47</definedName>
    <definedName name="A2159267W" localSheetId="0">'[3]WCI EGS'!$G$1:$G$10,'[3]WCI EGS'!$G$11:$G$47</definedName>
    <definedName name="A2159267W" localSheetId="2">'[3]WCI EGS'!$G$1:$G$10,'[3]WCI EGS'!$G$11:$G$47</definedName>
    <definedName name="A2159267W">'[4]WCI EGS'!$G$1:$G$10,'[4]WCI EGS'!$G$11:$G$47</definedName>
    <definedName name="A2159268X" localSheetId="0">'[3]WCI EGS'!$H$1:$H$10,'[3]WCI EGS'!$H$11:$H$47</definedName>
    <definedName name="A2159268X" localSheetId="2">'[3]WCI EGS'!$H$1:$H$10,'[3]WCI EGS'!$H$11:$H$47</definedName>
    <definedName name="A2159268X">'[4]WCI EGS'!$H$1:$H$10,'[4]WCI EGS'!$H$11:$H$47</definedName>
    <definedName name="A2159269A" localSheetId="0">'[3]WCI EGS'!$I$1:$I$10,'[3]WCI EGS'!$I$11:$I$47</definedName>
    <definedName name="A2159269A" localSheetId="2">'[3]WCI EGS'!$I$1:$I$10,'[3]WCI EGS'!$I$11:$I$47</definedName>
    <definedName name="A2159269A">'[4]WCI EGS'!$I$1:$I$10,'[4]WCI EGS'!$I$11:$I$47</definedName>
    <definedName name="A2159270K" localSheetId="0">'[3]WCI EGS'!$J$1:$J$10,'[3]WCI EGS'!$J$11:$J$47</definedName>
    <definedName name="A2159270K" localSheetId="2">'[3]WCI EGS'!$J$1:$J$10,'[3]WCI EGS'!$J$11:$J$47</definedName>
    <definedName name="A2159270K">'[4]WCI EGS'!$J$1:$J$10,'[4]WCI EGS'!$J$11:$J$47</definedName>
    <definedName name="A2159271L" localSheetId="0">'[3]WCI EGS'!$K$1:$K$10,'[3]WCI EGS'!$K$11:$K$47</definedName>
    <definedName name="A2159271L" localSheetId="2">'[3]WCI EGS'!$K$1:$K$10,'[3]WCI EGS'!$K$11:$K$47</definedName>
    <definedName name="A2159271L">'[4]WCI EGS'!$K$1:$K$10,'[4]WCI EGS'!$K$11:$K$47</definedName>
    <definedName name="A2159272R" localSheetId="0">'[3]WCI EGS'!$L$1:$L$10,'[3]WCI EGS'!$L$11:$L$47</definedName>
    <definedName name="A2159272R" localSheetId="2">'[3]WCI EGS'!$L$1:$L$10,'[3]WCI EGS'!$L$11:$L$47</definedName>
    <definedName name="A2159272R">'[4]WCI EGS'!$L$1:$L$10,'[4]WCI EGS'!$L$11:$L$47</definedName>
    <definedName name="A2159273T" localSheetId="0">'[3]WCI EGS'!$M$1:$M$10,'[3]WCI EGS'!$M$11:$M$47</definedName>
    <definedName name="A2159273T" localSheetId="2">'[3]WCI EGS'!$M$1:$M$10,'[3]WCI EGS'!$M$11:$M$47</definedName>
    <definedName name="A2159273T">'[4]WCI EGS'!$M$1:$M$10,'[4]WCI EGS'!$M$11:$M$47</definedName>
    <definedName name="A2159274V" localSheetId="0">'[3]WCI EGS'!$N$1:$N$10,'[3]WCI EGS'!$N$11:$N$47</definedName>
    <definedName name="A2159274V" localSheetId="2">'[3]WCI EGS'!$N$1:$N$10,'[3]WCI EGS'!$N$11:$N$47</definedName>
    <definedName name="A2159274V">'[4]WCI EGS'!$N$1:$N$10,'[4]WCI EGS'!$N$11:$N$47</definedName>
    <definedName name="A2159275W" localSheetId="0">'[3]WCI EGS'!$O$1:$O$10,'[3]WCI EGS'!$O$11:$O$47</definedName>
    <definedName name="A2159275W" localSheetId="2">'[3]WCI EGS'!$O$1:$O$10,'[3]WCI EGS'!$O$11:$O$47</definedName>
    <definedName name="A2159275W">'[4]WCI EGS'!$O$1:$O$10,'[4]WCI EGS'!$O$11:$O$47</definedName>
    <definedName name="A2159276X" localSheetId="0">'[3]WCI EGS'!$P$1:$P$10,'[3]WCI EGS'!$P$11:$P$47</definedName>
    <definedName name="A2159276X" localSheetId="2">'[3]WCI EGS'!$P$1:$P$10,'[3]WCI EGS'!$P$11:$P$47</definedName>
    <definedName name="A2159276X">'[4]WCI EGS'!$P$1:$P$10,'[4]WCI EGS'!$P$11:$P$47</definedName>
    <definedName name="A2159277A" localSheetId="0">'[3]WCI EGS'!$Q$1:$Q$10,'[3]WCI EGS'!$Q$11:$Q$47</definedName>
    <definedName name="A2159277A" localSheetId="2">'[3]WCI EGS'!$Q$1:$Q$10,'[3]WCI EGS'!$Q$11:$Q$47</definedName>
    <definedName name="A2159277A">'[4]WCI EGS'!$Q$1:$Q$10,'[4]WCI EGS'!$Q$11:$Q$47</definedName>
    <definedName name="A2159278C" localSheetId="0">'[3]WCI EGS'!$S$1:$S$10,'[3]WCI EGS'!$S$11:$S$47</definedName>
    <definedName name="A2159278C" localSheetId="2">'[3]WCI EGS'!$S$1:$S$10,'[3]WCI EGS'!$S$11:$S$47</definedName>
    <definedName name="A2159278C">'[4]WCI EGS'!$S$1:$S$10,'[4]WCI EGS'!$S$11:$S$47</definedName>
    <definedName name="A2159279F" localSheetId="0">'[3]WCI EGS'!$T$1:$T$10,'[3]WCI EGS'!$T$11:$T$47</definedName>
    <definedName name="A2159279F" localSheetId="2">'[3]WCI EGS'!$T$1:$T$10,'[3]WCI EGS'!$T$11:$T$47</definedName>
    <definedName name="A2159279F">'[4]WCI EGS'!$T$1:$T$10,'[4]WCI EGS'!$T$11:$T$47</definedName>
    <definedName name="A2159280R" localSheetId="0">'[3]WCI EGS'!$U$1:$U$10,'[3]WCI EGS'!$U$11:$U$47</definedName>
    <definedName name="A2159280R" localSheetId="2">'[3]WCI EGS'!$U$1:$U$10,'[3]WCI EGS'!$U$11:$U$47</definedName>
    <definedName name="A2159280R">'[4]WCI EGS'!$U$1:$U$10,'[4]WCI EGS'!$U$11:$U$47</definedName>
    <definedName name="A2159281T" localSheetId="0">'[3]WCI EGS'!$V$1:$V$10,'[3]WCI EGS'!$V$11:$V$47</definedName>
    <definedName name="A2159281T" localSheetId="2">'[3]WCI EGS'!$V$1:$V$10,'[3]WCI EGS'!$V$11:$V$47</definedName>
    <definedName name="A2159281T">'[4]WCI EGS'!$V$1:$V$10,'[4]WCI EGS'!$V$11:$V$47</definedName>
    <definedName name="A2159282V" localSheetId="0">'[3]WCI EGS'!$W$1:$W$10,'[3]WCI EGS'!$W$11:$W$47</definedName>
    <definedName name="A2159282V" localSheetId="2">'[3]WCI EGS'!$W$1:$W$10,'[3]WCI EGS'!$W$11:$W$47</definedName>
    <definedName name="A2159282V">'[4]WCI EGS'!$W$1:$W$10,'[4]WCI EGS'!$W$11:$W$47</definedName>
    <definedName name="A2159283W" localSheetId="0">'[3]WCI EGS'!$Y$1:$Y$10,'[3]WCI EGS'!$Y$11:$Y$47</definedName>
    <definedName name="A2159283W" localSheetId="2">'[3]WCI EGS'!$Y$1:$Y$10,'[3]WCI EGS'!$Y$11:$Y$47</definedName>
    <definedName name="A2159283W">'[4]WCI EGS'!$Y$1:$Y$10,'[4]WCI EGS'!$Y$11:$Y$47</definedName>
    <definedName name="A2159284X" localSheetId="0">'[3]WCI EGS'!$Z$1:$Z$10,'[3]WCI EGS'!$Z$11:$Z$47</definedName>
    <definedName name="A2159284X" localSheetId="2">'[3]WCI EGS'!$Z$1:$Z$10,'[3]WCI EGS'!$Z$11:$Z$47</definedName>
    <definedName name="A2159284X">'[4]WCI EGS'!$Z$1:$Z$10,'[4]WCI EGS'!$Z$11:$Z$47</definedName>
    <definedName name="A2159285A" localSheetId="0">'[3]WCI EGS'!$AA$1:$AA$10,'[3]WCI EGS'!$AA$11:$AA$47</definedName>
    <definedName name="A2159285A" localSheetId="2">'[3]WCI EGS'!$AA$1:$AA$10,'[3]WCI EGS'!$AA$11:$AA$47</definedName>
    <definedName name="A2159285A">'[4]WCI EGS'!$AA$1:$AA$10,'[4]WCI EGS'!$AA$11:$AA$47</definedName>
    <definedName name="A2159286C" localSheetId="0">'[3]WCI EGS'!$AB$1:$AB$10,'[3]WCI EGS'!$AB$11:$AB$47</definedName>
    <definedName name="A2159286C" localSheetId="2">'[3]WCI EGS'!$AB$1:$AB$10,'[3]WCI EGS'!$AB$11:$AB$47</definedName>
    <definedName name="A2159286C">'[4]WCI EGS'!$AB$1:$AB$10,'[4]WCI EGS'!$AB$11:$AB$47</definedName>
    <definedName name="A2159287F" localSheetId="0">'[3]WCI EGS'!$AC$1:$AC$10,'[3]WCI EGS'!$AC$11:$AC$47</definedName>
    <definedName name="A2159287F" localSheetId="2">'[3]WCI EGS'!$AC$1:$AC$10,'[3]WCI EGS'!$AC$11:$AC$47</definedName>
    <definedName name="A2159287F">'[4]WCI EGS'!$AC$1:$AC$10,'[4]WCI EGS'!$AC$11:$AC$47</definedName>
    <definedName name="A2159288J" localSheetId="0">'[3]WCI EGS'!$AD$1:$AD$10,'[3]WCI EGS'!$AD$11:$AD$47</definedName>
    <definedName name="A2159288J" localSheetId="2">'[3]WCI EGS'!$AD$1:$AD$10,'[3]WCI EGS'!$AD$11:$AD$47</definedName>
    <definedName name="A2159288J">'[4]WCI EGS'!$AD$1:$AD$10,'[4]WCI EGS'!$AD$11:$AD$47</definedName>
    <definedName name="A2159289K" localSheetId="0">'[3]WCI EGS'!$AE$1:$AE$10,'[3]WCI EGS'!$AE$11:$AE$47</definedName>
    <definedName name="A2159289K" localSheetId="2">'[3]WCI EGS'!$AE$1:$AE$10,'[3]WCI EGS'!$AE$11:$AE$47</definedName>
    <definedName name="A2159289K">'[4]WCI EGS'!$AE$1:$AE$10,'[4]WCI EGS'!$AE$11:$AE$47</definedName>
    <definedName name="A2159290V" localSheetId="0">'[3]WCI EGS'!$AF$1:$AF$10,'[3]WCI EGS'!$AF$11:$AF$47</definedName>
    <definedName name="A2159290V" localSheetId="2">'[3]WCI EGS'!$AF$1:$AF$10,'[3]WCI EGS'!$AF$11:$AF$47</definedName>
    <definedName name="A2159290V">'[4]WCI EGS'!$AF$1:$AF$10,'[4]WCI EGS'!$AF$11:$AF$47</definedName>
    <definedName name="A2159291W" localSheetId="0">'[3]WCI EGS'!$AG$1:$AG$10,'[3]WCI EGS'!$AG$11:$AG$47</definedName>
    <definedName name="A2159291W" localSheetId="2">'[3]WCI EGS'!$AG$1:$AG$10,'[3]WCI EGS'!$AG$11:$AG$47</definedName>
    <definedName name="A2159291W">'[4]WCI EGS'!$AG$1:$AG$10,'[4]WCI EGS'!$AG$11:$AG$47</definedName>
    <definedName name="A2159292X" localSheetId="0">'[3]WCI EGS'!$AH$1:$AH$10,'[3]WCI EGS'!$AH$11:$AH$47</definedName>
    <definedName name="A2159292X" localSheetId="2">'[3]WCI EGS'!$AH$1:$AH$10,'[3]WCI EGS'!$AH$11:$AH$47</definedName>
    <definedName name="A2159292X">'[4]WCI EGS'!$AH$1:$AH$10,'[4]WCI EGS'!$AH$11:$AH$47</definedName>
    <definedName name="A2159293A" localSheetId="0">'[3]WCI EGS'!$AI$1:$AI$10,'[3]WCI EGS'!$AI$11:$AI$47</definedName>
    <definedName name="A2159293A" localSheetId="2">'[3]WCI EGS'!$AI$1:$AI$10,'[3]WCI EGS'!$AI$11:$AI$47</definedName>
    <definedName name="A2159293A">'[4]WCI EGS'!$AI$1:$AI$10,'[4]WCI EGS'!$AI$11:$AI$47</definedName>
    <definedName name="A2159294C" localSheetId="0">'[3]WCI EGS'!$AJ$1:$AJ$10,'[3]WCI EGS'!$AJ$11:$AJ$47</definedName>
    <definedName name="A2159294C" localSheetId="2">'[3]WCI EGS'!$AJ$1:$AJ$10,'[3]WCI EGS'!$AJ$11:$AJ$47</definedName>
    <definedName name="A2159294C">'[4]WCI EGS'!$AJ$1:$AJ$10,'[4]WCI EGS'!$AJ$11:$AJ$47</definedName>
    <definedName name="A2159295F" localSheetId="0">'[3]WCI EGS'!$AK$1:$AK$10,'[3]WCI EGS'!$AK$11:$AK$47</definedName>
    <definedName name="A2159295F" localSheetId="2">'[3]WCI EGS'!$AK$1:$AK$10,'[3]WCI EGS'!$AK$11:$AK$47</definedName>
    <definedName name="A2159295F">'[4]WCI EGS'!$AK$1:$AK$10,'[4]WCI EGS'!$AK$11:$AK$47</definedName>
    <definedName name="A2159296J" localSheetId="0">'[3]WCI EGS'!$AL$1:$AL$10,'[3]WCI EGS'!$AL$11:$AL$47</definedName>
    <definedName name="A2159296J" localSheetId="2">'[3]WCI EGS'!$AL$1:$AL$10,'[3]WCI EGS'!$AL$11:$AL$47</definedName>
    <definedName name="A2159296J">'[4]WCI EGS'!$AL$1:$AL$10,'[4]WCI EGS'!$AL$11:$AL$47</definedName>
    <definedName name="A2159297K" localSheetId="0">'[3]WCI EGS'!$AM$1:$AM$10,'[3]WCI EGS'!$AM$11:$AM$47</definedName>
    <definedName name="A2159297K" localSheetId="2">'[3]WCI EGS'!$AM$1:$AM$10,'[3]WCI EGS'!$AM$11:$AM$47</definedName>
    <definedName name="A2159297K">'[4]WCI EGS'!$AM$1:$AM$10,'[4]WCI EGS'!$AM$11:$AM$47</definedName>
    <definedName name="A2159298L" localSheetId="0">'[3]WCI EGS'!$AN$1:$AN$10,'[3]WCI EGS'!$AN$11:$AN$47</definedName>
    <definedName name="A2159298L" localSheetId="2">'[3]WCI EGS'!$AN$1:$AN$10,'[3]WCI EGS'!$AN$11:$AN$47</definedName>
    <definedName name="A2159298L">'[4]WCI EGS'!$AN$1:$AN$10,'[4]WCI EGS'!$AN$11:$AN$47</definedName>
    <definedName name="A2325806K" localSheetId="0">[3]cpi06!$B$1:$B$10,[3]cpi06!$B$11:$B$243</definedName>
    <definedName name="A2325806K" localSheetId="2">[3]cpi06!$B$1:$B$10,[3]cpi06!$B$11:$B$243</definedName>
    <definedName name="A2325806K">[4]cpi06!$B$1:$B$10,[4]cpi06!$B$11:$B$243</definedName>
    <definedName name="A2325807L" localSheetId="0">[3]cpi06!$K$1:$K$10,[3]cpi06!$K$110:$K$243</definedName>
    <definedName name="A2325807L" localSheetId="2">[3]cpi06!$K$1:$K$10,[3]cpi06!$K$110:$K$243</definedName>
    <definedName name="A2325807L">[4]cpi06!$K$1:$K$10,[4]cpi06!$K$110:$K$243</definedName>
    <definedName name="A2325810A" localSheetId="0">[3]cpi06!$T$1:$T$10,[3]cpi06!$T$107:$T$243</definedName>
    <definedName name="A2325810A" localSheetId="2">[3]cpi06!$T$1:$T$10,[3]cpi06!$T$107:$T$243</definedName>
    <definedName name="A2325810A">[4]cpi06!$T$1:$T$10,[4]cpi06!$T$107:$T$243</definedName>
    <definedName name="A2325811C" localSheetId="0">[3]cpi06!$C$1:$C$10,[3]cpi06!$C$11:$C$243</definedName>
    <definedName name="A2325811C" localSheetId="2">[3]cpi06!$C$1:$C$10,[3]cpi06!$C$11:$C$243</definedName>
    <definedName name="A2325811C">[4]cpi06!$C$1:$C$10,[4]cpi06!$C$11:$C$243</definedName>
    <definedName name="A2325812F" localSheetId="0">[3]cpi06!$L$1:$L$10,[3]cpi06!$L$110:$L$243</definedName>
    <definedName name="A2325812F" localSheetId="2">[3]cpi06!$L$1:$L$10,[3]cpi06!$L$110:$L$243</definedName>
    <definedName name="A2325812F">[4]cpi06!$L$1:$L$10,[4]cpi06!$L$110:$L$243</definedName>
    <definedName name="A2325815L" localSheetId="0">[3]cpi06!$U$1:$U$10,[3]cpi06!$U$107:$U$243</definedName>
    <definedName name="A2325815L" localSheetId="2">[3]cpi06!$U$1:$U$10,[3]cpi06!$U$107:$U$243</definedName>
    <definedName name="A2325815L">[4]cpi06!$U$1:$U$10,[4]cpi06!$U$107:$U$243</definedName>
    <definedName name="A2325816R" localSheetId="0">[3]cpi06!$D$1:$D$10,[3]cpi06!$D$11:$D$243</definedName>
    <definedName name="A2325816R" localSheetId="2">[3]cpi06!$D$1:$D$10,[3]cpi06!$D$11:$D$243</definedName>
    <definedName name="A2325816R">[4]cpi06!$D$1:$D$10,[4]cpi06!$D$11:$D$243</definedName>
    <definedName name="A2325817T" localSheetId="0">[3]cpi06!$M$1:$M$10,[3]cpi06!$M$110:$M$243</definedName>
    <definedName name="A2325817T" localSheetId="2">[3]cpi06!$M$1:$M$10,[3]cpi06!$M$110:$M$243</definedName>
    <definedName name="A2325817T">[4]cpi06!$M$1:$M$10,[4]cpi06!$M$110:$M$243</definedName>
    <definedName name="A2325820F" localSheetId="0">[3]cpi06!$V$1:$V$10,[3]cpi06!$V$107:$V$243</definedName>
    <definedName name="A2325820F" localSheetId="2">[3]cpi06!$V$1:$V$10,[3]cpi06!$V$107:$V$243</definedName>
    <definedName name="A2325820F">[4]cpi06!$V$1:$V$10,[4]cpi06!$V$107:$V$243</definedName>
    <definedName name="A2325821J" localSheetId="0">[3]cpi06!$E$1:$E$10,[3]cpi06!$E$11:$E$243</definedName>
    <definedName name="A2325821J" localSheetId="2">[3]cpi06!$E$1:$E$10,[3]cpi06!$E$11:$E$243</definedName>
    <definedName name="A2325821J">[4]cpi06!$E$1:$E$10,[4]cpi06!$E$11:$E$243</definedName>
    <definedName name="A2325822K" localSheetId="0">[3]cpi06!$N$1:$N$10,[3]cpi06!$N$110:$N$243</definedName>
    <definedName name="A2325822K" localSheetId="2">[3]cpi06!$N$1:$N$10,[3]cpi06!$N$110:$N$243</definedName>
    <definedName name="A2325822K">[4]cpi06!$N$1:$N$10,[4]cpi06!$N$110:$N$243</definedName>
    <definedName name="A2325825T" localSheetId="0">[3]cpi06!$W$1:$W$10,[3]cpi06!$W$107:$W$243</definedName>
    <definedName name="A2325825T" localSheetId="2">[3]cpi06!$W$1:$W$10,[3]cpi06!$W$107:$W$243</definedName>
    <definedName name="A2325825T">[4]cpi06!$W$1:$W$10,[4]cpi06!$W$107:$W$243</definedName>
    <definedName name="A2325826V" localSheetId="0">[3]cpi06!$F$1:$F$10,[3]cpi06!$F$11:$F$243</definedName>
    <definedName name="A2325826V" localSheetId="2">[3]cpi06!$F$1:$F$10,[3]cpi06!$F$11:$F$243</definedName>
    <definedName name="A2325826V">[4]cpi06!$F$1:$F$10,[4]cpi06!$F$11:$F$243</definedName>
    <definedName name="A2325827W" localSheetId="0">[3]cpi06!$O$1:$O$10,[3]cpi06!$O$110:$O$243</definedName>
    <definedName name="A2325827W" localSheetId="2">[3]cpi06!$O$1:$O$10,[3]cpi06!$O$110:$O$243</definedName>
    <definedName name="A2325827W">[4]cpi06!$O$1:$O$10,[4]cpi06!$O$110:$O$243</definedName>
    <definedName name="A2325830K" localSheetId="0">[3]cpi06!$X$1:$X$10,[3]cpi06!$X$107:$X$243</definedName>
    <definedName name="A2325830K" localSheetId="2">[3]cpi06!$X$1:$X$10,[3]cpi06!$X$107:$X$243</definedName>
    <definedName name="A2325830K">[4]cpi06!$X$1:$X$10,[4]cpi06!$X$107:$X$243</definedName>
    <definedName name="A2325831L" localSheetId="0">[3]cpi06!$G$1:$G$10,[3]cpi06!$G$11:$G$243</definedName>
    <definedName name="A2325831L" localSheetId="2">[3]cpi06!$G$1:$G$10,[3]cpi06!$G$11:$G$243</definedName>
    <definedName name="A2325831L">[4]cpi06!$G$1:$G$10,[4]cpi06!$G$11:$G$243</definedName>
    <definedName name="A2325832R" localSheetId="0">[3]cpi06!$P$1:$P$10,[3]cpi06!$P$110:$P$243</definedName>
    <definedName name="A2325832R" localSheetId="2">[3]cpi06!$P$1:$P$10,[3]cpi06!$P$110:$P$243</definedName>
    <definedName name="A2325832R">[4]cpi06!$P$1:$P$10,[4]cpi06!$P$110:$P$243</definedName>
    <definedName name="A2325835W" localSheetId="0">[3]cpi06!$Y$1:$Y$10,[3]cpi06!$Y$107:$Y$243</definedName>
    <definedName name="A2325835W" localSheetId="2">[3]cpi06!$Y$1:$Y$10,[3]cpi06!$Y$107:$Y$243</definedName>
    <definedName name="A2325835W">[4]cpi06!$Y$1:$Y$10,[4]cpi06!$Y$107:$Y$243</definedName>
    <definedName name="A2325836X" localSheetId="0">[3]cpi06!$H$1:$H$10,[3]cpi06!$H$139:$H$243</definedName>
    <definedName name="A2325836X" localSheetId="2">[3]cpi06!$H$1:$H$10,[3]cpi06!$H$139:$H$243</definedName>
    <definedName name="A2325836X">[4]cpi06!$H$1:$H$10,[4]cpi06!$H$139:$H$243</definedName>
    <definedName name="A2325837A" localSheetId="0">[3]cpi06!$Q$1:$Q$10,[3]cpi06!$Q$143:$Q$243</definedName>
    <definedName name="A2325837A" localSheetId="2">[3]cpi06!$Q$1:$Q$10,[3]cpi06!$Q$143:$Q$243</definedName>
    <definedName name="A2325837A">[4]cpi06!$Q$1:$Q$10,[4]cpi06!$Q$143:$Q$243</definedName>
    <definedName name="A2325840R" localSheetId="0">[3]cpi06!$Z$1:$Z$10,[3]cpi06!$Z$140:$Z$243</definedName>
    <definedName name="A2325840R" localSheetId="2">[3]cpi06!$Z$1:$Z$10,[3]cpi06!$Z$140:$Z$243</definedName>
    <definedName name="A2325840R">[4]cpi06!$Z$1:$Z$10,[4]cpi06!$Z$140:$Z$243</definedName>
    <definedName name="A2325841T" localSheetId="0">[3]cpi06!$I$1:$I$10,[3]cpi06!$I$11:$I$243</definedName>
    <definedName name="A2325841T" localSheetId="2">[3]cpi06!$I$1:$I$10,[3]cpi06!$I$11:$I$243</definedName>
    <definedName name="A2325841T">[4]cpi06!$I$1:$I$10,[4]cpi06!$I$11:$I$243</definedName>
    <definedName name="A2325842V" localSheetId="0">[3]cpi06!$R$1:$R$10,[3]cpi06!$R$110:$R$243</definedName>
    <definedName name="A2325842V" localSheetId="2">[3]cpi06!$R$1:$R$10,[3]cpi06!$R$110:$R$243</definedName>
    <definedName name="A2325842V">[4]cpi06!$R$1:$R$10,[4]cpi06!$R$110:$R$243</definedName>
    <definedName name="A2325845A" localSheetId="0">[3]cpi06!$AA$1:$AA$10,[3]cpi06!$AA$107:$AA$243</definedName>
    <definedName name="A2325845A" localSheetId="2">[3]cpi06!$AA$1:$AA$10,[3]cpi06!$AA$107:$AA$243</definedName>
    <definedName name="A2325845A">[4]cpi06!$AA$1:$AA$10,[4]cpi06!$AA$107:$AA$243</definedName>
    <definedName name="A2325846C" localSheetId="0">[3]cpi06!$J$1:$J$10,[3]cpi06!$J$11:$J$243</definedName>
    <definedName name="A2325846C" localSheetId="2">[3]cpi06!$J$1:$J$10,[3]cpi06!$J$11:$J$243</definedName>
    <definedName name="A2325846C">[4]cpi06!$J$1:$J$10,[4]cpi06!$J$11:$J$243</definedName>
    <definedName name="A2325847F" localSheetId="0">[3]cpi06!$S$1:$S$10,[3]cpi06!$S$110:$S$243</definedName>
    <definedName name="A2325847F" localSheetId="2">[3]cpi06!$S$1:$S$10,[3]cpi06!$S$110:$S$243</definedName>
    <definedName name="A2325847F">[4]cpi06!$S$1:$S$10,[4]cpi06!$S$110:$S$243</definedName>
    <definedName name="A2325850V" localSheetId="0">[3]cpi06!$AB$1:$AB$10,[3]cpi06!$AB$107:$AB$243</definedName>
    <definedName name="A2325850V" localSheetId="2">[3]cpi06!$AB$1:$AB$10,[3]cpi06!$AB$107:$AB$243</definedName>
    <definedName name="A2325850V">[4]cpi06!$AB$1:$AB$10,[4]cpi06!$AB$107:$AB$243</definedName>
    <definedName name="AS2DocOpenMode" hidden="1">"AS2DocumentEdit"</definedName>
    <definedName name="Bk_of_Cda">[5]Bk_of_Cda!$A$11:$E$65536</definedName>
    <definedName name="Bloomberg">[5]Bloomberg!$A$3:$C$65536</definedName>
    <definedName name="BTP" localSheetId="3">#REF!</definedName>
    <definedName name="BTP" localSheetId="6">#REF!</definedName>
    <definedName name="BTP" localSheetId="0">#REF!</definedName>
    <definedName name="BTP" localSheetId="5">#REF!</definedName>
    <definedName name="BTP" localSheetId="10">#REF!</definedName>
    <definedName name="BTP" localSheetId="12">#REF!</definedName>
    <definedName name="BTP" localSheetId="4">#REF!</definedName>
    <definedName name="BTP" localSheetId="2">#REF!</definedName>
    <definedName name="BTP">#REF!</definedName>
    <definedName name="CCCA" localSheetId="3">#REF!</definedName>
    <definedName name="CCCA" localSheetId="6">#REF!</definedName>
    <definedName name="CCCA" localSheetId="0">#REF!</definedName>
    <definedName name="CCCA" localSheetId="5">#REF!</definedName>
    <definedName name="CCCA" localSheetId="10">#REF!</definedName>
    <definedName name="CCCA" localSheetId="12">#REF!</definedName>
    <definedName name="CCCA" localSheetId="4">#REF!</definedName>
    <definedName name="CCCA" localSheetId="2">#REF!</definedName>
    <definedName name="CCCA">#REF!</definedName>
    <definedName name="CIVA" localSheetId="3">#REF!</definedName>
    <definedName name="CIVA" localSheetId="6">#REF!</definedName>
    <definedName name="CIVA" localSheetId="0">#REF!</definedName>
    <definedName name="CIVA" localSheetId="5">#REF!</definedName>
    <definedName name="CIVA" localSheetId="10">#REF!</definedName>
    <definedName name="CIVA" localSheetId="12">#REF!</definedName>
    <definedName name="CIVA" localSheetId="4">#REF!</definedName>
    <definedName name="CIVA" localSheetId="2">#REF!</definedName>
    <definedName name="CIVA">#REF!</definedName>
    <definedName name="COMP" localSheetId="3">#REF!</definedName>
    <definedName name="COMP" localSheetId="6">#REF!</definedName>
    <definedName name="COMP" localSheetId="0">#REF!</definedName>
    <definedName name="COMP" localSheetId="5">#REF!</definedName>
    <definedName name="COMP" localSheetId="10">#REF!</definedName>
    <definedName name="COMP" localSheetId="12">#REF!</definedName>
    <definedName name="COMP" localSheetId="4">#REF!</definedName>
    <definedName name="COMP" localSheetId="2">#REF!</definedName>
    <definedName name="COMP">#REF!</definedName>
    <definedName name="CompanyList" localSheetId="3">'2020 Benchmarking Calculations'!$I$3:$CD$3</definedName>
    <definedName name="CompanyList" localSheetId="0">'[6]2013 Benchmarking Calculations'!$I$3:$CC$3</definedName>
    <definedName name="CompanyList" localSheetId="5">'[7]2013 Benchmarking Calculations'!$I$3:$CC$3</definedName>
    <definedName name="CompanyList" localSheetId="2">'[8]2013 Benchmarking Calculations'!$I$3:$CC$3</definedName>
    <definedName name="CompanyList">'[9]2013 Benchmarking Calculations'!$I$3:$CC$3</definedName>
    <definedName name="data00" localSheetId="0">'[10]2000 data'!$A$1:$FO$36</definedName>
    <definedName name="data00" localSheetId="2">'[10]2000 data'!$A$1:$FO$36</definedName>
    <definedName name="data00">'[11]2000 data'!$A$1:$FO$36</definedName>
    <definedName name="data01" localSheetId="0">'[10]2001 data'!$A$1:$CU$36</definedName>
    <definedName name="data01" localSheetId="2">'[10]2001 data'!$A$1:$CU$36</definedName>
    <definedName name="data01">'[11]2001 data'!$A$1:$CU$36</definedName>
    <definedName name="data02" localSheetId="3">#REF!</definedName>
    <definedName name="data02" localSheetId="6">#REF!</definedName>
    <definedName name="data02" localSheetId="0">#REF!</definedName>
    <definedName name="data02" localSheetId="5">#REF!</definedName>
    <definedName name="data02" localSheetId="9">'[11]2002 data'!$A$1:$CY$36</definedName>
    <definedName name="data02" localSheetId="10">'[11]2002 data'!$A$1:$CY$36</definedName>
    <definedName name="data02" localSheetId="12">#REF!</definedName>
    <definedName name="data02" localSheetId="4">#REF!</definedName>
    <definedName name="data02" localSheetId="2">#REF!</definedName>
    <definedName name="data02">#REF!</definedName>
    <definedName name="data0211" localSheetId="3">#REF!</definedName>
    <definedName name="data0211" localSheetId="6">#REF!</definedName>
    <definedName name="data0211" localSheetId="0">#REF!</definedName>
    <definedName name="data0211" localSheetId="5">#REF!</definedName>
    <definedName name="data0211" localSheetId="10">#REF!</definedName>
    <definedName name="data0211" localSheetId="12">#REF!</definedName>
    <definedName name="data0211" localSheetId="4">#REF!</definedName>
    <definedName name="data0211" localSheetId="2">#REF!</definedName>
    <definedName name="data0211">#REF!</definedName>
    <definedName name="data03" localSheetId="3">#REF!</definedName>
    <definedName name="data03" localSheetId="6">#REF!</definedName>
    <definedName name="data03" localSheetId="0">#REF!</definedName>
    <definedName name="data03" localSheetId="5">#REF!</definedName>
    <definedName name="data03" localSheetId="9">'[11]2003 data'!$A$1:$DA$36</definedName>
    <definedName name="data03" localSheetId="10">'[11]2003 data'!$A$1:$DA$36</definedName>
    <definedName name="data03" localSheetId="12">#REF!</definedName>
    <definedName name="data03" localSheetId="4">#REF!</definedName>
    <definedName name="data03" localSheetId="2">#REF!</definedName>
    <definedName name="data03">#REF!</definedName>
    <definedName name="data04" localSheetId="3">#REF!</definedName>
    <definedName name="data04" localSheetId="6">#REF!</definedName>
    <definedName name="data04" localSheetId="0">#REF!</definedName>
    <definedName name="data04" localSheetId="5">#REF!</definedName>
    <definedName name="data04" localSheetId="9">'[11]2004 data'!$A$1:$DA$36</definedName>
    <definedName name="data04" localSheetId="10">'[11]2004 data'!$A$1:$DA$36</definedName>
    <definedName name="data04" localSheetId="12">#REF!</definedName>
    <definedName name="data04" localSheetId="4">#REF!</definedName>
    <definedName name="data04" localSheetId="2">#REF!</definedName>
    <definedName name="data04">#REF!</definedName>
    <definedName name="data05" localSheetId="3">#REF!</definedName>
    <definedName name="data05" localSheetId="6">#REF!</definedName>
    <definedName name="data05" localSheetId="0">#REF!</definedName>
    <definedName name="data05" localSheetId="5">#REF!</definedName>
    <definedName name="data05" localSheetId="9">'[11]2005 data'!$A$1:$CU$36</definedName>
    <definedName name="data05" localSheetId="10">'[11]2005 data'!$A$1:$CU$36</definedName>
    <definedName name="data05" localSheetId="12">#REF!</definedName>
    <definedName name="data05" localSheetId="4">#REF!</definedName>
    <definedName name="data05" localSheetId="2">#REF!</definedName>
    <definedName name="data05">#REF!</definedName>
    <definedName name="data06" localSheetId="3">#REF!</definedName>
    <definedName name="data06" localSheetId="6">#REF!</definedName>
    <definedName name="data06" localSheetId="0">#REF!</definedName>
    <definedName name="data06" localSheetId="5">#REF!</definedName>
    <definedName name="data06" localSheetId="9">'[11]2006 data'!$A$1:$CO$36</definedName>
    <definedName name="data06" localSheetId="10">'[11]2006 data'!$A$1:$CO$36</definedName>
    <definedName name="data06" localSheetId="12">#REF!</definedName>
    <definedName name="data06" localSheetId="4">#REF!</definedName>
    <definedName name="data06" localSheetId="2">#REF!</definedName>
    <definedName name="data06">#REF!</definedName>
    <definedName name="data07" localSheetId="3">#REF!</definedName>
    <definedName name="data07" localSheetId="6">#REF!</definedName>
    <definedName name="data07" localSheetId="0">#REF!</definedName>
    <definedName name="data07" localSheetId="5">#REF!</definedName>
    <definedName name="data07" localSheetId="9">'[11]2007 data'!$A$1:$CK$36</definedName>
    <definedName name="data07" localSheetId="10">'[11]2007 data'!$A$1:$CK$36</definedName>
    <definedName name="data07" localSheetId="12">#REF!</definedName>
    <definedName name="data07" localSheetId="4">#REF!</definedName>
    <definedName name="data07" localSheetId="2">#REF!</definedName>
    <definedName name="data07">#REF!</definedName>
    <definedName name="data08" localSheetId="3">#REF!</definedName>
    <definedName name="data08" localSheetId="6">#REF!</definedName>
    <definedName name="data08" localSheetId="0">#REF!</definedName>
    <definedName name="data08" localSheetId="5">#REF!</definedName>
    <definedName name="data08" localSheetId="9">'[11]2008 data'!$A$1:$CG$36</definedName>
    <definedName name="data08" localSheetId="10">'[11]2008 data'!$A$1:$CG$36</definedName>
    <definedName name="data08" localSheetId="12">#REF!</definedName>
    <definedName name="data08" localSheetId="4">#REF!</definedName>
    <definedName name="data08" localSheetId="2">#REF!</definedName>
    <definedName name="data08">#REF!</definedName>
    <definedName name="data09" localSheetId="3">#REF!</definedName>
    <definedName name="data09" localSheetId="6">#REF!</definedName>
    <definedName name="data09" localSheetId="0">#REF!</definedName>
    <definedName name="data09" localSheetId="5">#REF!</definedName>
    <definedName name="data09" localSheetId="9">'[11]2009 data'!$A$1:$CC$36</definedName>
    <definedName name="data09" localSheetId="10">'[11]2009 data'!$A$1:$CC$36</definedName>
    <definedName name="data09" localSheetId="12">#REF!</definedName>
    <definedName name="data09" localSheetId="4">#REF!</definedName>
    <definedName name="data09" localSheetId="2">#REF!</definedName>
    <definedName name="data09">#REF!</definedName>
    <definedName name="data10" localSheetId="3">#REF!</definedName>
    <definedName name="data10" localSheetId="6">#REF!</definedName>
    <definedName name="data10" localSheetId="0">#REF!</definedName>
    <definedName name="data10" localSheetId="5">#REF!</definedName>
    <definedName name="data10" localSheetId="9">'[11]2010 data'!$A$1:$CC$36</definedName>
    <definedName name="data10" localSheetId="10">'[11]2010 data'!$A$1:$CC$36</definedName>
    <definedName name="data10" localSheetId="12">#REF!</definedName>
    <definedName name="data10" localSheetId="4">#REF!</definedName>
    <definedName name="data10" localSheetId="2">#REF!</definedName>
    <definedName name="data10">#REF!</definedName>
    <definedName name="data11" localSheetId="3">#REF!</definedName>
    <definedName name="data11" localSheetId="6">#REF!</definedName>
    <definedName name="data11" localSheetId="0">#REF!</definedName>
    <definedName name="data11" localSheetId="5">#REF!</definedName>
    <definedName name="data11" localSheetId="9">'[11]2011 data '!$A$1:$CC$37</definedName>
    <definedName name="data11" localSheetId="10">'[11]2011 data '!$A$1:$CC$37</definedName>
    <definedName name="data11" localSheetId="12">#REF!</definedName>
    <definedName name="data11" localSheetId="4">#REF!</definedName>
    <definedName name="data11" localSheetId="2">#REF!</definedName>
    <definedName name="data11">#REF!</definedName>
    <definedName name="_xlnm.Database" localSheetId="3">#REF!</definedName>
    <definedName name="_xlnm.Database" localSheetId="6">#REF!</definedName>
    <definedName name="_xlnm.Database" localSheetId="0">#REF!</definedName>
    <definedName name="_xlnm.Database" localSheetId="5">#REF!</definedName>
    <definedName name="_xlnm.Database" localSheetId="10">#REF!</definedName>
    <definedName name="_xlnm.Database" localSheetId="12">#REF!</definedName>
    <definedName name="_xlnm.Database" localSheetId="4">#REF!</definedName>
    <definedName name="_xlnm.Database" localSheetId="2">#REF!</definedName>
    <definedName name="_xlnm.Database">#REF!</definedName>
    <definedName name="Date_Range" localSheetId="0">[3]cpi06!$A$2:$A$10,[3]cpi06!$A$11:$A$243</definedName>
    <definedName name="Date_Range" localSheetId="2">[3]cpi06!$A$2:$A$10,[3]cpi06!$A$11:$A$243</definedName>
    <definedName name="Date_Range">[4]cpi06!$A$2:$A$10,[4]cpi06!$A$11:$A$243</definedName>
    <definedName name="DATES">#N/A</definedName>
    <definedName name="db" localSheetId="3">#REF!</definedName>
    <definedName name="db" localSheetId="6">#REF!</definedName>
    <definedName name="db" localSheetId="0">#REF!</definedName>
    <definedName name="db" localSheetId="5">#REF!</definedName>
    <definedName name="db" localSheetId="10">#REF!</definedName>
    <definedName name="db" localSheetId="12">#REF!</definedName>
    <definedName name="db" localSheetId="4">#REF!</definedName>
    <definedName name="db" localSheetId="2">#REF!</definedName>
    <definedName name="db">#REF!</definedName>
    <definedName name="DISTRIBUTOR_NAME" localSheetId="0">'[12]1. Information'!$F$14</definedName>
    <definedName name="DISTRIBUTOR_NAME" localSheetId="2">'[12]1. Information'!$F$14</definedName>
    <definedName name="DISTRIBUTOR_NAME">'[13]1. Information'!$F$14</definedName>
    <definedName name="fgngdh" localSheetId="0">'[14]1. Information'!$F$14</definedName>
    <definedName name="fgngdh" localSheetId="2">'[14]1. Information'!$F$14</definedName>
    <definedName name="fgngdh">'[15]1. Information'!$F$14</definedName>
    <definedName name="FortyFivePercent" localSheetId="3">#REF!</definedName>
    <definedName name="FortyFivePercent" localSheetId="6">#REF!</definedName>
    <definedName name="FortyFivePercent" localSheetId="0">#REF!</definedName>
    <definedName name="FortyFivePercent" localSheetId="5">#REF!</definedName>
    <definedName name="FortyFivePercent" localSheetId="9">'[16]23. LV Charges Included in BM'!$E$3</definedName>
    <definedName name="FortyFivePercent" localSheetId="10">'[16]23. LV Charges Included in BM'!$E$3</definedName>
    <definedName name="FortyFivePercent" localSheetId="12">#REF!</definedName>
    <definedName name="FortyFivePercent" localSheetId="4">#REF!</definedName>
    <definedName name="FortyFivePercent" localSheetId="2">#REF!</definedName>
    <definedName name="FortyFivePercent">#REF!</definedName>
    <definedName name="FTE" localSheetId="3">#REF!</definedName>
    <definedName name="FTE" localSheetId="6">#REF!</definedName>
    <definedName name="FTE" localSheetId="0">#REF!</definedName>
    <definedName name="FTE" localSheetId="5">#REF!</definedName>
    <definedName name="FTE" localSheetId="10">#REF!</definedName>
    <definedName name="FTE" localSheetId="12">#REF!</definedName>
    <definedName name="FTE" localSheetId="4">#REF!</definedName>
    <definedName name="FTE" localSheetId="2">#REF!</definedName>
    <definedName name="FTE">#REF!</definedName>
    <definedName name="FTPT" localSheetId="3">#REF!</definedName>
    <definedName name="FTPT" localSheetId="6">#REF!</definedName>
    <definedName name="FTPT" localSheetId="0">#REF!</definedName>
    <definedName name="FTPT" localSheetId="5">#REF!</definedName>
    <definedName name="FTPT" localSheetId="10">#REF!</definedName>
    <definedName name="FTPT" localSheetId="12">#REF!</definedName>
    <definedName name="FTPT" localSheetId="4">#REF!</definedName>
    <definedName name="FTPT" localSheetId="2">#REF!</definedName>
    <definedName name="FTPT">#REF!</definedName>
    <definedName name="fvsv" localSheetId="0">'[14]1. Information'!$F$14</definedName>
    <definedName name="fvsv" localSheetId="2">'[14]1. Information'!$F$14</definedName>
    <definedName name="fvsv">'[15]1. Information'!$F$14</definedName>
    <definedName name="GCFC" localSheetId="3">#REF!</definedName>
    <definedName name="GCFC" localSheetId="6">#REF!</definedName>
    <definedName name="GCFC" localSheetId="0">#REF!</definedName>
    <definedName name="GCFC" localSheetId="5">#REF!</definedName>
    <definedName name="GCFC" localSheetId="10">#REF!</definedName>
    <definedName name="GCFC" localSheetId="12">#REF!</definedName>
    <definedName name="GCFC" localSheetId="4">#REF!</definedName>
    <definedName name="GCFC" localSheetId="2">#REF!</definedName>
    <definedName name="GCFC">#REF!</definedName>
    <definedName name="GOC" localSheetId="3">#REF!</definedName>
    <definedName name="GOC" localSheetId="6">#REF!</definedName>
    <definedName name="GOC" localSheetId="0">#REF!</definedName>
    <definedName name="GOC" localSheetId="5">#REF!</definedName>
    <definedName name="GOC" localSheetId="10">#REF!</definedName>
    <definedName name="GOC" localSheetId="12">#REF!</definedName>
    <definedName name="GOC" localSheetId="4">#REF!</definedName>
    <definedName name="GOC" localSheetId="2">#REF!</definedName>
    <definedName name="GOC">#REF!</definedName>
    <definedName name="GOCWI" localSheetId="3">#REF!</definedName>
    <definedName name="GOCWI" localSheetId="6">#REF!</definedName>
    <definedName name="GOCWI" localSheetId="0">#REF!</definedName>
    <definedName name="GOCWI" localSheetId="5">#REF!</definedName>
    <definedName name="GOCWI" localSheetId="10">#REF!</definedName>
    <definedName name="GOCWI" localSheetId="12">#REF!</definedName>
    <definedName name="GOCWI" localSheetId="4">#REF!</definedName>
    <definedName name="GOCWI" localSheetId="2">#REF!</definedName>
    <definedName name="GOCWI">#REF!</definedName>
    <definedName name="GOIPD" localSheetId="3">#REF!</definedName>
    <definedName name="GOIPD" localSheetId="6">#REF!</definedName>
    <definedName name="GOIPD" localSheetId="0">#REF!</definedName>
    <definedName name="GOIPD" localSheetId="5">#REF!</definedName>
    <definedName name="GOIPD" localSheetId="10">#REF!</definedName>
    <definedName name="GOIPD" localSheetId="12">#REF!</definedName>
    <definedName name="GOIPD" localSheetId="4">#REF!</definedName>
    <definedName name="GOIPD" localSheetId="2">#REF!</definedName>
    <definedName name="GOIPD">#REF!</definedName>
    <definedName name="GOX" localSheetId="3">#REF!</definedName>
    <definedName name="GOX" localSheetId="6">#REF!</definedName>
    <definedName name="GOX" localSheetId="0">#REF!</definedName>
    <definedName name="GOX" localSheetId="5">#REF!</definedName>
    <definedName name="GOX" localSheetId="10">#REF!</definedName>
    <definedName name="GOX" localSheetId="12">#REF!</definedName>
    <definedName name="GOX" localSheetId="4">#REF!</definedName>
    <definedName name="GOX" localSheetId="2">#REF!</definedName>
    <definedName name="GOX">#REF!</definedName>
    <definedName name="GPO" localSheetId="3">#REF!</definedName>
    <definedName name="GPO" localSheetId="6">#REF!</definedName>
    <definedName name="GPO" localSheetId="0">#REF!</definedName>
    <definedName name="GPO" localSheetId="5">#REF!</definedName>
    <definedName name="GPO" localSheetId="10">#REF!</definedName>
    <definedName name="GPO" localSheetId="12">#REF!</definedName>
    <definedName name="GPO" localSheetId="4">#REF!</definedName>
    <definedName name="GPO" localSheetId="2">#REF!</definedName>
    <definedName name="GPO">#REF!</definedName>
    <definedName name="GPOCWI" localSheetId="3">#REF!</definedName>
    <definedName name="GPOCWI" localSheetId="6">#REF!</definedName>
    <definedName name="GPOCWI" localSheetId="0">#REF!</definedName>
    <definedName name="GPOCWI" localSheetId="5">#REF!</definedName>
    <definedName name="GPOCWI" localSheetId="10">#REF!</definedName>
    <definedName name="GPOCWI" localSheetId="12">#REF!</definedName>
    <definedName name="GPOCWI" localSheetId="4">#REF!</definedName>
    <definedName name="GPOCWI" localSheetId="2">#REF!</definedName>
    <definedName name="GPOCWI">#REF!</definedName>
    <definedName name="GPOIPD" localSheetId="3">#REF!</definedName>
    <definedName name="GPOIPD" localSheetId="6">#REF!</definedName>
    <definedName name="GPOIPD" localSheetId="0">#REF!</definedName>
    <definedName name="GPOIPD" localSheetId="5">#REF!</definedName>
    <definedName name="GPOIPD" localSheetId="10">#REF!</definedName>
    <definedName name="GPOIPD" localSheetId="12">#REF!</definedName>
    <definedName name="GPOIPD" localSheetId="4">#REF!</definedName>
    <definedName name="GPOIPD" localSheetId="2">#REF!</definedName>
    <definedName name="GPOIPD">#REF!</definedName>
    <definedName name="GPOX" localSheetId="3">#REF!</definedName>
    <definedName name="GPOX" localSheetId="6">#REF!</definedName>
    <definedName name="GPOX" localSheetId="0">#REF!</definedName>
    <definedName name="GPOX" localSheetId="5">#REF!</definedName>
    <definedName name="GPOX" localSheetId="10">#REF!</definedName>
    <definedName name="GPOX" localSheetId="12">#REF!</definedName>
    <definedName name="GPOX" localSheetId="4">#REF!</definedName>
    <definedName name="GPOX" localSheetId="2">#REF!</definedName>
    <definedName name="GPOX">#REF!</definedName>
    <definedName name="GPSHR" localSheetId="3">#REF!</definedName>
    <definedName name="GPSHR" localSheetId="6">#REF!</definedName>
    <definedName name="GPSHR" localSheetId="0">#REF!</definedName>
    <definedName name="GPSHR" localSheetId="5">#REF!</definedName>
    <definedName name="GPSHR" localSheetId="10">#REF!</definedName>
    <definedName name="GPSHR" localSheetId="12">#REF!</definedName>
    <definedName name="GPSHR" localSheetId="4">#REF!</definedName>
    <definedName name="GPSHR" localSheetId="2">#REF!</definedName>
    <definedName name="GPSHR">#REF!</definedName>
    <definedName name="grossplant" localSheetId="0">'[10]PEG_ Gross Plant'!$C$8:$H$4224</definedName>
    <definedName name="grossplant" localSheetId="2">'[10]PEG_ Gross Plant'!$C$8:$H$4224</definedName>
    <definedName name="grossplant">'[11]PEG_ Gross Plant'!$C$8:$H$4224</definedName>
    <definedName name="HVDS_LOW" localSheetId="3">#REF!</definedName>
    <definedName name="HVDS_LOW" localSheetId="6">#REF!</definedName>
    <definedName name="HVDS_LOW" localSheetId="0">#REF!</definedName>
    <definedName name="HVDS_LOW" localSheetId="5">#REF!</definedName>
    <definedName name="HVDS_LOW" localSheetId="9">'[16]23. LV Charges Included in BM'!$C$3</definedName>
    <definedName name="HVDS_LOW" localSheetId="10">'[16]23. LV Charges Included in BM'!$C$3</definedName>
    <definedName name="HVDS_LOW" localSheetId="12">#REF!</definedName>
    <definedName name="HVDS_LOW" localSheetId="4">#REF!</definedName>
    <definedName name="HVDS_LOW" localSheetId="2">#REF!</definedName>
    <definedName name="HVDS_LOW">#REF!</definedName>
    <definedName name="IBT" localSheetId="3">#REF!</definedName>
    <definedName name="IBT" localSheetId="6">#REF!</definedName>
    <definedName name="IBT" localSheetId="0">#REF!</definedName>
    <definedName name="IBT" localSheetId="5">#REF!</definedName>
    <definedName name="IBT" localSheetId="10">#REF!</definedName>
    <definedName name="IBT" localSheetId="12">#REF!</definedName>
    <definedName name="IBT" localSheetId="4">#REF!</definedName>
    <definedName name="IBT" localSheetId="2">#REF!</definedName>
    <definedName name="IBT">#REF!</definedName>
    <definedName name="IIC" localSheetId="3">#REF!</definedName>
    <definedName name="IIC" localSheetId="6">#REF!</definedName>
    <definedName name="IIC" localSheetId="0">#REF!</definedName>
    <definedName name="IIC" localSheetId="5">#REF!</definedName>
    <definedName name="IIC" localSheetId="10">#REF!</definedName>
    <definedName name="IIC" localSheetId="12">#REF!</definedName>
    <definedName name="IIC" localSheetId="4">#REF!</definedName>
    <definedName name="IIC" localSheetId="2">#REF!</definedName>
    <definedName name="IIC">#REF!</definedName>
    <definedName name="IICWI" localSheetId="3">#REF!</definedName>
    <definedName name="IICWI" localSheetId="6">#REF!</definedName>
    <definedName name="IICWI" localSheetId="0">#REF!</definedName>
    <definedName name="IICWI" localSheetId="5">#REF!</definedName>
    <definedName name="IICWI" localSheetId="10">#REF!</definedName>
    <definedName name="IICWI" localSheetId="12">#REF!</definedName>
    <definedName name="IICWI" localSheetId="4">#REF!</definedName>
    <definedName name="IICWI" localSheetId="2">#REF!</definedName>
    <definedName name="IICWI">#REF!</definedName>
    <definedName name="IIIPD" localSheetId="3">#REF!</definedName>
    <definedName name="IIIPD" localSheetId="6">#REF!</definedName>
    <definedName name="IIIPD" localSheetId="0">#REF!</definedName>
    <definedName name="IIIPD" localSheetId="5">#REF!</definedName>
    <definedName name="IIIPD" localSheetId="10">#REF!</definedName>
    <definedName name="IIIPD" localSheetId="12">#REF!</definedName>
    <definedName name="IIIPD" localSheetId="4">#REF!</definedName>
    <definedName name="IIIPD" localSheetId="2">#REF!</definedName>
    <definedName name="IIIPD">#REF!</definedName>
    <definedName name="IIX" localSheetId="3">#REF!</definedName>
    <definedName name="IIX" localSheetId="6">#REF!</definedName>
    <definedName name="IIX" localSheetId="0">#REF!</definedName>
    <definedName name="IIX" localSheetId="5">#REF!</definedName>
    <definedName name="IIX" localSheetId="10">#REF!</definedName>
    <definedName name="IIX" localSheetId="12">#REF!</definedName>
    <definedName name="IIX" localSheetId="4">#REF!</definedName>
    <definedName name="IIX" localSheetId="2">#REF!</definedName>
    <definedName name="IIX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UE" localSheetId="3">#REF!</definedName>
    <definedName name="IUE" localSheetId="6">#REF!</definedName>
    <definedName name="IUE" localSheetId="0">#REF!</definedName>
    <definedName name="IUE" localSheetId="5">#REF!</definedName>
    <definedName name="IUE" localSheetId="10">#REF!</definedName>
    <definedName name="IUE" localSheetId="12">#REF!</definedName>
    <definedName name="IUE" localSheetId="4">#REF!</definedName>
    <definedName name="IUE" localSheetId="2">#REF!</definedName>
    <definedName name="IUE">#REF!</definedName>
    <definedName name="NCCA" localSheetId="3">#REF!</definedName>
    <definedName name="NCCA" localSheetId="6">#REF!</definedName>
    <definedName name="NCCA" localSheetId="0">#REF!</definedName>
    <definedName name="NCCA" localSheetId="5">#REF!</definedName>
    <definedName name="NCCA" localSheetId="10">#REF!</definedName>
    <definedName name="NCCA" localSheetId="12">#REF!</definedName>
    <definedName name="NCCA" localSheetId="4">#REF!</definedName>
    <definedName name="NCCA" localSheetId="2">#REF!</definedName>
    <definedName name="NCCA">#REF!</definedName>
    <definedName name="NETINT" localSheetId="3">#REF!</definedName>
    <definedName name="NETINT" localSheetId="6">#REF!</definedName>
    <definedName name="NETINT" localSheetId="0">#REF!</definedName>
    <definedName name="NETINT" localSheetId="5">#REF!</definedName>
    <definedName name="NETINT" localSheetId="10">#REF!</definedName>
    <definedName name="NETINT" localSheetId="12">#REF!</definedName>
    <definedName name="NETINT" localSheetId="4">#REF!</definedName>
    <definedName name="NETINT" localSheetId="2">#REF!</definedName>
    <definedName name="NETINT">#REF!</definedName>
    <definedName name="PBT" localSheetId="3">#REF!</definedName>
    <definedName name="PBT" localSheetId="6">#REF!</definedName>
    <definedName name="PBT" localSheetId="0">#REF!</definedName>
    <definedName name="PBT" localSheetId="5">#REF!</definedName>
    <definedName name="PBT" localSheetId="10">#REF!</definedName>
    <definedName name="PBT" localSheetId="12">#REF!</definedName>
    <definedName name="PBT" localSheetId="4">#REF!</definedName>
    <definedName name="PBT" localSheetId="2">#REF!</definedName>
    <definedName name="PBT">#REF!</definedName>
    <definedName name="PeerGroup1" localSheetId="0">'[17]Peer Group Unit Cost Calc'!$A$4:$C$14</definedName>
    <definedName name="PeerGroup1" localSheetId="2">'[17]Peer Group Unit Cost Calc'!$A$4:$C$14</definedName>
    <definedName name="PeerGroup1">'[18]Peer Group Unit Cost Calc'!$A$4:$C$14</definedName>
    <definedName name="PeerGroup2" localSheetId="0">'[17]Peer Group Unit Cost Calc'!$D$4:$F$13</definedName>
    <definedName name="PeerGroup2" localSheetId="2">'[17]Peer Group Unit Cost Calc'!$D$4:$F$13</definedName>
    <definedName name="PeerGroup2">'[18]Peer Group Unit Cost Calc'!$D$4:$F$13</definedName>
    <definedName name="PeerGroup3" localSheetId="0">'[17]Peer Group Unit Cost Calc'!$G$4:$I$13</definedName>
    <definedName name="PeerGroup3" localSheetId="2">'[17]Peer Group Unit Cost Calc'!$G$4:$I$13</definedName>
    <definedName name="PeerGroup3">'[18]Peer Group Unit Cost Calc'!$G$4:$I$13</definedName>
    <definedName name="PeerGroup4" localSheetId="0">'[17]Peer Group Unit Cost Calc'!$A$20:$C$30</definedName>
    <definedName name="PeerGroup4" localSheetId="2">'[17]Peer Group Unit Cost Calc'!$A$20:$C$30</definedName>
    <definedName name="PeerGroup4">'[18]Peer Group Unit Cost Calc'!$A$20:$C$30</definedName>
    <definedName name="PeerGroup5" localSheetId="0">'[17]Peer Group Unit Cost Calc'!$D$20:$F$37</definedName>
    <definedName name="PeerGroup5" localSheetId="2">'[17]Peer Group Unit Cost Calc'!$D$20:$F$37</definedName>
    <definedName name="PeerGroup5">'[18]Peer Group Unit Cost Calc'!$D$20:$F$37</definedName>
    <definedName name="PeerGroup6" localSheetId="0">'[17]Peer Group Unit Cost Calc'!$G$20:$I$32</definedName>
    <definedName name="PeerGroup6" localSheetId="2">'[17]Peer Group Unit Cost Calc'!$G$20:$I$32</definedName>
    <definedName name="PeerGroup6">'[18]Peer Group Unit Cost Calc'!$G$20:$I$32</definedName>
    <definedName name="PEP" localSheetId="3">#REF!</definedName>
    <definedName name="PEP" localSheetId="6">#REF!</definedName>
    <definedName name="PEP" localSheetId="0">#REF!</definedName>
    <definedName name="PEP" localSheetId="5">#REF!</definedName>
    <definedName name="PEP" localSheetId="10">#REF!</definedName>
    <definedName name="PEP" localSheetId="12">#REF!</definedName>
    <definedName name="PEP" localSheetId="4">#REF!</definedName>
    <definedName name="PEP" localSheetId="2">#REF!</definedName>
    <definedName name="PEP">#REF!</definedName>
    <definedName name="PIVA" localSheetId="3">#REF!</definedName>
    <definedName name="PIVA" localSheetId="6">#REF!</definedName>
    <definedName name="PIVA" localSheetId="0">#REF!</definedName>
    <definedName name="PIVA" localSheetId="5">#REF!</definedName>
    <definedName name="PIVA" localSheetId="10">#REF!</definedName>
    <definedName name="PIVA" localSheetId="12">#REF!</definedName>
    <definedName name="PIVA" localSheetId="4">#REF!</definedName>
    <definedName name="PIVA" localSheetId="2">#REF!</definedName>
    <definedName name="PIVA">#REF!</definedName>
    <definedName name="_xlnm.Print_Area" localSheetId="7">'Table 1 2020'!$A$1:$H$35</definedName>
    <definedName name="_xlnm.Print_Area" localSheetId="12">'Table 5 2020'!$B$1:$L$24</definedName>
    <definedName name="_xlnm.Print_Titles" localSheetId="5">'Scorecard Data 2020'!$2:$2</definedName>
    <definedName name="_xlnm.Print_Titles" localSheetId="8">'Table 2 2020'!$1:$7</definedName>
    <definedName name="_xlnm.Print_Titles" localSheetId="9">'Table 3a 2020'!$1:$7</definedName>
    <definedName name="_xlnm.Print_Titles" localSheetId="10">'Table 3b 2020'!$1:$8</definedName>
    <definedName name="_xlnm.Print_Titles" localSheetId="11">'Table 4 2020'!$1:$7</definedName>
    <definedName name="_xlnm.Print_Titles" localSheetId="12">'Table 5 2020'!$1:$8</definedName>
    <definedName name="PTI" localSheetId="3">#REF!</definedName>
    <definedName name="PTI" localSheetId="6">#REF!</definedName>
    <definedName name="PTI" localSheetId="0">#REF!</definedName>
    <definedName name="PTI" localSheetId="5">#REF!</definedName>
    <definedName name="PTI" localSheetId="10">#REF!</definedName>
    <definedName name="PTI" localSheetId="12">#REF!</definedName>
    <definedName name="PTI" localSheetId="4">#REF!</definedName>
    <definedName name="PTI" localSheetId="2">#REF!</definedName>
    <definedName name="PTI">#REF!</definedName>
    <definedName name="RIP" localSheetId="3">#REF!</definedName>
    <definedName name="RIP" localSheetId="6">#REF!</definedName>
    <definedName name="RIP" localSheetId="0">#REF!</definedName>
    <definedName name="RIP" localSheetId="5">#REF!</definedName>
    <definedName name="RIP" localSheetId="10">#REF!</definedName>
    <definedName name="RIP" localSheetId="12">#REF!</definedName>
    <definedName name="RIP" localSheetId="4">#REF!</definedName>
    <definedName name="RIP" localSheetId="2">#REF!</definedName>
    <definedName name="RIP">#REF!</definedName>
    <definedName name="SGDP" localSheetId="3">#REF!</definedName>
    <definedName name="SGDP" localSheetId="6">#REF!</definedName>
    <definedName name="SGDP" localSheetId="0">#REF!</definedName>
    <definedName name="SGDP" localSheetId="5">#REF!</definedName>
    <definedName name="SGDP" localSheetId="10">#REF!</definedName>
    <definedName name="SGDP" localSheetId="12">#REF!</definedName>
    <definedName name="SGDP" localSheetId="4">#REF!</definedName>
    <definedName name="SGDP" localSheetId="2">#REF!</definedName>
    <definedName name="SGDP">#REF!</definedName>
    <definedName name="St._Thomas_Energy_Inc.">[19]St._Thomas_Energy_Inc!$B$8:$E$32</definedName>
    <definedName name="SUB" localSheetId="3">#REF!</definedName>
    <definedName name="SUB" localSheetId="6">#REF!</definedName>
    <definedName name="SUB" localSheetId="0">#REF!</definedName>
    <definedName name="SUB" localSheetId="5">#REF!</definedName>
    <definedName name="SUB" localSheetId="10">#REF!</definedName>
    <definedName name="SUB" localSheetId="12">#REF!</definedName>
    <definedName name="SUB" localSheetId="4">#REF!</definedName>
    <definedName name="SUB" localSheetId="2">#REF!</definedName>
    <definedName name="SUB">#REF!</definedName>
    <definedName name="SUPPS" localSheetId="3">#REF!</definedName>
    <definedName name="SUPPS" localSheetId="6">#REF!</definedName>
    <definedName name="SUPPS" localSheetId="0">#REF!</definedName>
    <definedName name="SUPPS" localSheetId="5">#REF!</definedName>
    <definedName name="SUPPS" localSheetId="10">#REF!</definedName>
    <definedName name="SUPPS" localSheetId="12">#REF!</definedName>
    <definedName name="SUPPS" localSheetId="4">#REF!</definedName>
    <definedName name="SUPPS" localSheetId="2">#REF!</definedName>
    <definedName name="SUPPS">#REF!</definedName>
    <definedName name="SUR" localSheetId="3">#REF!</definedName>
    <definedName name="SUR" localSheetId="6">#REF!</definedName>
    <definedName name="SUR" localSheetId="0">#REF!</definedName>
    <definedName name="SUR" localSheetId="5">#REF!</definedName>
    <definedName name="SUR" localSheetId="10">#REF!</definedName>
    <definedName name="SUR" localSheetId="12">#REF!</definedName>
    <definedName name="SUR" localSheetId="4">#REF!</definedName>
    <definedName name="SUR" localSheetId="2">#REF!</definedName>
    <definedName name="SUR">#REF!</definedName>
    <definedName name="TableName">"Dummy"</definedName>
    <definedName name="TFP_PG_Comp_121307_b" localSheetId="3">#REF!</definedName>
    <definedName name="TFP_PG_Comp_121307_b" localSheetId="6">#REF!</definedName>
    <definedName name="TFP_PG_Comp_121307_b" localSheetId="0">#REF!</definedName>
    <definedName name="TFP_PG_Comp_121307_b" localSheetId="5">#REF!</definedName>
    <definedName name="TFP_PG_Comp_121307_b" localSheetId="10">#REF!</definedName>
    <definedName name="TFP_PG_Comp_121307_b" localSheetId="12">#REF!</definedName>
    <definedName name="TFP_PG_Comp_121307_b" localSheetId="4">#REF!</definedName>
    <definedName name="TFP_PG_Comp_121307_b" localSheetId="2">#REF!</definedName>
    <definedName name="TFP_PG_Comp_121307_b">#REF!</definedName>
    <definedName name="TrialBalance02" localSheetId="0">'[20]COMPANY_DRILL_TrialBalance_(540'!$A$3012:$D$3105</definedName>
    <definedName name="TrialBalance02" localSheetId="2">'[20]COMPANY_DRILL_TrialBalance_(540'!$A$3012:$D$3105</definedName>
    <definedName name="TrialBalance02">'[21]COMPANY_DRILL_TrialBalance_(540'!$A$3012:$D$3105</definedName>
    <definedName name="TrialBalance03" localSheetId="0">'[20]COMPANY_DRILL_TrialBalance_(540'!$A$3110:$D$3205</definedName>
    <definedName name="TrialBalance03" localSheetId="2">'[20]COMPANY_DRILL_TrialBalance_(540'!$A$3110:$D$3205</definedName>
    <definedName name="TrialBalance03">'[21]COMPANY_DRILL_TrialBalance_(540'!$A$3110:$D$3205</definedName>
    <definedName name="TrialBalance04" localSheetId="0">'[20]COMPANY_DRILL_TrialBalance_(540'!$A$3210:$D$3305</definedName>
    <definedName name="TrialBalance04" localSheetId="2">'[20]COMPANY_DRILL_TrialBalance_(540'!$A$3210:$D$3305</definedName>
    <definedName name="TrialBalance04">'[21]COMPANY_DRILL_TrialBalance_(540'!$A$3210:$D$3305</definedName>
    <definedName name="TrialBalance05" localSheetId="0">'[20]COMPANY_DRILL_TrialBalance_(540'!$A$3310:$D$3402</definedName>
    <definedName name="TrialBalance05" localSheetId="2">'[20]COMPANY_DRILL_TrialBalance_(540'!$A$3310:$D$3402</definedName>
    <definedName name="TrialBalance05">'[21]COMPANY_DRILL_TrialBalance_(540'!$A$3310:$D$3402</definedName>
    <definedName name="TrialBalance06" localSheetId="0">'[20]COMPANY_DRILL_TrialBalance_(540'!$A$3407:$D$3496</definedName>
    <definedName name="TrialBalance06" localSheetId="2">'[20]COMPANY_DRILL_TrialBalance_(540'!$A$3407:$D$3496</definedName>
    <definedName name="TrialBalance06">'[21]COMPANY_DRILL_TrialBalance_(540'!$A$3407:$D$3496</definedName>
    <definedName name="TrialBalance07" localSheetId="0">'[20]COMPANY_DRILL_TrialBalance_(540'!$A$3501:$D$3586</definedName>
    <definedName name="TrialBalance07" localSheetId="2">'[20]COMPANY_DRILL_TrialBalance_(540'!$A$3501:$D$3586</definedName>
    <definedName name="TrialBalance07">'[21]COMPANY_DRILL_TrialBalance_(540'!$A$3501:$D$3586</definedName>
    <definedName name="TrialBalance08" localSheetId="0">'[20]COMPANY_DRILL_TrialBalance_(540'!$A$3591:$D$3671</definedName>
    <definedName name="TrialBalance08" localSheetId="2">'[20]COMPANY_DRILL_TrialBalance_(540'!$A$3591:$D$3671</definedName>
    <definedName name="TrialBalance08">'[21]COMPANY_DRILL_TrialBalance_(540'!$A$3591:$D$3671</definedName>
    <definedName name="TrialBalance09" localSheetId="0">'[20]COMPANY_DRILL_TrialBalance_(540'!$A$3676:$D$3753</definedName>
    <definedName name="TrialBalance09" localSheetId="2">'[20]COMPANY_DRILL_TrialBalance_(540'!$A$3676:$D$3753</definedName>
    <definedName name="TrialBalance09">'[21]COMPANY_DRILL_TrialBalance_(540'!$A$3676:$D$3753</definedName>
    <definedName name="TrialBalance10" localSheetId="0">'[20]COMPANY_DRILL_TrialBalance_(540'!$A$3758:$D$3836</definedName>
    <definedName name="TrialBalance10" localSheetId="2">'[20]COMPANY_DRILL_TrialBalance_(540'!$A$3758:$D$3836</definedName>
    <definedName name="TrialBalance10">'[21]COMPANY_DRILL_TrialBalance_(540'!$A$3758:$D$3836</definedName>
    <definedName name="TrialBalance11" localSheetId="0">'[20]COMPANY_DRILL_TrialBalance_(540'!$A$3841:$C$3916</definedName>
    <definedName name="TrialBalance11" localSheetId="2">'[20]COMPANY_DRILL_TrialBalance_(540'!$A$3841:$C$3916</definedName>
    <definedName name="TrialBalance11">'[21]COMPANY_DRILL_TrialBalance_(540'!$A$3841:$C$3916</definedName>
    <definedName name="TrialBalance89" localSheetId="0">'[20]COMPANY_DRILL_TrialBalance_(540'!$A$5:$D$307</definedName>
    <definedName name="TrialBalance89" localSheetId="2">'[20]COMPANY_DRILL_TrialBalance_(540'!$A$5:$D$307</definedName>
    <definedName name="TrialBalance89">'[21]COMPANY_DRILL_TrialBalance_(540'!$A$5:$D$307</definedName>
    <definedName name="TrialBalance90" localSheetId="0">'[20]COMPANY_DRILL_TrialBalance_(540'!$A$312:$D$614</definedName>
    <definedName name="TrialBalance90" localSheetId="2">'[20]COMPANY_DRILL_TrialBalance_(540'!$A$312:$D$614</definedName>
    <definedName name="TrialBalance90">'[21]COMPANY_DRILL_TrialBalance_(540'!$A$312:$D$614</definedName>
    <definedName name="TrialBalance91" localSheetId="0">'[20]COMPANY_DRILL_TrialBalance_(540'!$A$619:$D$917</definedName>
    <definedName name="TrialBalance91" localSheetId="2">'[20]COMPANY_DRILL_TrialBalance_(540'!$A$619:$D$917</definedName>
    <definedName name="TrialBalance91">'[21]COMPANY_DRILL_TrialBalance_(540'!$A$619:$D$917</definedName>
    <definedName name="Trialbalance92" localSheetId="0">'[20]COMPANY_DRILL_TrialBalance_(540'!$A$922:$D$1220</definedName>
    <definedName name="Trialbalance92" localSheetId="2">'[20]COMPANY_DRILL_TrialBalance_(540'!$A$922:$D$1220</definedName>
    <definedName name="Trialbalance92">'[21]COMPANY_DRILL_TrialBalance_(540'!$A$922:$D$1220</definedName>
    <definedName name="TrialBalance93" localSheetId="0">'[20]COMPANY_DRILL_TrialBalance_(540'!$A$1225:$D$1522</definedName>
    <definedName name="TrialBalance93" localSheetId="2">'[20]COMPANY_DRILL_TrialBalance_(540'!$A$1225:$D$1522</definedName>
    <definedName name="TrialBalance93">'[21]COMPANY_DRILL_TrialBalance_(540'!$A$1225:$D$1522</definedName>
    <definedName name="TrialBalance94" localSheetId="0">'[20]COMPANY_DRILL_TrialBalance_(540'!$A$1527:$D$1829</definedName>
    <definedName name="TrialBalance94" localSheetId="2">'[20]COMPANY_DRILL_TrialBalance_(540'!$A$1527:$D$1829</definedName>
    <definedName name="TrialBalance94">'[21]COMPANY_DRILL_TrialBalance_(540'!$A$1527:$D$1829</definedName>
    <definedName name="TrialBalance95" localSheetId="0">'[20]COMPANY_DRILL_TrialBalance_(540'!$A$1834:$D$2136</definedName>
    <definedName name="TrialBalance95" localSheetId="2">'[20]COMPANY_DRILL_TrialBalance_(540'!$A$1834:$D$2136</definedName>
    <definedName name="TrialBalance95">'[21]COMPANY_DRILL_TrialBalance_(540'!$A$1834:$D$2136</definedName>
    <definedName name="TrialBalance96" localSheetId="0">'[20]COMPANY_DRILL_TrialBalance_(540'!$A$2141:$D$2445</definedName>
    <definedName name="TrialBalance96" localSheetId="2">'[20]COMPANY_DRILL_TrialBalance_(540'!$A$2141:$D$2445</definedName>
    <definedName name="TrialBalance96">'[21]COMPANY_DRILL_TrialBalance_(540'!$A$2141:$D$2445</definedName>
    <definedName name="TrialBalance97" localSheetId="0">'[20]COMPANY_DRILL_TrialBalance_(540'!$A$2450:$D$2753</definedName>
    <definedName name="TrialBalance97" localSheetId="2">'[20]COMPANY_DRILL_TrialBalance_(540'!$A$2450:$D$2753</definedName>
    <definedName name="TrialBalance97">'[21]COMPANY_DRILL_TrialBalance_(540'!$A$2450:$D$2753</definedName>
    <definedName name="TrialBalance98" localSheetId="0">'[20]COMPANY_DRILL_TrialBalance_(540'!$A$2758:$D$3007</definedName>
    <definedName name="TrialBalance98" localSheetId="2">'[20]COMPANY_DRILL_TrialBalance_(540'!$A$2758:$D$3007</definedName>
    <definedName name="TrialBalance98">'[21]COMPANY_DRILL_TrialBalance_(540'!$A$2758:$D$3007</definedName>
    <definedName name="WS" localSheetId="3">#REF!</definedName>
    <definedName name="WS" localSheetId="6">#REF!</definedName>
    <definedName name="WS" localSheetId="0">#REF!</definedName>
    <definedName name="WS" localSheetId="5">#REF!</definedName>
    <definedName name="WS" localSheetId="10">#REF!</definedName>
    <definedName name="WS" localSheetId="12">#REF!</definedName>
    <definedName name="WS" localSheetId="4">#REF!</definedName>
    <definedName name="WS" localSheetId="2">#REF!</definedName>
    <definedName name="WS">#REF!</definedName>
    <definedName name="XK_by_Peer_Group" localSheetId="3">#REF!</definedName>
    <definedName name="XK_by_Peer_Group" localSheetId="6">#REF!</definedName>
    <definedName name="XK_by_Peer_Group" localSheetId="0">#REF!</definedName>
    <definedName name="XK_by_Peer_Group" localSheetId="5">#REF!</definedName>
    <definedName name="XK_by_Peer_Group" localSheetId="10">#REF!</definedName>
    <definedName name="XK_by_Peer_Group" localSheetId="12">#REF!</definedName>
    <definedName name="XK_by_Peer_Group" localSheetId="4">#REF!</definedName>
    <definedName name="XK_by_Peer_Group" localSheetId="2">#REF!</definedName>
    <definedName name="XK_by_Peer_Grou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98" i="24" l="1"/>
  <c r="L98" i="24" s="1"/>
  <c r="I227" i="24"/>
  <c r="I137" i="24" l="1"/>
  <c r="J137" i="24" s="1"/>
  <c r="K137" i="24" s="1"/>
  <c r="L137" i="24" s="1"/>
  <c r="J156" i="24"/>
  <c r="J210" i="24" s="1"/>
  <c r="J143" i="24"/>
  <c r="J131" i="24"/>
  <c r="I98" i="24"/>
  <c r="I131" i="24" s="1"/>
  <c r="I99" i="24"/>
  <c r="I143" i="24" s="1"/>
  <c r="I97" i="24"/>
  <c r="I130" i="24" s="1"/>
  <c r="J146" i="24"/>
  <c r="J158" i="24" s="1"/>
  <c r="J222" i="24" s="1"/>
  <c r="J243" i="24" s="1"/>
  <c r="K146" i="24"/>
  <c r="K158" i="24" s="1"/>
  <c r="K222" i="24" s="1"/>
  <c r="K243" i="24" s="1"/>
  <c r="H144" i="24"/>
  <c r="I144" i="24" s="1"/>
  <c r="I157" i="24" s="1"/>
  <c r="K143" i="24"/>
  <c r="L143" i="24"/>
  <c r="H138" i="24"/>
  <c r="J136" i="24"/>
  <c r="K136" i="24" s="1"/>
  <c r="L136" i="24" s="1"/>
  <c r="I136" i="24"/>
  <c r="I135" i="24"/>
  <c r="J135" i="24" s="1"/>
  <c r="K135" i="24" s="1"/>
  <c r="L135" i="24" s="1"/>
  <c r="H132" i="24"/>
  <c r="K131" i="24"/>
  <c r="L131" i="24"/>
  <c r="K130" i="24"/>
  <c r="L130" i="24"/>
  <c r="J129" i="24"/>
  <c r="K129" i="24"/>
  <c r="L129" i="24"/>
  <c r="L146" i="24" s="1"/>
  <c r="L158" i="24" s="1"/>
  <c r="L222" i="24" s="1"/>
  <c r="L243" i="24" s="1"/>
  <c r="J159" i="24"/>
  <c r="J223" i="24" s="1"/>
  <c r="J244" i="24" s="1"/>
  <c r="K159" i="24"/>
  <c r="K223" i="24" s="1"/>
  <c r="K244" i="24" s="1"/>
  <c r="L159" i="24"/>
  <c r="L223" i="24" s="1"/>
  <c r="L244" i="24" s="1"/>
  <c r="I159" i="24"/>
  <c r="I223" i="24" s="1"/>
  <c r="I244" i="24" s="1"/>
  <c r="K156" i="24"/>
  <c r="K210" i="24" s="1"/>
  <c r="K231" i="24" s="1"/>
  <c r="L156" i="24"/>
  <c r="L210" i="24" s="1"/>
  <c r="L231" i="24" s="1"/>
  <c r="J154" i="24"/>
  <c r="K154" i="24"/>
  <c r="L154" i="24"/>
  <c r="L208" i="24" s="1"/>
  <c r="L229" i="24" s="1"/>
  <c r="J208" i="24"/>
  <c r="J212" i="24" s="1"/>
  <c r="J233" i="24" s="1"/>
  <c r="K208" i="24"/>
  <c r="K212" i="24" s="1"/>
  <c r="K233" i="24" s="1"/>
  <c r="J269" i="24"/>
  <c r="I272" i="24"/>
  <c r="I269" i="24"/>
  <c r="I268" i="24"/>
  <c r="I263" i="24"/>
  <c r="J227" i="24"/>
  <c r="K227" i="24"/>
  <c r="L227" i="24"/>
  <c r="J229" i="24" l="1"/>
  <c r="I132" i="24"/>
  <c r="I155" i="24" s="1"/>
  <c r="I209" i="24" s="1"/>
  <c r="I230" i="24" s="1"/>
  <c r="K229" i="24"/>
  <c r="I138" i="24"/>
  <c r="J144" i="24"/>
  <c r="K144" i="24"/>
  <c r="L144" i="24" s="1"/>
  <c r="J138" i="24"/>
  <c r="J248" i="24" s="1"/>
  <c r="J130" i="24"/>
  <c r="I221" i="24"/>
  <c r="I242" i="24" s="1"/>
  <c r="J157" i="24"/>
  <c r="J221" i="24" s="1"/>
  <c r="J242" i="24" s="1"/>
  <c r="I156" i="24"/>
  <c r="I210" i="24" s="1"/>
  <c r="I231" i="24" s="1"/>
  <c r="I248" i="24"/>
  <c r="L214" i="24"/>
  <c r="L235" i="24" s="1"/>
  <c r="K214" i="24"/>
  <c r="K235" i="24" s="1"/>
  <c r="L219" i="24"/>
  <c r="L240" i="24" s="1"/>
  <c r="K219" i="24"/>
  <c r="K240" i="24" s="1"/>
  <c r="J219" i="24"/>
  <c r="J240" i="24" s="1"/>
  <c r="L212" i="24"/>
  <c r="L233" i="24" s="1"/>
  <c r="J231" i="24"/>
  <c r="J214" i="24"/>
  <c r="J235" i="24" s="1"/>
  <c r="I213" i="24" l="1"/>
  <c r="I234" i="24" s="1"/>
  <c r="J132" i="24"/>
  <c r="K132" i="24" s="1"/>
  <c r="K155" i="24" s="1"/>
  <c r="K209" i="24" s="1"/>
  <c r="K230" i="24" s="1"/>
  <c r="K138" i="24"/>
  <c r="L157" i="24"/>
  <c r="L221" i="24" s="1"/>
  <c r="L242" i="24" s="1"/>
  <c r="K220" i="24"/>
  <c r="K241" i="24" s="1"/>
  <c r="I214" i="24"/>
  <c r="I235" i="24" s="1"/>
  <c r="I220" i="24"/>
  <c r="I241" i="24" s="1"/>
  <c r="L132" i="24" l="1"/>
  <c r="L155" i="24" s="1"/>
  <c r="L209" i="24" s="1"/>
  <c r="L220" i="24" s="1"/>
  <c r="L241" i="24" s="1"/>
  <c r="K213" i="24"/>
  <c r="K234" i="24" s="1"/>
  <c r="K218" i="24"/>
  <c r="K239" i="24" s="1"/>
  <c r="J155" i="24"/>
  <c r="J209" i="24" s="1"/>
  <c r="K248" i="24"/>
  <c r="L138" i="24"/>
  <c r="J213" i="24"/>
  <c r="J234" i="24" s="1"/>
  <c r="J230" i="24"/>
  <c r="J220" i="24"/>
  <c r="J241" i="24" s="1"/>
  <c r="J218" i="24"/>
  <c r="J239" i="24" s="1"/>
  <c r="K157" i="24"/>
  <c r="K221" i="24" s="1"/>
  <c r="K242" i="24" s="1"/>
  <c r="L213" i="24" l="1"/>
  <c r="L234" i="24" s="1"/>
  <c r="L230" i="24"/>
  <c r="L218" i="24"/>
  <c r="L239" i="24" s="1"/>
  <c r="L248" i="24"/>
  <c r="G2" i="22" l="1"/>
  <c r="G7" i="22" l="1"/>
  <c r="G8" i="22"/>
  <c r="G9" i="22"/>
  <c r="G10" i="22"/>
  <c r="G11" i="22"/>
  <c r="G12" i="22"/>
  <c r="G6" i="22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6" i="23"/>
  <c r="W45" i="23"/>
  <c r="W44" i="23"/>
  <c r="W43" i="23"/>
  <c r="W42" i="23"/>
  <c r="W41" i="23"/>
  <c r="W40" i="23"/>
  <c r="W39" i="23"/>
  <c r="W38" i="23"/>
  <c r="W37" i="23"/>
  <c r="W36" i="23"/>
  <c r="W35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W10" i="23"/>
  <c r="W9" i="23"/>
  <c r="W8" i="23"/>
  <c r="W7" i="23"/>
  <c r="W6" i="23"/>
  <c r="W5" i="23"/>
  <c r="W4" i="23"/>
  <c r="W3" i="23"/>
  <c r="U61" i="23"/>
  <c r="U60" i="23"/>
  <c r="U59" i="23"/>
  <c r="U58" i="23"/>
  <c r="U57" i="23"/>
  <c r="U56" i="23"/>
  <c r="U55" i="23"/>
  <c r="U54" i="23"/>
  <c r="U53" i="23"/>
  <c r="U52" i="23"/>
  <c r="U51" i="23"/>
  <c r="U50" i="23"/>
  <c r="U49" i="23"/>
  <c r="U48" i="23"/>
  <c r="U47" i="23"/>
  <c r="U46" i="23"/>
  <c r="U45" i="23"/>
  <c r="U44" i="23"/>
  <c r="U43" i="23"/>
  <c r="U42" i="23"/>
  <c r="U41" i="23"/>
  <c r="U40" i="23"/>
  <c r="U39" i="23"/>
  <c r="U38" i="23"/>
  <c r="U37" i="23"/>
  <c r="U36" i="23"/>
  <c r="U35" i="23"/>
  <c r="U34" i="23"/>
  <c r="U33" i="23"/>
  <c r="U32" i="23"/>
  <c r="U31" i="23"/>
  <c r="U30" i="23"/>
  <c r="U29" i="23"/>
  <c r="U28" i="23"/>
  <c r="U27" i="23"/>
  <c r="U26" i="23"/>
  <c r="U25" i="23"/>
  <c r="U24" i="23"/>
  <c r="U23" i="23"/>
  <c r="U22" i="23"/>
  <c r="U21" i="23"/>
  <c r="U20" i="23"/>
  <c r="U19" i="23"/>
  <c r="U18" i="23"/>
  <c r="U17" i="23"/>
  <c r="U16" i="23"/>
  <c r="U15" i="23"/>
  <c r="U14" i="23"/>
  <c r="U13" i="23"/>
  <c r="U12" i="23"/>
  <c r="U11" i="23"/>
  <c r="U10" i="23"/>
  <c r="U9" i="23"/>
  <c r="U8" i="23"/>
  <c r="U7" i="23"/>
  <c r="U6" i="23"/>
  <c r="U5" i="23"/>
  <c r="U4" i="23"/>
  <c r="U3" i="23"/>
  <c r="S61" i="23"/>
  <c r="S60" i="23"/>
  <c r="S59" i="23"/>
  <c r="S58" i="23"/>
  <c r="S57" i="23"/>
  <c r="S56" i="23"/>
  <c r="S55" i="23"/>
  <c r="S54" i="23"/>
  <c r="S53" i="23"/>
  <c r="S52" i="23"/>
  <c r="S51" i="23"/>
  <c r="S50" i="23"/>
  <c r="S49" i="23"/>
  <c r="S48" i="23"/>
  <c r="S47" i="23"/>
  <c r="S46" i="23"/>
  <c r="S45" i="23"/>
  <c r="S44" i="23"/>
  <c r="S43" i="23"/>
  <c r="S42" i="23"/>
  <c r="S41" i="23"/>
  <c r="S40" i="23"/>
  <c r="S39" i="23"/>
  <c r="S38" i="23"/>
  <c r="S37" i="23"/>
  <c r="S36" i="23"/>
  <c r="S35" i="23"/>
  <c r="S34" i="23"/>
  <c r="S33" i="23"/>
  <c r="S32" i="23"/>
  <c r="S31" i="23"/>
  <c r="S30" i="23"/>
  <c r="S29" i="23"/>
  <c r="S28" i="23"/>
  <c r="S27" i="23"/>
  <c r="S26" i="23"/>
  <c r="S25" i="23"/>
  <c r="S24" i="23"/>
  <c r="S23" i="23"/>
  <c r="S22" i="23"/>
  <c r="S21" i="23"/>
  <c r="S20" i="23"/>
  <c r="S19" i="23"/>
  <c r="S18" i="23"/>
  <c r="S17" i="23"/>
  <c r="S16" i="23"/>
  <c r="S15" i="23"/>
  <c r="S14" i="23"/>
  <c r="S13" i="23"/>
  <c r="S12" i="23"/>
  <c r="S11" i="23"/>
  <c r="S10" i="23"/>
  <c r="S9" i="23"/>
  <c r="S8" i="23"/>
  <c r="S7" i="23"/>
  <c r="S6" i="23"/>
  <c r="S5" i="23"/>
  <c r="S4" i="23"/>
  <c r="S3" i="23"/>
  <c r="I118" i="24" l="1"/>
  <c r="J117" i="24" s="1"/>
  <c r="J80" i="24" l="1"/>
  <c r="I73" i="24" l="1"/>
  <c r="L114" i="24" l="1"/>
  <c r="K114" i="24"/>
  <c r="J114" i="24"/>
  <c r="I96" i="24" l="1"/>
  <c r="I92" i="24"/>
  <c r="I114" i="24" s="1"/>
  <c r="I309" i="24"/>
  <c r="H309" i="24"/>
  <c r="L115" i="24"/>
  <c r="K115" i="24"/>
  <c r="J115" i="24"/>
  <c r="H107" i="24"/>
  <c r="I115" i="24"/>
  <c r="L87" i="24"/>
  <c r="K87" i="24"/>
  <c r="J87" i="24"/>
  <c r="I87" i="24"/>
  <c r="L80" i="24"/>
  <c r="K80" i="24"/>
  <c r="L78" i="24"/>
  <c r="K78" i="24"/>
  <c r="J78" i="24"/>
  <c r="I76" i="24"/>
  <c r="L75" i="24"/>
  <c r="K75" i="24"/>
  <c r="J75" i="24"/>
  <c r="I70" i="24"/>
  <c r="I62" i="24"/>
  <c r="L57" i="24"/>
  <c r="K57" i="24"/>
  <c r="J57" i="24"/>
  <c r="I56" i="24"/>
  <c r="L52" i="24"/>
  <c r="K52" i="24"/>
  <c r="J52" i="24"/>
  <c r="I50" i="24"/>
  <c r="L44" i="24"/>
  <c r="K44" i="24"/>
  <c r="J44" i="24"/>
  <c r="I36" i="24"/>
  <c r="L30" i="24"/>
  <c r="K30" i="24"/>
  <c r="J30" i="24"/>
  <c r="J81" i="24" s="1"/>
  <c r="I22" i="24"/>
  <c r="I14" i="24"/>
  <c r="B10" i="24"/>
  <c r="B11" i="24" s="1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B83" i="24" s="1"/>
  <c r="B84" i="24" s="1"/>
  <c r="B85" i="24" s="1"/>
  <c r="B86" i="24" s="1"/>
  <c r="B87" i="24" s="1"/>
  <c r="B88" i="24" s="1"/>
  <c r="B89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5" i="24" s="1"/>
  <c r="B106" i="24" s="1"/>
  <c r="B107" i="24" s="1"/>
  <c r="B108" i="24" s="1"/>
  <c r="B109" i="24" s="1"/>
  <c r="B110" i="24" s="1"/>
  <c r="B111" i="24" s="1"/>
  <c r="B112" i="24" s="1"/>
  <c r="B113" i="24" s="1"/>
  <c r="B114" i="24" s="1"/>
  <c r="B115" i="24" s="1"/>
  <c r="B116" i="24" s="1"/>
  <c r="B117" i="24" s="1"/>
  <c r="B118" i="24" s="1"/>
  <c r="B119" i="24" s="1"/>
  <c r="B120" i="24" s="1"/>
  <c r="B121" i="24" s="1"/>
  <c r="P4" i="23"/>
  <c r="J22" i="23"/>
  <c r="I22" i="23"/>
  <c r="J53" i="23"/>
  <c r="I53" i="23"/>
  <c r="J6" i="23"/>
  <c r="I6" i="23"/>
  <c r="J51" i="23"/>
  <c r="I51" i="23"/>
  <c r="J5" i="23"/>
  <c r="I5" i="23"/>
  <c r="J27" i="23"/>
  <c r="I27" i="23"/>
  <c r="J60" i="23"/>
  <c r="I60" i="23"/>
  <c r="J40" i="23"/>
  <c r="I40" i="23"/>
  <c r="J28" i="23"/>
  <c r="I28" i="23"/>
  <c r="J54" i="23"/>
  <c r="I54" i="23"/>
  <c r="J16" i="23"/>
  <c r="I16" i="23"/>
  <c r="J24" i="23"/>
  <c r="I24" i="23"/>
  <c r="J34" i="23"/>
  <c r="I34" i="23"/>
  <c r="J21" i="23"/>
  <c r="I21" i="23"/>
  <c r="J10" i="23"/>
  <c r="I10" i="23"/>
  <c r="J20" i="23"/>
  <c r="I20" i="23"/>
  <c r="J48" i="23"/>
  <c r="I48" i="23"/>
  <c r="J11" i="23"/>
  <c r="I11" i="23"/>
  <c r="J43" i="23"/>
  <c r="I43" i="23"/>
  <c r="J41" i="23"/>
  <c r="I41" i="23"/>
  <c r="J45" i="23"/>
  <c r="I45" i="23"/>
  <c r="J49" i="23"/>
  <c r="I49" i="23"/>
  <c r="J50" i="23"/>
  <c r="I50" i="23"/>
  <c r="J29" i="23"/>
  <c r="I29" i="23"/>
  <c r="J37" i="23"/>
  <c r="I37" i="23"/>
  <c r="J15" i="23"/>
  <c r="I15" i="23"/>
  <c r="J47" i="23"/>
  <c r="I47" i="23"/>
  <c r="J7" i="23"/>
  <c r="I7" i="23"/>
  <c r="J9" i="23"/>
  <c r="I9" i="23"/>
  <c r="J14" i="23"/>
  <c r="I14" i="23"/>
  <c r="J55" i="23"/>
  <c r="I55" i="23"/>
  <c r="J44" i="23"/>
  <c r="I44" i="23"/>
  <c r="J58" i="23"/>
  <c r="I58" i="23"/>
  <c r="J3" i="23"/>
  <c r="I3" i="23"/>
  <c r="J17" i="23"/>
  <c r="I17" i="23"/>
  <c r="J12" i="23"/>
  <c r="I12" i="23"/>
  <c r="J52" i="23"/>
  <c r="I52" i="23"/>
  <c r="J23" i="23"/>
  <c r="I23" i="23"/>
  <c r="J33" i="23"/>
  <c r="I33" i="23"/>
  <c r="J31" i="23"/>
  <c r="I31" i="23"/>
  <c r="J26" i="23"/>
  <c r="I26" i="23"/>
  <c r="J19" i="23"/>
  <c r="I19" i="23"/>
  <c r="J46" i="23"/>
  <c r="I46" i="23"/>
  <c r="J36" i="23"/>
  <c r="I36" i="23"/>
  <c r="J39" i="23"/>
  <c r="I39" i="23"/>
  <c r="J13" i="23"/>
  <c r="I13" i="23"/>
  <c r="J32" i="23"/>
  <c r="I32" i="23"/>
  <c r="J4" i="23"/>
  <c r="I4" i="23"/>
  <c r="J8" i="23"/>
  <c r="I8" i="23"/>
  <c r="J25" i="23"/>
  <c r="I25" i="23"/>
  <c r="J56" i="23"/>
  <c r="I56" i="23"/>
  <c r="J35" i="23"/>
  <c r="I35" i="23"/>
  <c r="J57" i="23"/>
  <c r="I57" i="23"/>
  <c r="J30" i="23"/>
  <c r="I30" i="23"/>
  <c r="J18" i="23"/>
  <c r="I18" i="23"/>
  <c r="J42" i="23"/>
  <c r="I42" i="23"/>
  <c r="J59" i="23"/>
  <c r="I59" i="23"/>
  <c r="J61" i="23"/>
  <c r="I61" i="23"/>
  <c r="J38" i="23"/>
  <c r="I38" i="23"/>
  <c r="I110" i="24"/>
  <c r="H112" i="24"/>
  <c r="I129" i="24" l="1"/>
  <c r="I146" i="24" s="1"/>
  <c r="I158" i="24" s="1"/>
  <c r="I222" i="24" s="1"/>
  <c r="I243" i="24" s="1"/>
  <c r="I154" i="24"/>
  <c r="I208" i="24" s="1"/>
  <c r="I15" i="24"/>
  <c r="I23" i="24"/>
  <c r="I37" i="24"/>
  <c r="I51" i="24"/>
  <c r="I63" i="24"/>
  <c r="I71" i="24"/>
  <c r="I77" i="24"/>
  <c r="I78" i="24" s="1"/>
  <c r="I16" i="24"/>
  <c r="I24" i="24"/>
  <c r="I38" i="24"/>
  <c r="I64" i="24"/>
  <c r="I72" i="24"/>
  <c r="I17" i="24"/>
  <c r="I25" i="24"/>
  <c r="I31" i="24"/>
  <c r="I39" i="24"/>
  <c r="I45" i="24"/>
  <c r="I65" i="24"/>
  <c r="I10" i="24"/>
  <c r="I18" i="24"/>
  <c r="I26" i="24"/>
  <c r="I32" i="24"/>
  <c r="I40" i="24"/>
  <c r="I46" i="24"/>
  <c r="I58" i="24"/>
  <c r="I66" i="24"/>
  <c r="I74" i="24"/>
  <c r="I11" i="24"/>
  <c r="I19" i="24"/>
  <c r="I27" i="24"/>
  <c r="I33" i="24"/>
  <c r="I41" i="24"/>
  <c r="I47" i="24"/>
  <c r="I53" i="24"/>
  <c r="I59" i="24"/>
  <c r="I67" i="24"/>
  <c r="I79" i="24"/>
  <c r="I80" i="24" s="1"/>
  <c r="I12" i="24"/>
  <c r="I20" i="24"/>
  <c r="I28" i="24"/>
  <c r="I34" i="24"/>
  <c r="I42" i="24"/>
  <c r="I48" i="24"/>
  <c r="I54" i="24"/>
  <c r="I60" i="24"/>
  <c r="I68" i="24"/>
  <c r="I13" i="24"/>
  <c r="I21" i="24"/>
  <c r="I29" i="24"/>
  <c r="I35" i="24"/>
  <c r="I43" i="24"/>
  <c r="I49" i="24"/>
  <c r="I55" i="24"/>
  <c r="I61" i="24"/>
  <c r="I69" i="24"/>
  <c r="H118" i="24"/>
  <c r="I111" i="24"/>
  <c r="I117" i="24" s="1"/>
  <c r="L81" i="24"/>
  <c r="L89" i="24" s="1"/>
  <c r="L107" i="24" s="1"/>
  <c r="K81" i="24"/>
  <c r="K89" i="24" s="1"/>
  <c r="K107" i="24" s="1"/>
  <c r="J89" i="24"/>
  <c r="J107" i="24" s="1"/>
  <c r="I30" i="24" l="1"/>
  <c r="I212" i="24"/>
  <c r="I233" i="24" s="1"/>
  <c r="I229" i="24"/>
  <c r="I218" i="24"/>
  <c r="I239" i="24" s="1"/>
  <c r="I219" i="24"/>
  <c r="I240" i="24" s="1"/>
  <c r="I57" i="24"/>
  <c r="I75" i="24"/>
  <c r="I44" i="24"/>
  <c r="I52" i="24"/>
  <c r="I112" i="24"/>
  <c r="J112" i="24" l="1"/>
  <c r="J116" i="24" s="1"/>
  <c r="J118" i="24" s="1"/>
  <c r="J113" i="24"/>
  <c r="I116" i="24"/>
  <c r="I113" i="24"/>
  <c r="I81" i="24"/>
  <c r="I89" i="24" s="1"/>
  <c r="I107" i="24" s="1"/>
  <c r="J140" i="24" l="1"/>
  <c r="J153" i="24"/>
  <c r="J207" i="24" s="1"/>
  <c r="I119" i="24"/>
  <c r="I140" i="24"/>
  <c r="I153" i="24"/>
  <c r="I207" i="24" s="1"/>
  <c r="K112" i="24"/>
  <c r="I121" i="24"/>
  <c r="I122" i="24" l="1"/>
  <c r="I257" i="24"/>
  <c r="I211" i="24"/>
  <c r="I232" i="24" s="1"/>
  <c r="I216" i="24"/>
  <c r="I237" i="24" s="1"/>
  <c r="I217" i="24"/>
  <c r="I238" i="24" s="1"/>
  <c r="I228" i="24"/>
  <c r="I215" i="24"/>
  <c r="I236" i="24" s="1"/>
  <c r="L113" i="24"/>
  <c r="K116" i="24"/>
  <c r="J217" i="24"/>
  <c r="J238" i="24" s="1"/>
  <c r="J215" i="24"/>
  <c r="J236" i="24" s="1"/>
  <c r="J216" i="24"/>
  <c r="J237" i="24" s="1"/>
  <c r="J211" i="24"/>
  <c r="J232" i="24" s="1"/>
  <c r="J228" i="24"/>
  <c r="J246" i="24" s="1"/>
  <c r="J247" i="24" s="1"/>
  <c r="J249" i="24" s="1"/>
  <c r="J258" i="24" s="1"/>
  <c r="H10" i="23"/>
  <c r="J119" i="24"/>
  <c r="J121" i="24" s="1"/>
  <c r="K117" i="24"/>
  <c r="H47" i="23"/>
  <c r="L112" i="24"/>
  <c r="L116" i="24" s="1"/>
  <c r="K113" i="24"/>
  <c r="J257" i="24" l="1"/>
  <c r="J262" i="24" s="1"/>
  <c r="J267" i="24" s="1"/>
  <c r="J122" i="24"/>
  <c r="I246" i="24"/>
  <c r="I247" i="24" s="1"/>
  <c r="I249" i="24" s="1"/>
  <c r="I258" i="24" s="1"/>
  <c r="I262" i="24" s="1"/>
  <c r="J259" i="24"/>
  <c r="J260" i="24" s="1"/>
  <c r="L140" i="24"/>
  <c r="L153" i="24"/>
  <c r="L207" i="24" s="1"/>
  <c r="K140" i="24"/>
  <c r="K153" i="24"/>
  <c r="K207" i="24" s="1"/>
  <c r="K118" i="24"/>
  <c r="H13" i="23"/>
  <c r="H24" i="23"/>
  <c r="H51" i="23"/>
  <c r="H27" i="23"/>
  <c r="H18" i="23"/>
  <c r="H21" i="23"/>
  <c r="H42" i="23"/>
  <c r="H40" i="23"/>
  <c r="G47" i="23"/>
  <c r="F47" i="23"/>
  <c r="O47" i="23"/>
  <c r="N47" i="23"/>
  <c r="H46" i="23"/>
  <c r="H29" i="23"/>
  <c r="H14" i="23"/>
  <c r="H25" i="23"/>
  <c r="H30" i="23"/>
  <c r="H54" i="23"/>
  <c r="H20" i="23"/>
  <c r="H52" i="23"/>
  <c r="H33" i="23"/>
  <c r="H12" i="23"/>
  <c r="H7" i="23"/>
  <c r="H49" i="23"/>
  <c r="H4" i="23"/>
  <c r="H17" i="23"/>
  <c r="H19" i="23"/>
  <c r="H38" i="23"/>
  <c r="H23" i="23"/>
  <c r="H57" i="23"/>
  <c r="H31" i="23"/>
  <c r="H8" i="23"/>
  <c r="H32" i="23"/>
  <c r="H6" i="23"/>
  <c r="H5" i="23"/>
  <c r="H16" i="23"/>
  <c r="G10" i="23"/>
  <c r="N10" i="23"/>
  <c r="F10" i="23"/>
  <c r="O10" i="23"/>
  <c r="I267" i="24" l="1"/>
  <c r="I264" i="24"/>
  <c r="K119" i="24"/>
  <c r="K121" i="24" s="1"/>
  <c r="K257" i="24" s="1"/>
  <c r="L117" i="24"/>
  <c r="L118" i="24" s="1"/>
  <c r="L119" i="24" s="1"/>
  <c r="L121" i="24" s="1"/>
  <c r="L211" i="24"/>
  <c r="L232" i="24" s="1"/>
  <c r="L217" i="24"/>
  <c r="L238" i="24" s="1"/>
  <c r="L215" i="24"/>
  <c r="L236" i="24" s="1"/>
  <c r="L228" i="24"/>
  <c r="L246" i="24" s="1"/>
  <c r="L247" i="24" s="1"/>
  <c r="L249" i="24" s="1"/>
  <c r="L258" i="24" s="1"/>
  <c r="L216" i="24"/>
  <c r="L237" i="24" s="1"/>
  <c r="I259" i="24"/>
  <c r="I260" i="24" s="1"/>
  <c r="K211" i="24"/>
  <c r="K232" i="24" s="1"/>
  <c r="K215" i="24"/>
  <c r="K236" i="24" s="1"/>
  <c r="K216" i="24"/>
  <c r="K237" i="24" s="1"/>
  <c r="K217" i="24"/>
  <c r="K238" i="24" s="1"/>
  <c r="K228" i="24"/>
  <c r="K246" i="24" s="1"/>
  <c r="K247" i="24" s="1"/>
  <c r="K249" i="24" s="1"/>
  <c r="K258" i="24" s="1"/>
  <c r="K259" i="24" s="1"/>
  <c r="K260" i="24" s="1"/>
  <c r="K268" i="24"/>
  <c r="L269" i="24" s="1"/>
  <c r="N57" i="23"/>
  <c r="O57" i="23"/>
  <c r="F57" i="23"/>
  <c r="G57" i="23"/>
  <c r="H35" i="23"/>
  <c r="H50" i="23"/>
  <c r="H22" i="23"/>
  <c r="G18" i="23"/>
  <c r="N18" i="23"/>
  <c r="O18" i="23"/>
  <c r="F18" i="23"/>
  <c r="H56" i="23"/>
  <c r="H39" i="23"/>
  <c r="O23" i="23"/>
  <c r="G23" i="23"/>
  <c r="N23" i="23"/>
  <c r="F23" i="23"/>
  <c r="O12" i="23"/>
  <c r="N12" i="23"/>
  <c r="G12" i="23"/>
  <c r="F12" i="23"/>
  <c r="H45" i="23"/>
  <c r="H60" i="23"/>
  <c r="H44" i="23"/>
  <c r="H28" i="23"/>
  <c r="G32" i="23"/>
  <c r="N32" i="23"/>
  <c r="O32" i="23"/>
  <c r="F32" i="23"/>
  <c r="N38" i="23"/>
  <c r="F38" i="23"/>
  <c r="G38" i="23"/>
  <c r="O38" i="23"/>
  <c r="O49" i="23"/>
  <c r="G49" i="23"/>
  <c r="N49" i="23"/>
  <c r="F49" i="23"/>
  <c r="G33" i="23"/>
  <c r="O33" i="23"/>
  <c r="N33" i="23"/>
  <c r="F33" i="23"/>
  <c r="F30" i="23"/>
  <c r="O30" i="23"/>
  <c r="G30" i="23"/>
  <c r="N30" i="23"/>
  <c r="G46" i="23"/>
  <c r="F46" i="23"/>
  <c r="N46" i="23"/>
  <c r="O46" i="23"/>
  <c r="O17" i="23"/>
  <c r="F17" i="23"/>
  <c r="N17" i="23"/>
  <c r="G17" i="23"/>
  <c r="H53" i="23"/>
  <c r="H61" i="23"/>
  <c r="H55" i="23"/>
  <c r="H41" i="23"/>
  <c r="H15" i="23"/>
  <c r="H43" i="23"/>
  <c r="K122" i="24"/>
  <c r="O42" i="23"/>
  <c r="F42" i="23"/>
  <c r="N42" i="23"/>
  <c r="G42" i="23"/>
  <c r="F51" i="23"/>
  <c r="N51" i="23"/>
  <c r="G51" i="23"/>
  <c r="O51" i="23"/>
  <c r="F19" i="23"/>
  <c r="G19" i="23"/>
  <c r="N19" i="23"/>
  <c r="O19" i="23"/>
  <c r="O7" i="23"/>
  <c r="N7" i="23"/>
  <c r="G7" i="23"/>
  <c r="F7" i="23"/>
  <c r="H34" i="23"/>
  <c r="H59" i="23"/>
  <c r="H3" i="23"/>
  <c r="F16" i="23"/>
  <c r="G16" i="23"/>
  <c r="O16" i="23"/>
  <c r="N16" i="23"/>
  <c r="O31" i="23"/>
  <c r="G31" i="23"/>
  <c r="N31" i="23"/>
  <c r="F31" i="23"/>
  <c r="N52" i="23"/>
  <c r="O52" i="23"/>
  <c r="G52" i="23"/>
  <c r="F52" i="23"/>
  <c r="G25" i="23"/>
  <c r="F25" i="23"/>
  <c r="N25" i="23"/>
  <c r="O25" i="23"/>
  <c r="H58" i="23"/>
  <c r="H37" i="23"/>
  <c r="H11" i="23"/>
  <c r="N21" i="23"/>
  <c r="G21" i="23"/>
  <c r="O21" i="23"/>
  <c r="F21" i="23"/>
  <c r="N24" i="23"/>
  <c r="G24" i="23"/>
  <c r="O24" i="23"/>
  <c r="F24" i="23"/>
  <c r="H9" i="23"/>
  <c r="G20" i="23"/>
  <c r="N20" i="23"/>
  <c r="F20" i="23"/>
  <c r="O20" i="23"/>
  <c r="G14" i="23"/>
  <c r="N14" i="23"/>
  <c r="F14" i="23"/>
  <c r="O14" i="23"/>
  <c r="O13" i="23"/>
  <c r="F13" i="23"/>
  <c r="N13" i="23"/>
  <c r="G13" i="23"/>
  <c r="F5" i="23"/>
  <c r="G5" i="23"/>
  <c r="O5" i="23"/>
  <c r="N5" i="23"/>
  <c r="G6" i="23"/>
  <c r="O6" i="23"/>
  <c r="F6" i="23"/>
  <c r="N6" i="23"/>
  <c r="G4" i="23"/>
  <c r="O4" i="23"/>
  <c r="F4" i="23"/>
  <c r="N4" i="23"/>
  <c r="H36" i="23"/>
  <c r="O8" i="23"/>
  <c r="N8" i="23"/>
  <c r="F8" i="23"/>
  <c r="G8" i="23"/>
  <c r="G54" i="23"/>
  <c r="O54" i="23"/>
  <c r="F54" i="23"/>
  <c r="N54" i="23"/>
  <c r="G29" i="23"/>
  <c r="N29" i="23"/>
  <c r="F29" i="23"/>
  <c r="O29" i="23"/>
  <c r="H26" i="23"/>
  <c r="H48" i="23"/>
  <c r="G40" i="23"/>
  <c r="F40" i="23"/>
  <c r="O40" i="23"/>
  <c r="N40" i="23"/>
  <c r="N27" i="23"/>
  <c r="F27" i="23"/>
  <c r="G27" i="23"/>
  <c r="O27" i="23"/>
  <c r="E38" i="23"/>
  <c r="L257" i="24" l="1"/>
  <c r="L262" i="24" s="1"/>
  <c r="L267" i="24" s="1"/>
  <c r="L122" i="24"/>
  <c r="K262" i="24"/>
  <c r="K267" i="24" s="1"/>
  <c r="I270" i="24"/>
  <c r="I273" i="24" s="1"/>
  <c r="G3" i="24" s="1"/>
  <c r="J268" i="24"/>
  <c r="N26" i="23"/>
  <c r="G26" i="23"/>
  <c r="F26" i="23"/>
  <c r="O26" i="23"/>
  <c r="E42" i="23"/>
  <c r="G55" i="23"/>
  <c r="O55" i="23"/>
  <c r="F55" i="23"/>
  <c r="N55" i="23"/>
  <c r="G28" i="23"/>
  <c r="F28" i="23"/>
  <c r="O28" i="23"/>
  <c r="N28" i="23"/>
  <c r="N35" i="23"/>
  <c r="O35" i="23"/>
  <c r="G35" i="23"/>
  <c r="F35" i="23"/>
  <c r="O41" i="23"/>
  <c r="G41" i="23"/>
  <c r="N41" i="23"/>
  <c r="F41" i="23"/>
  <c r="E18" i="23"/>
  <c r="G3" i="23"/>
  <c r="F3" i="23"/>
  <c r="N3" i="23"/>
  <c r="O3" i="23"/>
  <c r="N43" i="23"/>
  <c r="F43" i="23"/>
  <c r="O43" i="23"/>
  <c r="G43" i="23"/>
  <c r="O45" i="23"/>
  <c r="F45" i="23"/>
  <c r="G45" i="23"/>
  <c r="N45" i="23"/>
  <c r="G44" i="23"/>
  <c r="O44" i="23"/>
  <c r="N44" i="23"/>
  <c r="F44" i="23"/>
  <c r="N11" i="23"/>
  <c r="F11" i="23"/>
  <c r="O11" i="23"/>
  <c r="G11" i="23"/>
  <c r="N59" i="23"/>
  <c r="O59" i="23"/>
  <c r="F59" i="23"/>
  <c r="G59" i="23"/>
  <c r="N15" i="23"/>
  <c r="F15" i="23"/>
  <c r="O15" i="23"/>
  <c r="G15" i="23"/>
  <c r="D38" i="23"/>
  <c r="C38" i="23"/>
  <c r="E30" i="23"/>
  <c r="N48" i="23"/>
  <c r="F48" i="23"/>
  <c r="O48" i="23"/>
  <c r="G48" i="23"/>
  <c r="N36" i="23"/>
  <c r="O36" i="23"/>
  <c r="G36" i="23"/>
  <c r="F36" i="23"/>
  <c r="O53" i="23"/>
  <c r="G53" i="23"/>
  <c r="F53" i="23"/>
  <c r="N53" i="23"/>
  <c r="G39" i="23"/>
  <c r="N39" i="23"/>
  <c r="O39" i="23"/>
  <c r="F39" i="23"/>
  <c r="F22" i="23"/>
  <c r="G22" i="23"/>
  <c r="N22" i="23"/>
  <c r="O22" i="23"/>
  <c r="G61" i="23"/>
  <c r="F61" i="23"/>
  <c r="N61" i="23"/>
  <c r="O61" i="23"/>
  <c r="N37" i="23"/>
  <c r="F37" i="23"/>
  <c r="G37" i="23"/>
  <c r="O37" i="23"/>
  <c r="N34" i="23"/>
  <c r="G34" i="23"/>
  <c r="F34" i="23"/>
  <c r="O34" i="23"/>
  <c r="N50" i="23"/>
  <c r="F50" i="23"/>
  <c r="G50" i="23"/>
  <c r="O50" i="23"/>
  <c r="G56" i="23"/>
  <c r="F56" i="23"/>
  <c r="O56" i="23"/>
  <c r="N56" i="23"/>
  <c r="N9" i="23"/>
  <c r="O9" i="23"/>
  <c r="G9" i="23"/>
  <c r="F9" i="23"/>
  <c r="G58" i="23"/>
  <c r="F58" i="23"/>
  <c r="N58" i="23"/>
  <c r="O58" i="23"/>
  <c r="G60" i="23"/>
  <c r="N60" i="23"/>
  <c r="O60" i="23"/>
  <c r="F60" i="23"/>
  <c r="L259" i="24" l="1"/>
  <c r="L260" i="24" s="1"/>
  <c r="K269" i="24"/>
  <c r="K270" i="24" s="1"/>
  <c r="J270" i="24"/>
  <c r="L268" i="24"/>
  <c r="L270" i="24"/>
  <c r="E61" i="23"/>
  <c r="N63" i="23"/>
  <c r="D42" i="23"/>
  <c r="C42" i="23"/>
  <c r="E59" i="23"/>
  <c r="D30" i="23"/>
  <c r="C30" i="23"/>
  <c r="D18" i="23"/>
  <c r="C18" i="23"/>
  <c r="D59" i="23" l="1"/>
  <c r="C59" i="23"/>
  <c r="E57" i="23"/>
  <c r="D61" i="23"/>
  <c r="C61" i="23"/>
  <c r="E35" i="23" l="1"/>
  <c r="D57" i="23"/>
  <c r="C57" i="23"/>
  <c r="E56" i="23" l="1"/>
  <c r="D35" i="23"/>
  <c r="C35" i="23"/>
  <c r="D56" i="23" l="1"/>
  <c r="C56" i="23"/>
  <c r="E25" i="23"/>
  <c r="D25" i="23" l="1"/>
  <c r="C25" i="23"/>
  <c r="E8" i="23"/>
  <c r="D8" i="23" l="1"/>
  <c r="C8" i="23"/>
  <c r="E4" i="23"/>
  <c r="D4" i="23" l="1"/>
  <c r="C4" i="23"/>
  <c r="E32" i="23"/>
  <c r="E13" i="23" l="1"/>
  <c r="D32" i="23"/>
  <c r="C32" i="23"/>
  <c r="E39" i="23" l="1"/>
  <c r="D13" i="23"/>
  <c r="C13" i="23"/>
  <c r="E36" i="23" l="1"/>
  <c r="D39" i="23"/>
  <c r="C39" i="23"/>
  <c r="E46" i="23" l="1"/>
  <c r="D36" i="23"/>
  <c r="C36" i="23"/>
  <c r="E19" i="23" l="1"/>
  <c r="D46" i="23"/>
  <c r="C46" i="23"/>
  <c r="D19" i="23" l="1"/>
  <c r="C19" i="23"/>
  <c r="E26" i="23"/>
  <c r="D26" i="23" l="1"/>
  <c r="C26" i="23"/>
  <c r="E31" i="23"/>
  <c r="D31" i="23" l="1"/>
  <c r="C31" i="23"/>
  <c r="E33" i="23"/>
  <c r="D33" i="23" l="1"/>
  <c r="C33" i="23"/>
  <c r="E23" i="23"/>
  <c r="D23" i="23" l="1"/>
  <c r="C23" i="23"/>
  <c r="E52" i="23"/>
  <c r="D52" i="23" l="1"/>
  <c r="C52" i="23"/>
  <c r="E12" i="23"/>
  <c r="D12" i="23" l="1"/>
  <c r="C12" i="23"/>
  <c r="E17" i="23"/>
  <c r="D17" i="23" l="1"/>
  <c r="C17" i="23"/>
  <c r="E3" i="23"/>
  <c r="D3" i="23" l="1"/>
  <c r="C3" i="23"/>
  <c r="E58" i="23"/>
  <c r="D58" i="23" l="1"/>
  <c r="C58" i="23"/>
  <c r="E44" i="23"/>
  <c r="D44" i="23" l="1"/>
  <c r="C44" i="23"/>
  <c r="E55" i="23"/>
  <c r="D55" i="23" l="1"/>
  <c r="C55" i="23"/>
  <c r="E14" i="23"/>
  <c r="D14" i="23" l="1"/>
  <c r="C14" i="23"/>
  <c r="E9" i="23"/>
  <c r="D9" i="23" l="1"/>
  <c r="C9" i="23"/>
  <c r="E7" i="23"/>
  <c r="D7" i="23" l="1"/>
  <c r="C7" i="23"/>
  <c r="E47" i="23"/>
  <c r="D47" i="23" l="1"/>
  <c r="C47" i="23"/>
  <c r="E15" i="23"/>
  <c r="D15" i="23" l="1"/>
  <c r="C15" i="23"/>
  <c r="E37" i="23"/>
  <c r="D37" i="23" l="1"/>
  <c r="C37" i="23"/>
  <c r="E29" i="23"/>
  <c r="D29" i="23" l="1"/>
  <c r="C29" i="23"/>
  <c r="E50" i="23"/>
  <c r="D50" i="23" l="1"/>
  <c r="C50" i="23"/>
  <c r="E49" i="23"/>
  <c r="D49" i="23" l="1"/>
  <c r="C49" i="23"/>
  <c r="E45" i="23"/>
  <c r="D45" i="23" l="1"/>
  <c r="C45" i="23"/>
  <c r="E41" i="23"/>
  <c r="D41" i="23" l="1"/>
  <c r="C41" i="23"/>
  <c r="E43" i="23"/>
  <c r="D43" i="23" l="1"/>
  <c r="C43" i="23"/>
  <c r="E11" i="23"/>
  <c r="D11" i="23" l="1"/>
  <c r="C11" i="23"/>
  <c r="E48" i="23"/>
  <c r="E20" i="23" l="1"/>
  <c r="D48" i="23"/>
  <c r="C48" i="23"/>
  <c r="E10" i="23" l="1"/>
  <c r="D20" i="23"/>
  <c r="C20" i="23"/>
  <c r="D10" i="23" l="1"/>
  <c r="C10" i="23"/>
  <c r="E21" i="23"/>
  <c r="D21" i="23" l="1"/>
  <c r="C21" i="23"/>
  <c r="E34" i="23"/>
  <c r="D34" i="23" l="1"/>
  <c r="C34" i="23"/>
  <c r="E24" i="23"/>
  <c r="D24" i="23" l="1"/>
  <c r="C24" i="23"/>
  <c r="E16" i="23"/>
  <c r="D16" i="23" l="1"/>
  <c r="C16" i="23"/>
  <c r="E54" i="23"/>
  <c r="D54" i="23" l="1"/>
  <c r="C54" i="23"/>
  <c r="E28" i="23"/>
  <c r="D28" i="23" l="1"/>
  <c r="C28" i="23"/>
  <c r="E40" i="23"/>
  <c r="D40" i="23" l="1"/>
  <c r="C40" i="23"/>
  <c r="E60" i="23"/>
  <c r="D60" i="23" l="1"/>
  <c r="C60" i="23"/>
  <c r="E27" i="23"/>
  <c r="D27" i="23" l="1"/>
  <c r="C27" i="23"/>
  <c r="E5" i="23"/>
  <c r="D5" i="23" l="1"/>
  <c r="C5" i="23"/>
  <c r="E51" i="23"/>
  <c r="D51" i="23" l="1"/>
  <c r="C51" i="23"/>
  <c r="E6" i="23"/>
  <c r="D6" i="23" l="1"/>
  <c r="C6" i="23"/>
  <c r="E53" i="23"/>
  <c r="D53" i="23" l="1"/>
  <c r="C53" i="23"/>
  <c r="E22" i="23"/>
  <c r="D22" i="23" l="1"/>
  <c r="C22" i="23"/>
  <c r="P5" i="23" l="1"/>
  <c r="P6" i="23"/>
  <c r="P7" i="23"/>
  <c r="P8" i="23" s="1"/>
  <c r="P9" i="23"/>
  <c r="P10" i="23" s="1"/>
  <c r="P11" i="23" s="1"/>
  <c r="P12" i="23" s="1"/>
  <c r="P13" i="23" s="1"/>
  <c r="P14" i="23" s="1"/>
  <c r="P15" i="23" s="1"/>
  <c r="P16" i="23" s="1"/>
  <c r="P17" i="23" s="1"/>
  <c r="P18" i="23" s="1"/>
  <c r="P19" i="23" s="1"/>
  <c r="P20" i="23" s="1"/>
  <c r="P21" i="23" s="1"/>
  <c r="P22" i="23" s="1"/>
  <c r="P23" i="23" s="1"/>
  <c r="P24" i="23" s="1"/>
  <c r="P25" i="23" s="1"/>
  <c r="P26" i="23" s="1"/>
  <c r="P27" i="23" s="1"/>
  <c r="P28" i="23" s="1"/>
  <c r="P29" i="23" s="1"/>
  <c r="P30" i="23" s="1"/>
  <c r="P31" i="23" s="1"/>
  <c r="P32" i="23" s="1"/>
  <c r="P33" i="23" s="1"/>
  <c r="P34" i="23" s="1"/>
  <c r="P35" i="23" s="1"/>
  <c r="P36" i="23" s="1"/>
  <c r="P37" i="23" s="1"/>
  <c r="P38" i="23" s="1"/>
  <c r="P39" i="23" s="1"/>
  <c r="P40" i="23" s="1"/>
  <c r="P41" i="23" s="1"/>
  <c r="P42" i="23" s="1"/>
  <c r="P43" i="23" s="1"/>
  <c r="P44" i="23" s="1"/>
  <c r="P45" i="23" s="1"/>
  <c r="P46" i="23" s="1"/>
  <c r="P47" i="23" s="1"/>
  <c r="P48" i="23" s="1"/>
  <c r="P49" i="23" s="1"/>
  <c r="P50" i="23" s="1"/>
  <c r="P51" i="23" s="1"/>
  <c r="P52" i="23" s="1"/>
  <c r="P53" i="23" s="1"/>
  <c r="P54" i="23" s="1"/>
  <c r="P55" i="23" s="1"/>
  <c r="P56" i="23" s="1"/>
  <c r="P57" i="23" s="1"/>
  <c r="P58" i="23" s="1"/>
  <c r="P59" i="23" s="1"/>
  <c r="P60" i="23" s="1"/>
  <c r="P61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Truscott,Nicole</author>
  </authors>
  <commentList>
    <comment ref="L92" authorId="0" shapeId="0" xr:uid="{E7341233-7EEE-47B4-83BF-F342A2A53579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includes Gross amount 2,801,414 of ICM</t>
        </r>
      </text>
    </comment>
    <comment ref="J97" authorId="0" shapeId="0" xr:uid="{E2D417D9-EBAF-420A-8CF6-4FC31DAE1340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from Rate model: C2. Load Forecast 2014 Normalized, row 35:38</t>
        </r>
      </text>
    </comment>
    <comment ref="K97" authorId="0" shapeId="0" xr:uid="{F204BD09-401C-4B3D-AF00-484B529059F2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Normalized</t>
        </r>
      </text>
    </comment>
    <comment ref="L97" authorId="0" shapeId="0" xr:uid="{6FE64E6C-CFDD-42AE-A638-AC4BADC72BC5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Normalized</t>
        </r>
      </text>
    </comment>
    <comment ref="J110" authorId="0" shapeId="0" xr:uid="{A2A14067-DE80-446F-B680-F1B0C1528B97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from ICM model</t>
        </r>
      </text>
    </comment>
    <comment ref="K110" authorId="0" shapeId="0" xr:uid="{475CA337-A15B-49CC-816A-FF9CD99D2284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from ICM model</t>
        </r>
      </text>
    </comment>
    <comment ref="L110" authorId="0" shapeId="0" xr:uid="{414D89E4-4895-4332-83F3-4CB2AA6CE2C2}">
      <text>
        <r>
          <rPr>
            <b/>
            <sz val="9"/>
            <color indexed="81"/>
            <rFont val="Tahoma"/>
            <family val="2"/>
          </rPr>
          <t>Truscott,Nicole:</t>
        </r>
        <r>
          <rPr>
            <sz val="9"/>
            <color indexed="81"/>
            <rFont val="Tahoma"/>
            <family val="2"/>
          </rPr>
          <t xml:space="preserve">
from rate model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Dave Hovde</author>
    <author>Zack Legge</author>
  </authors>
  <commentList>
    <comment ref="F37" authorId="0" shapeId="0" xr:uid="{97EE4B61-C03F-47EB-93B3-3F40FCB22CEC}">
      <text>
        <r>
          <rPr>
            <b/>
            <sz val="9"/>
            <color indexed="81"/>
            <rFont val="Tahoma"/>
            <family val="2"/>
          </rPr>
          <t>Dave Hovde:</t>
        </r>
        <r>
          <rPr>
            <sz val="9"/>
            <color indexed="81"/>
            <rFont val="Tahoma"/>
            <family val="2"/>
          </rPr>
          <t xml:space="preserve">
Statistics Canada no longer publishes the Electric Utility Construction Price Index.  The GDPPI-FDD was a logical replacement because it is used by the OEB in the inflation measure calculations for capital cost.</t>
        </r>
      </text>
    </comment>
    <comment ref="H97" authorId="1" shapeId="0" xr:uid="{FD91010F-627D-4C43-A80E-B908EED7F287}">
      <text>
        <r>
          <rPr>
            <b/>
            <sz val="9"/>
            <color indexed="81"/>
            <rFont val="Tahoma"/>
            <family val="2"/>
          </rPr>
          <t>Zack Legge:</t>
        </r>
        <r>
          <rPr>
            <sz val="9"/>
            <color indexed="81"/>
            <rFont val="Tahoma"/>
            <family val="2"/>
          </rPr>
          <t xml:space="preserve">
Powerstream's parameters
</t>
        </r>
      </text>
    </comment>
    <comment ref="AV197" authorId="0" shapeId="0" xr:uid="{0D91BE44-82C5-4913-BFA0-BD7A3415BF2D}">
      <text>
        <r>
          <rPr>
            <b/>
            <sz val="9"/>
            <color indexed="81"/>
            <rFont val="Tahoma"/>
            <family val="2"/>
          </rPr>
          <t>Dave Hovde:</t>
        </r>
        <r>
          <rPr>
            <sz val="9"/>
            <color indexed="81"/>
            <rFont val="Tahoma"/>
            <family val="2"/>
          </rPr>
          <t xml:space="preserve">
2010-2011 performance does not include Parry Sound
</t>
        </r>
      </text>
    </comment>
    <comment ref="AZ203" authorId="0" shapeId="0" xr:uid="{64BC0255-DAE1-4528-85FB-1EF95A1535C6}">
      <text>
        <r>
          <rPr>
            <b/>
            <sz val="9"/>
            <color indexed="81"/>
            <rFont val="Tahoma"/>
            <family val="2"/>
          </rPr>
          <t xml:space="preserve">Dave Hovde:
History changed to reflect combinded performance
</t>
        </r>
      </text>
    </comment>
    <comment ref="BX203" authorId="0" shapeId="0" xr:uid="{2F15FECB-E8F0-40A3-A056-F63F7E3168FD}">
      <text>
        <r>
          <rPr>
            <b/>
            <sz val="9"/>
            <color indexed="81"/>
            <rFont val="Tahoma"/>
            <family val="2"/>
          </rPr>
          <t>Dave Hovde:</t>
        </r>
        <r>
          <rPr>
            <sz val="9"/>
            <color indexed="81"/>
            <rFont val="Tahoma"/>
            <family val="2"/>
          </rPr>
          <t xml:space="preserve">
Approved change to previously published result</t>
        </r>
      </text>
    </comment>
    <comment ref="AO210" authorId="0" shapeId="0" xr:uid="{A44DCFA7-D1D5-45C5-A61C-3D3DC58F634B}">
      <text>
        <r>
          <rPr>
            <b/>
            <sz val="9"/>
            <color indexed="81"/>
            <rFont val="Tahoma"/>
            <family val="2"/>
          </rPr>
          <t>Dave Hovde:</t>
        </r>
        <r>
          <rPr>
            <sz val="9"/>
            <color indexed="81"/>
            <rFont val="Tahoma"/>
            <family val="2"/>
          </rPr>
          <t xml:space="preserve">
Includes historical performance of Norfolk, Haldimand and Woodstock
</t>
        </r>
      </text>
    </comment>
    <comment ref="BX292" authorId="0" shapeId="0" xr:uid="{EC6C1E87-55D5-440B-A4A5-E57209BA991D}">
      <text>
        <r>
          <rPr>
            <b/>
            <sz val="9"/>
            <color indexed="81"/>
            <rFont val="Tahoma"/>
            <family val="2"/>
          </rPr>
          <t>Dave Hovde:</t>
        </r>
        <r>
          <rPr>
            <sz val="9"/>
            <color indexed="81"/>
            <rFont val="Tahoma"/>
            <family val="2"/>
          </rPr>
          <t xml:space="preserve">
Approved change to previously published result</t>
        </r>
      </text>
    </comment>
  </commentList>
</comments>
</file>

<file path=xl/sharedStrings.xml><?xml version="1.0" encoding="utf-8"?>
<sst xmlns="http://schemas.openxmlformats.org/spreadsheetml/2006/main" count="10458" uniqueCount="1279">
  <si>
    <t>ACTUAL AND PREDICTED TOTAL COST BY LDC FOR 2020</t>
  </si>
  <si>
    <t>LDC Certification Required</t>
  </si>
  <si>
    <t>Source</t>
  </si>
  <si>
    <t>Sample Average</t>
  </si>
  <si>
    <t>Alectra Utilities Corporation</t>
  </si>
  <si>
    <t>Collus Power Corp.</t>
  </si>
  <si>
    <t xml:space="preserve">Energy+ Inc. </t>
  </si>
  <si>
    <t>Enersource Hydro Mississausage Inc.</t>
  </si>
  <si>
    <t>Entegrus Power Lines Inc.</t>
  </si>
  <si>
    <t>Erie Thames Power Lines Corporation</t>
  </si>
  <si>
    <t>Grimsby Power Inc</t>
  </si>
  <si>
    <t>Hearst Power Distribution</t>
  </si>
  <si>
    <t>InnPower Corporation</t>
  </si>
  <si>
    <t>Peterborough Distribution Inc.</t>
  </si>
  <si>
    <t>Toronto Hydro Electric</t>
  </si>
  <si>
    <t>2020 order</t>
  </si>
  <si>
    <t>Data Update Needed</t>
  </si>
  <si>
    <t>Thunder Bay Hydro Electricity Distribution Inc.</t>
  </si>
  <si>
    <t>Veridian Connections Inc.</t>
  </si>
  <si>
    <t>Notes</t>
  </si>
  <si>
    <t>Algoma Power Inc.</t>
  </si>
  <si>
    <t>Atikokan Hydro Inc.</t>
  </si>
  <si>
    <t>Bluewater Power Distribution Corporation</t>
  </si>
  <si>
    <t>Brant County Power Inc.</t>
  </si>
  <si>
    <t>Brantford Power Inc.</t>
  </si>
  <si>
    <t>Burlington Hydro Inc.</t>
  </si>
  <si>
    <t>Cambridge and North Dumfries Hydro Inc.</t>
  </si>
  <si>
    <t>Canadian Niagara Power Inc.</t>
  </si>
  <si>
    <t>Centre Wellington Hydro Ltd.</t>
  </si>
  <si>
    <t>Chapleau Public Utilities Corporation</t>
  </si>
  <si>
    <t>Cooperative Hydro Embrun Inc.</t>
  </si>
  <si>
    <t>E.L.K. Energy Inc.</t>
  </si>
  <si>
    <t>Enersource Hydro Mississauga Inc.</t>
  </si>
  <si>
    <t>Entegrus Powerlines Inc.</t>
  </si>
  <si>
    <t>EnWin Utilities Ltd.</t>
  </si>
  <si>
    <t>Espanola Regional Hydro Distribution Corporation</t>
  </si>
  <si>
    <t>Essex Powerlines Corporation</t>
  </si>
  <si>
    <t>Festival Hydro Inc.</t>
  </si>
  <si>
    <t>Fort Frances Power Corporation</t>
  </si>
  <si>
    <t>Greater Sudbury Hydro Inc.</t>
  </si>
  <si>
    <t>Grimsby Power Incorporated</t>
  </si>
  <si>
    <t>Guelph Hydro Electric Systems Inc.</t>
  </si>
  <si>
    <t>Haldimand County Hydro Inc.</t>
  </si>
  <si>
    <t>Halton Hills Hydro Inc.</t>
  </si>
  <si>
    <t>Hearst Power Distribution Company Limited</t>
  </si>
  <si>
    <t>Horizon Utilities Corporation</t>
  </si>
  <si>
    <t>Hydro 2000 Inc.</t>
  </si>
  <si>
    <t>Hydro Hawkesbury Inc.</t>
  </si>
  <si>
    <t>Hydro One Brampton Networks Inc.</t>
  </si>
  <si>
    <t>Hydro One Networks Inc.</t>
  </si>
  <si>
    <t>Hydro Ottawa Limited</t>
  </si>
  <si>
    <t>Innpower Corporation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</si>
  <si>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</si>
  <si>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</si>
  <si>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</si>
  <si>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</si>
  <si>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</si>
  <si>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Midland Power Utility Corporation</t>
  </si>
  <si>
    <t>Milton Hydro Distribution Inc.</t>
  </si>
  <si>
    <t>Newmarket-Tay Power Distribution Ltd.</t>
  </si>
  <si>
    <t>Niagara Peninsula Energy Inc.</t>
  </si>
  <si>
    <t>Niagara-on-the-Lake Hydro Inc.</t>
  </si>
  <si>
    <t>Norfolk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</si>
  <si>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</si>
  <si>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</si>
  <si>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</si>
  <si>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</si>
  <si>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</si>
  <si>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</si>
  <si>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</si>
  <si>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Parry Sound Power Corporation</t>
  </si>
  <si>
    <t>Peterborough Distribution Incorporated</t>
  </si>
  <si>
    <t>PowerStream Inc.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</si>
  <si>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</si>
  <si>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</si>
  <si>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</si>
  <si>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</si>
  <si>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</si>
  <si>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Tillsonburg Hydro Inc.</t>
  </si>
  <si>
    <t>Toronto Hydro-Electric System Limited</t>
  </si>
  <si>
    <t>Elexicon Energy Inc.</t>
  </si>
  <si>
    <t>Wasaga Distribution Inc.</t>
  </si>
  <si>
    <t>Waterloo North Hydro Inc.</t>
  </si>
  <si>
    <t>Welland Hydro-Electric System Corp.</t>
  </si>
  <si>
    <t>Wellington North Power Inc.</t>
  </si>
  <si>
    <t>Westario Power Inc.</t>
  </si>
  <si>
    <t>Whitby Hydro Electric Corporation</t>
  </si>
  <si>
    <t>Woodstock Hydro Services Inc.</t>
  </si>
  <si>
    <t>Added Guelph 2019</t>
  </si>
  <si>
    <t>to Energy Plus</t>
  </si>
  <si>
    <t>Name change from Collus Powerstream</t>
  </si>
  <si>
    <t xml:space="preserve">Previously Cambridge and North Dumfries Hydro Inc. </t>
  </si>
  <si>
    <t>to Alectra</t>
  </si>
  <si>
    <t>Added St. Thomas</t>
  </si>
  <si>
    <t>Erie Thames and West Coast Huron formed ERTH (reported separately in 2018)</t>
  </si>
  <si>
    <t>to Hydro One</t>
  </si>
  <si>
    <t xml:space="preserve">(Including Norfolk, </t>
  </si>
  <si>
    <t>Innisfil Hydro Distribution Systems Limited</t>
  </si>
  <si>
    <t>Merged with Thunder Bay and West Huron  to form Synergy North</t>
  </si>
  <si>
    <t>Added Parry Sound</t>
  </si>
  <si>
    <t>to Newmarket-Tay</t>
  </si>
  <si>
    <t>Added Midland</t>
  </si>
  <si>
    <t>(to Hydro One)</t>
  </si>
  <si>
    <t>Merged w/ Lakeland</t>
  </si>
  <si>
    <t>to Entegrus</t>
  </si>
  <si>
    <t>Thunder Bay + Kenora</t>
  </si>
  <si>
    <t>Veridian + Whitby</t>
  </si>
  <si>
    <t>to ERTH</t>
  </si>
  <si>
    <t>to Elixicon</t>
  </si>
  <si>
    <t>Actual Cost</t>
  </si>
  <si>
    <t>Haldimand, Woodstock)</t>
  </si>
  <si>
    <t>OM&amp;A</t>
  </si>
  <si>
    <t>Formula</t>
  </si>
  <si>
    <t>Operation</t>
  </si>
  <si>
    <t>Yes</t>
  </si>
  <si>
    <t>2.1.7 Trial Balance (74)</t>
  </si>
  <si>
    <t>Maintenance</t>
  </si>
  <si>
    <t>2.1.7 Trial Balance (75)</t>
  </si>
  <si>
    <t xml:space="preserve">Billing and Collection </t>
  </si>
  <si>
    <t>2.1.7 Trial Balance (76)</t>
  </si>
  <si>
    <t>Community Relations</t>
  </si>
  <si>
    <t>2.1.7 Trial Balance (77)</t>
  </si>
  <si>
    <t>Administrative and General Expenses</t>
  </si>
  <si>
    <t>2.1.7 Trial Balance (78)</t>
  </si>
  <si>
    <t>Insurance Expense</t>
  </si>
  <si>
    <t>2.1.7 Trial Balance (79)</t>
  </si>
  <si>
    <t>Advertising Expenses</t>
  </si>
  <si>
    <t>2.1.7 Trial Balance (80)</t>
  </si>
  <si>
    <t>Adjustments to OM&amp;A</t>
  </si>
  <si>
    <t>Smart Meter</t>
  </si>
  <si>
    <t>No</t>
  </si>
  <si>
    <t>Data Request</t>
  </si>
  <si>
    <t>HV Adjustment</t>
  </si>
  <si>
    <t>HV Charges (Accounts 5014, 5015, 5112)</t>
  </si>
  <si>
    <t>LV Adjustment</t>
  </si>
  <si>
    <t>2019 LV Charges</t>
  </si>
  <si>
    <t>2019 OM&amp;A</t>
  </si>
  <si>
    <t>2019 Benchmarking Calculations Worksheet</t>
  </si>
  <si>
    <t>merger adj needed</t>
  </si>
  <si>
    <t>Percent Change in OM&amp;A</t>
  </si>
  <si>
    <t>Capital</t>
  </si>
  <si>
    <t>Asset Price Index</t>
  </si>
  <si>
    <t>Capital Price</t>
  </si>
  <si>
    <t>Capital Quantity</t>
  </si>
  <si>
    <t>Capital cost</t>
  </si>
  <si>
    <t>Escalate previous value by GDPIPI FDD</t>
  </si>
  <si>
    <t>Capital Additions</t>
  </si>
  <si>
    <t>2020 Capital Data</t>
  </si>
  <si>
    <t>HV Capital Additions</t>
  </si>
  <si>
    <t>Quantity of Capital Additions</t>
  </si>
  <si>
    <t>Depreciation Rate</t>
  </si>
  <si>
    <t>6. Capital Calculations for BM</t>
  </si>
  <si>
    <t>Quantity of Capital Removed</t>
  </si>
  <si>
    <t>Rate of Return</t>
  </si>
  <si>
    <t>Electricity Cost of Capital worksheet</t>
  </si>
  <si>
    <t>Capital Cost</t>
  </si>
  <si>
    <t>Percent Change in Capital Cost</t>
  </si>
  <si>
    <t>2020 Total Cost</t>
  </si>
  <si>
    <t>2019 Total Cost</t>
  </si>
  <si>
    <t>Percent Change in Total Cost</t>
  </si>
  <si>
    <t>Predicted Cost</t>
  </si>
  <si>
    <t>2020 Values</t>
  </si>
  <si>
    <t>Outputs</t>
  </si>
  <si>
    <t>Number of Customers</t>
  </si>
  <si>
    <t>2020 Customers</t>
  </si>
  <si>
    <t>Delivery Volume</t>
  </si>
  <si>
    <t>2020 Metered kWh</t>
  </si>
  <si>
    <t>Annual Peak Demand</t>
  </si>
  <si>
    <t>2020 Utility Characteristics</t>
  </si>
  <si>
    <t>Capacity Proxy 2019</t>
  </si>
  <si>
    <t>Capacity Proxy 2020</t>
  </si>
  <si>
    <t>Increase</t>
  </si>
  <si>
    <t>OM&amp;A Input Price</t>
  </si>
  <si>
    <t>GDP IPI growth</t>
  </si>
  <si>
    <t>GDP IPI FDD</t>
  </si>
  <si>
    <t>Average Hourly Earnings Growth</t>
  </si>
  <si>
    <t>AWE</t>
  </si>
  <si>
    <t>OM&amp;A Index Growth</t>
  </si>
  <si>
    <t>OM&amp;A Index Level</t>
  </si>
  <si>
    <t>Business Conditions</t>
  </si>
  <si>
    <t>2020 Line km</t>
  </si>
  <si>
    <t>2002-2019 Average Line km</t>
  </si>
  <si>
    <t>2019 Benchmarking Calculations</t>
  </si>
  <si>
    <t>2002-2020 Average Line km</t>
  </si>
  <si>
    <t>2010 Customers</t>
  </si>
  <si>
    <t>2012 BM Database</t>
  </si>
  <si>
    <t>2010-2020 Customer Growth Percentage</t>
  </si>
  <si>
    <t>Company Values Used</t>
  </si>
  <si>
    <t>Value</t>
  </si>
  <si>
    <t>Incremented value</t>
  </si>
  <si>
    <t>Model Parameters by Company *</t>
  </si>
  <si>
    <t>Constant</t>
  </si>
  <si>
    <t>Previous PEG Work</t>
  </si>
  <si>
    <t>Capital Price / OM&amp;A Price</t>
  </si>
  <si>
    <t>Customers</t>
  </si>
  <si>
    <t>Capacity</t>
  </si>
  <si>
    <t>Deliveries</t>
  </si>
  <si>
    <t xml:space="preserve">     WKWK </t>
  </si>
  <si>
    <t xml:space="preserve">     Y1Y1 </t>
  </si>
  <si>
    <t xml:space="preserve">     Y2Y2 </t>
  </si>
  <si>
    <t xml:space="preserve">     Y3Y3 </t>
  </si>
  <si>
    <t xml:space="preserve">     WKY1 </t>
  </si>
  <si>
    <t xml:space="preserve">     WKY2 </t>
  </si>
  <si>
    <t xml:space="preserve">     WKY3 </t>
  </si>
  <si>
    <t xml:space="preserve">     Y1Y2 </t>
  </si>
  <si>
    <t xml:space="preserve">     Y1Y3 </t>
  </si>
  <si>
    <t xml:space="preserve">     Y2Y3 </t>
  </si>
  <si>
    <t>Average Line Length</t>
  </si>
  <si>
    <t>Customers Added in last 10 years</t>
  </si>
  <si>
    <t>Trend</t>
  </si>
  <si>
    <t>Sample Mean Values</t>
  </si>
  <si>
    <t>2020 Values Logged and Mean Scaled</t>
  </si>
  <si>
    <t>Product of Parameter and 2020 Values</t>
  </si>
  <si>
    <t>Log of Predicted Total Cost / OM&amp;A Price</t>
  </si>
  <si>
    <t>Predicted Total Cost</t>
  </si>
  <si>
    <t>Summary of Results</t>
  </si>
  <si>
    <t>Actual less Predicted Cost</t>
  </si>
  <si>
    <t>Percent Difference (logarithmic)</t>
  </si>
  <si>
    <t>2010-2012 BM Result</t>
  </si>
  <si>
    <t>PEG Memorandum</t>
  </si>
  <si>
    <t>na</t>
  </si>
  <si>
    <t>Previous BM Results by Year</t>
  </si>
  <si>
    <t>Previous Results as Published</t>
  </si>
  <si>
    <t>N/A</t>
  </si>
  <si>
    <t>Updated Three Year Average Performance (2018-2020)</t>
  </si>
  <si>
    <t>Previous Three Year Average Perfomance (2017-2019)</t>
  </si>
  <si>
    <t>Difference</t>
  </si>
  <si>
    <t>Revised 2015 Performance*</t>
  </si>
  <si>
    <t>Revised 2016 Performance*</t>
  </si>
  <si>
    <t>Revised 2017 Performance*</t>
  </si>
  <si>
    <t>Revised 2015-2017 Performance</t>
  </si>
  <si>
    <t xml:space="preserve">Difference </t>
  </si>
  <si>
    <t>*Includes the impact for data revisions by LDCs.</t>
  </si>
  <si>
    <t>2016 avg. no alectra companies</t>
  </si>
  <si>
    <t>Scorecard Data</t>
  </si>
  <si>
    <t>Name</t>
  </si>
  <si>
    <t>Efficiency Assessment</t>
  </si>
  <si>
    <t>Total Cost</t>
  </si>
  <si>
    <t>km of line</t>
  </si>
  <si>
    <t>2019 customers</t>
  </si>
  <si>
    <t>2019 km</t>
  </si>
  <si>
    <t>2019 cost performance - from above</t>
  </si>
  <si>
    <t>2020 cost / km - scorecard</t>
  </si>
  <si>
    <t>2020 cost / customer - scorecard</t>
  </si>
  <si>
    <t>2017 Scorecard Name</t>
  </si>
  <si>
    <t>Collus PowerStream Corp.</t>
  </si>
  <si>
    <t>Erie Thames Powerlines Corporation</t>
  </si>
  <si>
    <t>GRIMSBY POWER INCORPORATED</t>
  </si>
  <si>
    <t>Kenora Hydro Electric Corporation Ltd.</t>
  </si>
  <si>
    <t>West Coast Huron Energy Inc.</t>
  </si>
  <si>
    <t>Table 2 Data</t>
  </si>
  <si>
    <t>2018 OM&amp;A cost</t>
  </si>
  <si>
    <t>Will include revisions to 2018 data</t>
  </si>
  <si>
    <t>2019 OM&amp;A cost</t>
  </si>
  <si>
    <t>2018 Capital Cost</t>
  </si>
  <si>
    <t>2019 Capital Cost</t>
  </si>
  <si>
    <t>2018 Total Cost</t>
  </si>
  <si>
    <t>Includes revisions</t>
  </si>
  <si>
    <t>check sums</t>
  </si>
  <si>
    <t>Table 3a Data</t>
  </si>
  <si>
    <t>Table 3b Data</t>
  </si>
  <si>
    <t>Distributor Name</t>
  </si>
  <si>
    <t>Check for mergers / column order where applicable</t>
  </si>
  <si>
    <t>Revised</t>
  </si>
  <si>
    <t>Check</t>
  </si>
  <si>
    <t>Locked</t>
  </si>
  <si>
    <t>Using Revised Data</t>
  </si>
  <si>
    <t>Watch company ordering in columns</t>
  </si>
  <si>
    <t>difference</t>
  </si>
  <si>
    <t>2015-2017 as revised</t>
  </si>
  <si>
    <t>2015 order</t>
  </si>
  <si>
    <t>Cost Performance Score</t>
  </si>
  <si>
    <t>Other analysis</t>
  </si>
  <si>
    <t>2017 Values</t>
  </si>
  <si>
    <t>kWh</t>
  </si>
  <si>
    <t>Peak</t>
  </si>
  <si>
    <t>Output Quantity Index</t>
  </si>
  <si>
    <t>2017-2018 Growth</t>
  </si>
  <si>
    <t>Capacity Proxy</t>
  </si>
  <si>
    <t>Percent Change in OM&amp;A Price</t>
  </si>
  <si>
    <t>Labor</t>
  </si>
  <si>
    <t>Non-Labor</t>
  </si>
  <si>
    <t>Percent Change in Capital Price</t>
  </si>
  <si>
    <t>Line km</t>
  </si>
  <si>
    <t>10-year Customer Growth</t>
  </si>
  <si>
    <t>Actual Cost by Year</t>
  </si>
  <si>
    <t>Predicted Cost by Year</t>
  </si>
  <si>
    <t>Benchmarking Calculations for LDC Verification</t>
  </si>
  <si>
    <t>Selected LDC*:</t>
  </si>
  <si>
    <t>Line Reference Number</t>
  </si>
  <si>
    <t>Row Number on 2.1.7</t>
  </si>
  <si>
    <t>Account</t>
  </si>
  <si>
    <t>Source of 2020 Data</t>
  </si>
  <si>
    <t>Section 1: Source Data and OM&amp;A Calculations</t>
  </si>
  <si>
    <t>OM&amp;A Data (Detail may be hidden or expanded using the +/- buttons to the left of the row numbers)</t>
  </si>
  <si>
    <t>Operation Supervision and Engineering</t>
  </si>
  <si>
    <t>Distributor</t>
  </si>
  <si>
    <t>Load Dispatching</t>
  </si>
  <si>
    <t>Station Buildings and Fixtures</t>
  </si>
  <si>
    <t>Transformer Station Equipment - Operation Labor</t>
  </si>
  <si>
    <t>Transformer Station Equipment - Operation Supplies and Expenses</t>
  </si>
  <si>
    <t>Distribution Station Equipment - Operation Labor</t>
  </si>
  <si>
    <t>Distribution Station Equipment - Operation Supplies and Expenses</t>
  </si>
  <si>
    <t>Overhead Distribution Lines and Feeders - Operation Labor</t>
  </si>
  <si>
    <t>Overhead Distribution Lines and Feeders - Operation Supplies and Expenses</t>
  </si>
  <si>
    <t>Overhead Distribution Transformers - Operation</t>
  </si>
  <si>
    <t>Underground Distribution Lines and Feeders - Operation Labor</t>
  </si>
  <si>
    <t>Underground Distribution Lines and Feeders - Operation Supplies and Expenses</t>
  </si>
  <si>
    <t>Overhead Distribution Lines and Feeders</t>
  </si>
  <si>
    <t>Meter Expense</t>
  </si>
  <si>
    <t>Customer Premises - Operation Labor</t>
  </si>
  <si>
    <t>Customer Premises - Operation Materials and Supplies</t>
  </si>
  <si>
    <t>Miscellaneous Distribution Expense</t>
  </si>
  <si>
    <t>Underground Distribution Lines and Feeders - Rental Paid</t>
  </si>
  <si>
    <t>Overhead Distribution Lines and Feeders - Rental Paid</t>
  </si>
  <si>
    <t>Other Rent (Distribution)</t>
  </si>
  <si>
    <t>Subtotal: Operation</t>
  </si>
  <si>
    <t>Maintenance Supervision and Engineering</t>
  </si>
  <si>
    <t>Maintenance of Buildings and Fixtures</t>
  </si>
  <si>
    <t>Maintenance of Transformer Station Equipment</t>
  </si>
  <si>
    <t>Maintenance of Distribution Station Equipement</t>
  </si>
  <si>
    <t>Maintenance of Poles, Towers and Fixtures</t>
  </si>
  <si>
    <t>Maintenance of Overhead Conductors and Devices</t>
  </si>
  <si>
    <t>Maintenance of Overhead Services</t>
  </si>
  <si>
    <t>Overhead Distribution Lines and Feeders - Right of Way</t>
  </si>
  <si>
    <t xml:space="preserve"> </t>
  </si>
  <si>
    <t>Maintenance of Underground Conductors and Devices</t>
  </si>
  <si>
    <t>Maintenance of Underground Services</t>
  </si>
  <si>
    <t>Maintenance of Line Transformers</t>
  </si>
  <si>
    <t>Maintenance of Meters</t>
  </si>
  <si>
    <t>Subtotal: Maintenance</t>
  </si>
  <si>
    <t>Supervision (Billing and Collection)</t>
  </si>
  <si>
    <t>Meter Reading Expense</t>
  </si>
  <si>
    <t>Customer Billing</t>
  </si>
  <si>
    <t>Collecting</t>
  </si>
  <si>
    <t>Collecting - Cash Over and Short</t>
  </si>
  <si>
    <t>Collection Charges</t>
  </si>
  <si>
    <t>Miscellaneous Customer Account Expenses</t>
  </si>
  <si>
    <t>Subtotal : Billing and Collections</t>
  </si>
  <si>
    <t>Supervision (Community Relations)</t>
  </si>
  <si>
    <t>Community Relations - Sundry</t>
  </si>
  <si>
    <t>Community Safety Program</t>
  </si>
  <si>
    <t>Miscellaneous Customer Service and Informational Expenses</t>
  </si>
  <si>
    <t>Subtotal: Community Relations</t>
  </si>
  <si>
    <t>Executive Salaries and Expenses</t>
  </si>
  <si>
    <t>Management Salaries and Expenses</t>
  </si>
  <si>
    <t>General Administrative Salaries and Expenses</t>
  </si>
  <si>
    <t>Office Supplies</t>
  </si>
  <si>
    <t>Administrative Expense Transferred - Credit</t>
  </si>
  <si>
    <t>Outside Services Employed</t>
  </si>
  <si>
    <t>Injuries and Damages</t>
  </si>
  <si>
    <t>OMERS Pensions and Benefits</t>
  </si>
  <si>
    <t>Employee Pensions and OPEB</t>
  </si>
  <si>
    <t>Employee Sick Leave</t>
  </si>
  <si>
    <t>Franchise Requirements</t>
  </si>
  <si>
    <t>Regulatory Expenses</t>
  </si>
  <si>
    <t>Miscellaneous General Expenses</t>
  </si>
  <si>
    <t>Rent (Administrative and General)</t>
  </si>
  <si>
    <t>Lease Payment Expense</t>
  </si>
  <si>
    <t>Maintenance of General Plant</t>
  </si>
  <si>
    <t>Electrical Safety Authority Fees</t>
  </si>
  <si>
    <t>Sutotal: A&amp;G Expenses</t>
  </si>
  <si>
    <t>Property Insurance</t>
  </si>
  <si>
    <t>Life Insurance</t>
  </si>
  <si>
    <t>Subtotal: Insurance</t>
  </si>
  <si>
    <t>Advertinsing</t>
  </si>
  <si>
    <t>Subtotal Advertising</t>
  </si>
  <si>
    <t>Total of Above Accounts Used for Benchmarking</t>
  </si>
  <si>
    <t>Adjustments to OM&amp;A for Benchmarking</t>
  </si>
  <si>
    <t>Subtotal: HV Adjustment (to subtract from cost)</t>
  </si>
  <si>
    <t>Hydro One</t>
  </si>
  <si>
    <t>Total Adjusted OM&amp;A Expense</t>
  </si>
  <si>
    <t>Gross Capital Cost Additions Data</t>
  </si>
  <si>
    <t>Total Gross Capital Additions</t>
  </si>
  <si>
    <t>HV Gross Capital Additions</t>
  </si>
  <si>
    <t>Output and Other Business Conditions</t>
  </si>
  <si>
    <t>Distribution Circuit km</t>
  </si>
  <si>
    <t>Section 2: Actual Cost Calculations</t>
  </si>
  <si>
    <t>Determined during 4th Generation IR</t>
  </si>
  <si>
    <t>Construction Cost Index</t>
  </si>
  <si>
    <t>Statistics Canada</t>
  </si>
  <si>
    <t>Gross Plant Additions</t>
  </si>
  <si>
    <t>RRR PBR Data</t>
  </si>
  <si>
    <t>Total Actual Cost</t>
  </si>
  <si>
    <t>Section 3: Predicted Cost Calculations</t>
  </si>
  <si>
    <t>Output Quantity</t>
  </si>
  <si>
    <t>Input Prices</t>
  </si>
  <si>
    <t>GDP IPI [30% Weight]</t>
  </si>
  <si>
    <t>Average Weekly Earnings [70% Weight]</t>
  </si>
  <si>
    <t>OM&amp;A Price Index Growth [30% GDPIPI growth + 70% AWE Growth]</t>
  </si>
  <si>
    <t>OM&amp;A Price Index Level</t>
  </si>
  <si>
    <t>Capital Price Index</t>
  </si>
  <si>
    <t>RRR PBR Data, Utility Characteristics</t>
  </si>
  <si>
    <t>Average Line km 2002 to date</t>
  </si>
  <si>
    <t>Customers Ten Years Ago</t>
  </si>
  <si>
    <t>Ten Year Customer Growth Percentage</t>
  </si>
  <si>
    <t>(Details of the predicted cost calculations may be hidden by using the +/- button to the left of row 248)</t>
  </si>
  <si>
    <t>Company Values for Variables Used in the Prediction Equation</t>
  </si>
  <si>
    <t>Company-Specific Parameter Estimates*</t>
  </si>
  <si>
    <t>IRM-4 Model</t>
  </si>
  <si>
    <t>Capital Price / OM&amp;A Price (WK)</t>
  </si>
  <si>
    <t>Customers (Y1)</t>
  </si>
  <si>
    <t>Capacity (Y2)</t>
  </si>
  <si>
    <t>Deliveries (Y3)</t>
  </si>
  <si>
    <t>IRM-4 Work</t>
  </si>
  <si>
    <t>Deliveries (Y3</t>
  </si>
  <si>
    <t>Distributor Values Logged and Mean Scaled (where applicable)</t>
  </si>
  <si>
    <t>Product of the Parameter and the Logged, Mean Scaled Values</t>
  </si>
  <si>
    <t>Real Predicted Total Cost / OM&amp;A Price</t>
  </si>
  <si>
    <t>OM&amp;A Price</t>
  </si>
  <si>
    <t>Section 4: Benchmarking Results</t>
  </si>
  <si>
    <t>Line 110</t>
  </si>
  <si>
    <t>Line 234</t>
  </si>
  <si>
    <t>Percentage Difference (Arithmetic for Comparison)</t>
  </si>
  <si>
    <t>Percent Difference (Logarithmic)</t>
  </si>
  <si>
    <t>From Calculations Sheet</t>
  </si>
  <si>
    <t>Three Year Average</t>
  </si>
  <si>
    <t>Calculations</t>
  </si>
  <si>
    <t>Previous Work</t>
  </si>
  <si>
    <t>Three Year Average Performance</t>
  </si>
  <si>
    <t>Validation Check</t>
  </si>
  <si>
    <t>Newly amalgamated distributors will not have all of the previous year values available.</t>
  </si>
  <si>
    <t>formula</t>
  </si>
  <si>
    <t>reference</t>
  </si>
  <si>
    <t>Year</t>
  </si>
  <si>
    <t>Stretch Factor</t>
  </si>
  <si>
    <t>Cohort Number</t>
  </si>
  <si>
    <t>Cost per Customer</t>
  </si>
  <si>
    <t>Cost per km of Line</t>
  </si>
  <si>
    <t>Cost</t>
  </si>
  <si>
    <t>km</t>
  </si>
  <si>
    <t>Company</t>
  </si>
  <si>
    <t>Previous Year: Reported Efficiency Assessment</t>
  </si>
  <si>
    <t>x</t>
  </si>
  <si>
    <t>Previous Year: Reported Cost per Customer</t>
  </si>
  <si>
    <t>Percent Difference</t>
  </si>
  <si>
    <t>Previous Year: Reported Cost per km of Line</t>
  </si>
  <si>
    <t>customers</t>
  </si>
  <si>
    <t xml:space="preserve">2019 Customers / km </t>
  </si>
  <si>
    <t xml:space="preserve">2020 Customers / km </t>
  </si>
  <si>
    <t>Increase in Density</t>
  </si>
  <si>
    <t>Comments</t>
  </si>
  <si>
    <t>EPCOR Electricity Distribution Ontario Inc.</t>
  </si>
  <si>
    <t>ERTH Power Corporation</t>
  </si>
  <si>
    <t>Synergy North Corporation</t>
  </si>
  <si>
    <t>Calculation of the Historical Performance Hydro One, Orillia, and Peterborough</t>
  </si>
  <si>
    <t>HON (Consolidated)</t>
  </si>
  <si>
    <t>Cohort</t>
  </si>
  <si>
    <t>Predicted Cost*</t>
  </si>
  <si>
    <t>Previously Published Cost Performance</t>
  </si>
  <si>
    <t xml:space="preserve">* In order to prevent data revsions from impacting historical cost performance, the values for predicted cost performance were calculated from actual cost and </t>
  </si>
  <si>
    <t xml:space="preserve">  the previously published cost performance.</t>
  </si>
  <si>
    <t>The method used to calculate the historical cost performance can be thought of as a size-weighted average of the cost performance of the individual distributors.  The weights are the percentages of total cost for each distributor.</t>
  </si>
  <si>
    <t>Table 1</t>
  </si>
  <si>
    <t>Calculation of 2020 Total Cost</t>
  </si>
  <si>
    <t>Variable</t>
  </si>
  <si>
    <t>Reference</t>
  </si>
  <si>
    <t>= OM&amp;A + Capital Cost</t>
  </si>
  <si>
    <t>= A+B+C+D+E+F+G-I+J</t>
  </si>
  <si>
    <t>A</t>
  </si>
  <si>
    <t>RRR</t>
  </si>
  <si>
    <t>B</t>
  </si>
  <si>
    <t>C</t>
  </si>
  <si>
    <t>D</t>
  </si>
  <si>
    <t>E</t>
  </si>
  <si>
    <t>F</t>
  </si>
  <si>
    <t>G</t>
  </si>
  <si>
    <t>I</t>
  </si>
  <si>
    <t>J</t>
  </si>
  <si>
    <t>Hydro One Networks</t>
  </si>
  <si>
    <t>K</t>
  </si>
  <si>
    <t>Previous Year Calculations</t>
  </si>
  <si>
    <t>L</t>
  </si>
  <si>
    <t>Not referenced</t>
  </si>
  <si>
    <t>M</t>
  </si>
  <si>
    <t>N</t>
  </si>
  <si>
    <t>O</t>
  </si>
  <si>
    <t>=K x (GDPPI-FDD 2020 / GDPPI-FDD 2019)</t>
  </si>
  <si>
    <t>Formula, Statistics Canada</t>
  </si>
  <si>
    <t>P</t>
  </si>
  <si>
    <t>Q</t>
  </si>
  <si>
    <t>R</t>
  </si>
  <si>
    <t>=(P-Q) / O</t>
  </si>
  <si>
    <t>S</t>
  </si>
  <si>
    <t>Fixed at 4.59% for All Years</t>
  </si>
  <si>
    <t>PEG Report for 4GIR</t>
  </si>
  <si>
    <t>T</t>
  </si>
  <si>
    <t>= M - S x M + R</t>
  </si>
  <si>
    <t>U</t>
  </si>
  <si>
    <t>OEB Decision</t>
  </si>
  <si>
    <t>V</t>
  </si>
  <si>
    <t>=U x K + S x O</t>
  </si>
  <si>
    <t>W</t>
  </si>
  <si>
    <t>= V x T</t>
  </si>
  <si>
    <t>Table 2</t>
  </si>
  <si>
    <t>Total Cost by Distributor: 2019 vs. 2020</t>
  </si>
  <si>
    <t>Values from 2019 table</t>
  </si>
  <si>
    <t>OM&amp;A Cost</t>
  </si>
  <si>
    <t>Check sum</t>
  </si>
  <si>
    <t>For 2019 Lookup</t>
  </si>
  <si>
    <t>No longer benchmarked</t>
  </si>
  <si>
    <t>2019 with revisions</t>
  </si>
  <si>
    <t>vs. previous report</t>
  </si>
  <si>
    <t>Percent Change</t>
  </si>
  <si>
    <t>names</t>
  </si>
  <si>
    <t>Before 4 revisions</t>
  </si>
  <si>
    <t>Energy Plus</t>
  </si>
  <si>
    <t>Cambridge And North Dumfries Hydro Inc.</t>
  </si>
  <si>
    <t>Elexicon referenced via formula to Veridian spot to put it in alphabetical order</t>
  </si>
  <si>
    <t>Enwin Utilities Ltd.</t>
  </si>
  <si>
    <t>Hydro One Networks Inc. (including Amalgamations)</t>
  </si>
  <si>
    <t>InnPower</t>
  </si>
  <si>
    <t>Add Midland</t>
  </si>
  <si>
    <t>Niagara-On-The-Lake Hydro Inc.</t>
  </si>
  <si>
    <t>Average</t>
  </si>
  <si>
    <t>Median</t>
  </si>
  <si>
    <t>Table 3 (A)</t>
  </si>
  <si>
    <t>Summary of Cost Performance Results</t>
  </si>
  <si>
    <t>Revisions Enabled?</t>
  </si>
  <si>
    <t>Rolling Average</t>
  </si>
  <si>
    <t>Marginal Impact</t>
  </si>
  <si>
    <t>Cost Efficiency Assessment</t>
  </si>
  <si>
    <t>Check for impact on 2018 from modifications</t>
  </si>
  <si>
    <t>Impact</t>
  </si>
  <si>
    <t>of 2018</t>
  </si>
  <si>
    <t>Impact of revisions to 2016 and 2017 data</t>
  </si>
  <si>
    <t>2014-2016</t>
  </si>
  <si>
    <t>2016-2018</t>
  </si>
  <si>
    <t>2017-2019</t>
  </si>
  <si>
    <t>2018-2020</t>
  </si>
  <si>
    <t>Difference from 2017-2019</t>
  </si>
  <si>
    <t>2018 less 2015</t>
  </si>
  <si>
    <t>2018 vs. 2016-2017</t>
  </si>
  <si>
    <t>New Stretch Factor?</t>
  </si>
  <si>
    <t>Why change in cohort + other comments</t>
  </si>
  <si>
    <t>2016 as Reported</t>
  </si>
  <si>
    <t>2016 as Revised</t>
  </si>
  <si>
    <t>2017 as Reported</t>
  </si>
  <si>
    <t>2017 as Revised</t>
  </si>
  <si>
    <t>Revisons from 2017 Update</t>
  </si>
  <si>
    <t>Previous revision</t>
  </si>
  <si>
    <t>Rolloff of below average 2015 and steady improvement.</t>
  </si>
  <si>
    <t>St. Thomas</t>
  </si>
  <si>
    <t>Revisons from 2018 Update</t>
  </si>
  <si>
    <t>Mainly rolloff of 2015</t>
  </si>
  <si>
    <t>Large improvement trend plus 2015 rolloff</t>
  </si>
  <si>
    <t>Large improvement trend.  No rolloff impact</t>
  </si>
  <si>
    <t>Just over cutoff last time.  Rolloff and good 2018 helped.</t>
  </si>
  <si>
    <t>2013 plant addition revision made in 2015 prior to neutralizing persistent impact.</t>
  </si>
  <si>
    <t>Average cost performance continues to improve</t>
  </si>
  <si>
    <t>Median and average similar</t>
  </si>
  <si>
    <t>Max</t>
  </si>
  <si>
    <t>Min</t>
  </si>
  <si>
    <t>Table 3 (B)</t>
  </si>
  <si>
    <t>Summary of the Impact of Revised Data on Cost Performance Results</t>
  </si>
  <si>
    <t>2017 Cost Performance</t>
  </si>
  <si>
    <t>2018 Cost Performance</t>
  </si>
  <si>
    <t>2019 Cost Performance</t>
  </si>
  <si>
    <t>2017-2019 Average Cost Performance*</t>
  </si>
  <si>
    <t>Distributors with approved 2018 and/or 2019 data revisions for the 2020 data update</t>
  </si>
  <si>
    <t>As Previously Calculated</t>
  </si>
  <si>
    <t>As Revised</t>
  </si>
  <si>
    <t>kWh detail did not affect total</t>
  </si>
  <si>
    <t>OH / UG split not used</t>
  </si>
  <si>
    <t>* There were no new revisions to 2017 data.  The impact of revisions are not cumulative with revisions from previous updates.  Entegrus reported account-level OM&amp;A revisions for 2018 that resulted in no change to total OM&amp;A used in the study.  Other submitted changes were either not used in the 2018-2019 calculations or resulted in no net change to the amounts being used.</t>
  </si>
  <si>
    <t>This table will only match the report if revisions are enabled below</t>
  </si>
  <si>
    <t>Use Data Revisions in Calculations (for the purposes of Table 3b)</t>
  </si>
  <si>
    <t>Enter "Yes" or "No"</t>
  </si>
  <si>
    <t>Fix Cell Reference Issue for 2019 customer growth for Entregrus, Elexicon, and Energy Plus</t>
  </si>
  <si>
    <t>Table 4</t>
  </si>
  <si>
    <t>Summary of Stretch Factor Assignments</t>
  </si>
  <si>
    <t>From Previous Report</t>
  </si>
  <si>
    <t>From 2018 Calculations of 2017 Performance (i.e. can include revisions)</t>
  </si>
  <si>
    <t>Change in Stretch Factor</t>
  </si>
  <si>
    <t>Comment</t>
  </si>
  <si>
    <t>2015-2017</t>
  </si>
  <si>
    <t>Check vs. 2018 Report</t>
  </si>
  <si>
    <t>Benchmarking Performance</t>
  </si>
  <si>
    <t>first final draft</t>
  </si>
  <si>
    <t>Good performance in 2014 rolled out of average</t>
  </si>
  <si>
    <t>Now Reflects St. Thomas</t>
  </si>
  <si>
    <t>Near cutoff last time</t>
  </si>
  <si>
    <t>Average performance levels rolling out of average; steady improvement</t>
  </si>
  <si>
    <t>Near cutoff last time; Steady erosion in relative performance.  Mean reversion.</t>
  </si>
  <si>
    <t>Now Reflects Midland</t>
  </si>
  <si>
    <t>Near cuttoff</t>
  </si>
  <si>
    <t>Near cutoff last time; 2014 was better than 2017.  Still improved in 2017 vs. 2016</t>
  </si>
  <si>
    <t>Table 5</t>
  </si>
  <si>
    <t>Stretch Factor Assignments by Group</t>
  </si>
  <si>
    <t>Group I (9 Distributors)</t>
  </si>
  <si>
    <t>Group II (17 Distributors)</t>
  </si>
  <si>
    <t>Group III (27 Distributors)</t>
  </si>
  <si>
    <t>Group IV (4 Distributors)</t>
  </si>
  <si>
    <t>Group V (2 Distributors)</t>
  </si>
  <si>
    <t>Stretch Factor = 0%</t>
  </si>
  <si>
    <t>Stretch Factor = 0.15%</t>
  </si>
  <si>
    <t>Stretch Factor = 0.30%</t>
  </si>
  <si>
    <t>Stretch Factor = 0.45%</t>
  </si>
  <si>
    <t>Stretch Factor = 0.60%</t>
  </si>
  <si>
    <t/>
  </si>
  <si>
    <t>company</t>
  </si>
  <si>
    <t>SF</t>
  </si>
  <si>
    <t>change</t>
  </si>
  <si>
    <t>NO</t>
  </si>
  <si>
    <t>ERTH Power Corporation - West Coast Huron rate zone</t>
  </si>
  <si>
    <t xml:space="preserve">Synergy North Corporation – Thunder Bay Rate District </t>
  </si>
  <si>
    <t>YES</t>
  </si>
  <si>
    <t xml:space="preserve">Synergy North Corporation – Kenora Rate District </t>
  </si>
  <si>
    <t>Mergers and Amalgamations for 2020</t>
  </si>
  <si>
    <t>Hydro One Networks Inc. (Orillia-Peterborough service areas)</t>
  </si>
  <si>
    <t xml:space="preserve">Formally: Orillia Power Distribution Corporation </t>
  </si>
  <si>
    <t>Hydro One Networks Inc. - 1937680 Ontario Inc. (Peterborough Distribution)</t>
  </si>
  <si>
    <t>Formally: Peterborough Distribution Incorporated</t>
  </si>
  <si>
    <t>These distributors still report separately and can be benchmarked separately</t>
  </si>
  <si>
    <t>2018 Order</t>
  </si>
  <si>
    <t>2020 Data</t>
  </si>
  <si>
    <t>Row Labels</t>
  </si>
  <si>
    <t>ENWIN Utilities Ltd.</t>
  </si>
  <si>
    <t>Residential</t>
  </si>
  <si>
    <t>General Service &lt; 50 kW</t>
  </si>
  <si>
    <t>General Service &gt;= 50 kW</t>
  </si>
  <si>
    <t>Large User</t>
  </si>
  <si>
    <t>Sub Transmission Customers</t>
  </si>
  <si>
    <t>Embedded Distributor(s)</t>
  </si>
  <si>
    <t>Grand Total</t>
  </si>
  <si>
    <t>Preliminary values provided was actually Festival</t>
  </si>
  <si>
    <t>Updated with actuals 8/9</t>
  </si>
  <si>
    <t>Rate Class</t>
  </si>
  <si>
    <t>This data is from 2019. Still wating to receive latest 2020 data from Fort Frances.</t>
  </si>
  <si>
    <t>check</t>
  </si>
  <si>
    <t>2020 data</t>
  </si>
  <si>
    <t>Energy Plus Inc.</t>
  </si>
  <si>
    <t>REVISED 26 Aug 2021</t>
  </si>
  <si>
    <t>2020 values</t>
  </si>
  <si>
    <t>Total Service Area</t>
  </si>
  <si>
    <t>Rural Service Area</t>
  </si>
  <si>
    <t>Urban Service Area</t>
  </si>
  <si>
    <t>Winter Peak with Embedded</t>
  </si>
  <si>
    <t>Summer Peak with Embedded</t>
  </si>
  <si>
    <t>Average Peak with Embedded</t>
  </si>
  <si>
    <t>Winter Peak without Embedded</t>
  </si>
  <si>
    <t>Summer Peak without Embedded</t>
  </si>
  <si>
    <t>Average Peak without Embedded</t>
  </si>
  <si>
    <t>Total Circuit Kms of Line</t>
  </si>
  <si>
    <t>Overhead Circuit Kms of Line</t>
  </si>
  <si>
    <t>Underground Circuit Kms of Line</t>
  </si>
  <si>
    <t>Primary Overhead Circuit Km of Line</t>
  </si>
  <si>
    <t>Secondary Overhead Circuit Km of Line</t>
  </si>
  <si>
    <t>Primary Underground Circuit Km of Line</t>
  </si>
  <si>
    <t>Secondary Underground Circuit Km of Line</t>
  </si>
  <si>
    <t>Total km 2018</t>
  </si>
  <si>
    <t>check km data</t>
  </si>
  <si>
    <t>2018 value</t>
  </si>
  <si>
    <t>now counting circuits instead</t>
  </si>
  <si>
    <t>of pole miles ???</t>
  </si>
  <si>
    <t>missing UG previously ??</t>
  </si>
  <si>
    <t>High Voltage Gross Capital Additions</t>
  </si>
  <si>
    <t>Use aggregated values</t>
  </si>
  <si>
    <t>Elexicon Energy Inc. (full year)</t>
  </si>
  <si>
    <t>HV Charges</t>
  </si>
  <si>
    <t>Billing and Collections</t>
  </si>
  <si>
    <t>Advertising Expense</t>
  </si>
  <si>
    <t>Data as Provided</t>
  </si>
  <si>
    <t>Category</t>
  </si>
  <si>
    <t>Account No</t>
  </si>
  <si>
    <t>Administrative and General</t>
  </si>
  <si>
    <t>Advertising</t>
  </si>
  <si>
    <t>Insurance</t>
  </si>
  <si>
    <t>Match New Order to Old</t>
  </si>
  <si>
    <t>Previous Order</t>
  </si>
  <si>
    <t>2020 Order</t>
  </si>
  <si>
    <t>5005</t>
  </si>
  <si>
    <t>5010</t>
  </si>
  <si>
    <t>5012</t>
  </si>
  <si>
    <t>5016</t>
  </si>
  <si>
    <t>5017</t>
  </si>
  <si>
    <t>5020</t>
  </si>
  <si>
    <t>5025</t>
  </si>
  <si>
    <t>5035</t>
  </si>
  <si>
    <t>5040</t>
  </si>
  <si>
    <t>5045</t>
  </si>
  <si>
    <t>5055</t>
  </si>
  <si>
    <t>5065</t>
  </si>
  <si>
    <t>5070</t>
  </si>
  <si>
    <t>5075</t>
  </si>
  <si>
    <t>5085</t>
  </si>
  <si>
    <t>5090</t>
  </si>
  <si>
    <t>5095</t>
  </si>
  <si>
    <t>5096</t>
  </si>
  <si>
    <t>5014</t>
  </si>
  <si>
    <t>5015</t>
  </si>
  <si>
    <t>5105</t>
  </si>
  <si>
    <t>5110</t>
  </si>
  <si>
    <t>5114</t>
  </si>
  <si>
    <t>5120</t>
  </si>
  <si>
    <t>5125</t>
  </si>
  <si>
    <t>5130</t>
  </si>
  <si>
    <t>5135</t>
  </si>
  <si>
    <t>5145</t>
  </si>
  <si>
    <t>5150</t>
  </si>
  <si>
    <t>5155</t>
  </si>
  <si>
    <t>5160</t>
  </si>
  <si>
    <t>5175</t>
  </si>
  <si>
    <t>5112</t>
  </si>
  <si>
    <t>5305</t>
  </si>
  <si>
    <t>5310</t>
  </si>
  <si>
    <t>5315</t>
  </si>
  <si>
    <t>5320</t>
  </si>
  <si>
    <t>5325</t>
  </si>
  <si>
    <t>5330</t>
  </si>
  <si>
    <t>5340</t>
  </si>
  <si>
    <t>5405</t>
  </si>
  <si>
    <t>5410</t>
  </si>
  <si>
    <t>5420</t>
  </si>
  <si>
    <t>5425</t>
  </si>
  <si>
    <t>5515</t>
  </si>
  <si>
    <t>5605</t>
  </si>
  <si>
    <t>5610</t>
  </si>
  <si>
    <t>5615</t>
  </si>
  <si>
    <t>5620</t>
  </si>
  <si>
    <t>5625</t>
  </si>
  <si>
    <t>5630</t>
  </si>
  <si>
    <t>5640</t>
  </si>
  <si>
    <t>5645</t>
  </si>
  <si>
    <t>5646</t>
  </si>
  <si>
    <t>5647</t>
  </si>
  <si>
    <t>5650</t>
  </si>
  <si>
    <t>5655</t>
  </si>
  <si>
    <t>5665</t>
  </si>
  <si>
    <t>5670</t>
  </si>
  <si>
    <t>5672</t>
  </si>
  <si>
    <t>5675</t>
  </si>
  <si>
    <t>5680</t>
  </si>
  <si>
    <t>5635</t>
  </si>
  <si>
    <t>6210</t>
  </si>
  <si>
    <t>New Data Sorted by Old Order</t>
  </si>
  <si>
    <t>Index number to Sort</t>
  </si>
  <si>
    <t>HONI DX Bills to Embedded Distributors 2020</t>
  </si>
  <si>
    <t>Changed some names to exact spelling from calculations worksheet to allow formulas to work</t>
  </si>
  <si>
    <t>for ERTH</t>
  </si>
  <si>
    <t>Move to Newmarket</t>
  </si>
  <si>
    <t>Peterborough Distribution Inc. 1937680 Ontario Inc.</t>
  </si>
  <si>
    <t>(COPIED FROM 2020_Dx_LDC_Delivery.xlsx)</t>
  </si>
  <si>
    <t>```</t>
  </si>
  <si>
    <t>2018 Names</t>
  </si>
  <si>
    <t>LVDS Low Facility Charge</t>
  </si>
  <si>
    <t>Customer Name LDC</t>
  </si>
  <si>
    <t>Delivery Charge Description</t>
  </si>
  <si>
    <t>2020 Billed</t>
  </si>
  <si>
    <t>percent</t>
  </si>
  <si>
    <t>name</t>
  </si>
  <si>
    <t>Specific ST Lines Facility Chg</t>
  </si>
  <si>
    <t>Alectra Utilities Corporation -</t>
  </si>
  <si>
    <t>Common ST Lines Facility Charg</t>
  </si>
  <si>
    <t>Alectra Utilities Corporation -Common ST Lines Facility Charg</t>
  </si>
  <si>
    <t>Customer Name</t>
  </si>
  <si>
    <t>2018 Amount</t>
  </si>
  <si>
    <t>Percent</t>
  </si>
  <si>
    <t>Meter Charge</t>
  </si>
  <si>
    <t>Bluewater Power Distribution CorporationCommon ST Lines Facility Charg</t>
  </si>
  <si>
    <t>2019 Billed Amount</t>
  </si>
  <si>
    <t>HVDS Low Facility Charge</t>
  </si>
  <si>
    <t>check2</t>
  </si>
  <si>
    <t>Included Amount</t>
  </si>
  <si>
    <t>Total Assigned</t>
  </si>
  <si>
    <t>Canadian Niagara Power Inc.Common ST Lines Facility Charg</t>
  </si>
  <si>
    <t>vs.</t>
  </si>
  <si>
    <t>Nothing in file</t>
  </si>
  <si>
    <t>Centre Wellington Hydro Ltd</t>
  </si>
  <si>
    <t>Centre Wellington Hydro LtdCommon ST Lines Facility Charg</t>
  </si>
  <si>
    <t>Retail Tx Rate - Connection</t>
  </si>
  <si>
    <t>Cooperative Hydro Embrun Inc</t>
  </si>
  <si>
    <t>Cooperative Hydro Embrun IncCommon ST Lines Facility Charg</t>
  </si>
  <si>
    <t>Retail Tx Rate - Local Connect</t>
  </si>
  <si>
    <t>Remote + QB</t>
  </si>
  <si>
    <t>E L K Energy Inc</t>
  </si>
  <si>
    <t>E L K Energy IncCommon ST Lines Facility Charg</t>
  </si>
  <si>
    <t>Retail Tx Rate - Network</t>
  </si>
  <si>
    <t>Eastern Ontario Power</t>
  </si>
  <si>
    <t>Eastern Ontario PowerCommon ST Lines Facility Charg</t>
  </si>
  <si>
    <t>Service Charge</t>
  </si>
  <si>
    <t>Elexicon Energy Inc. -</t>
  </si>
  <si>
    <t>Elexicon Energy Inc. -Common ST Lines Facility Charg</t>
  </si>
  <si>
    <t>Energy+ Inc.</t>
  </si>
  <si>
    <t>Energy+ Inc.Common ST Lines Facility Charg</t>
  </si>
  <si>
    <t>Entegrus Power Lines Inc.Common ST Lines Facility Charg</t>
  </si>
  <si>
    <t>Entegrus Powerlines Inc. - Chatham Kent</t>
  </si>
  <si>
    <t>Entegrus Powerlines Inc. - Chatham KentCommon ST Lines Facility Charg</t>
  </si>
  <si>
    <t>EPCOR Electricity Distribution Ontario</t>
  </si>
  <si>
    <t>EPCOR Electricity Distribution OntarioCommon ST Lines Facility Charg</t>
  </si>
  <si>
    <t>Erie Thames Power Lines CorporationCommon ST Lines Facility Charg</t>
  </si>
  <si>
    <t>Espanola Regional Hydro</t>
  </si>
  <si>
    <t>Espanola Regional HydroCommon ST Lines Facility Charg</t>
  </si>
  <si>
    <t>Essex Powerlines Corp</t>
  </si>
  <si>
    <t>Essex Powerlines CorpCommon ST Lines Facility Charg</t>
  </si>
  <si>
    <t>Festival Hydro Inc</t>
  </si>
  <si>
    <t>Festival Hydro IncCommon ST Lines Facility Charg</t>
  </si>
  <si>
    <t>Greater Sudbury Hydro Inc</t>
  </si>
  <si>
    <t>Greater Sudbury Hydro IncCommon ST Lines Facility Charg</t>
  </si>
  <si>
    <t>Grimsby Power IncCommon ST Lines Facility Charg</t>
  </si>
  <si>
    <t>Halton Hills Hydro Inc</t>
  </si>
  <si>
    <t>Halton Hills Hydro IncCommon ST Lines Facility Charg</t>
  </si>
  <si>
    <t>Hawkesbury Hydro Inc</t>
  </si>
  <si>
    <t>Hawkesbury Hydro IncCommon ST Lines Facility Charg</t>
  </si>
  <si>
    <t>Hearst Power DistributionCommon ST Lines Facility Charg</t>
  </si>
  <si>
    <t>Hydro 2000 Inc</t>
  </si>
  <si>
    <t>Hydro 2000 IncCommon ST Lines Facility Charg</t>
  </si>
  <si>
    <t>Hydro One Remote Communities Inc</t>
  </si>
  <si>
    <t>Hydro One Remote Communities IncCommon ST Lines Facility Charg</t>
  </si>
  <si>
    <t>Hydro Ottawa LimitedCommon ST Lines Facility Charg</t>
  </si>
  <si>
    <t>Hydro Quebec Des Joachims</t>
  </si>
  <si>
    <t>Hydro Quebec Des JoachimsCommon ST Lines Facility Charg</t>
  </si>
  <si>
    <t>InnPower CorporationCommon ST Lines Facility Charg</t>
  </si>
  <si>
    <t>Kingston Hydro CorporationCommon ST Lines Facility Charg</t>
  </si>
  <si>
    <t>Chapleau Public Utilities Corp</t>
  </si>
  <si>
    <t>HVDS High Facility Charge</t>
  </si>
  <si>
    <t>Lakefront Utilities Inc</t>
  </si>
  <si>
    <t>Lakefront Utilities IncCommon ST Lines Facility Charg</t>
  </si>
  <si>
    <t>Lakeland Power Distribution Ltd</t>
  </si>
  <si>
    <t>Lakeland Power Distribution LtdCommon ST Lines Facility Charg</t>
  </si>
  <si>
    <t>London Hydro Inc</t>
  </si>
  <si>
    <t>London Hydro IncCommon ST Lines Facility Charg</t>
  </si>
  <si>
    <t xml:space="preserve">Enersource Hydro Mississauga Inc. </t>
  </si>
  <si>
    <t>Midland Power Utility Corp</t>
  </si>
  <si>
    <t>Midland Power Utility CorpCommon ST Lines Facility Charg</t>
  </si>
  <si>
    <t>Milton Hydro Distribution Inc</t>
  </si>
  <si>
    <t>Milton Hydro Distribution IncCommon ST Lines Facility Charg</t>
  </si>
  <si>
    <t xml:space="preserve">Hydro One Brampton Networks Inc. </t>
  </si>
  <si>
    <t>Newmarket-Tay Power Distribution Ltd.Common ST Lines Facility Charg</t>
  </si>
  <si>
    <t xml:space="preserve">Powerstream Inc. </t>
  </si>
  <si>
    <t>Niagara Peninsula Energy Inc</t>
  </si>
  <si>
    <t>Niagara Peninsula Energy IncCommon ST Lines Facility Charg</t>
  </si>
  <si>
    <t>Alectra Utilities Corporation (pre-Guelph)</t>
  </si>
  <si>
    <t>North Bay Hydro Distribution Ltd</t>
  </si>
  <si>
    <t>North Bay Hydro Distribution LtdCommon ST Lines Facility Charg</t>
  </si>
  <si>
    <t>Oakville Hydro Electricity</t>
  </si>
  <si>
    <t>Oakville Hydro ElectricityCommon ST Lines Facility Charg</t>
  </si>
  <si>
    <t>Orangeville Hydro LimitedCommon ST Lines Facility Charg</t>
  </si>
  <si>
    <t>Orillia Power Distribution CorporationCommon ST Lines Facility Charg</t>
  </si>
  <si>
    <t>Ottawa River Power Corp -wirescorp</t>
  </si>
  <si>
    <t>Ottawa River Power Corp -wirescorpCommon ST Lines Facility Charg</t>
  </si>
  <si>
    <t>Peterborough Distribution Inc.Common ST Lines Facility Charg</t>
  </si>
  <si>
    <t>Peterborough Distribution Inc. 1937680 Ontario Inc.Common ST Lines Facility Charg</t>
  </si>
  <si>
    <t>Renfrew Hydro Inc.Common ST Lines Facility Charg</t>
  </si>
  <si>
    <t>Rideau St. Lawrence Distribution Inc.Common ST Lines Facility Charg</t>
  </si>
  <si>
    <t>Toronto Hydro ElectricCommon ST Lines Facility Charg</t>
  </si>
  <si>
    <t>Wasaga Distribution Inc</t>
  </si>
  <si>
    <t>Wasaga Distribution IncCommon ST Lines Facility Charg</t>
  </si>
  <si>
    <t>Waterloo North Hydro Inc</t>
  </si>
  <si>
    <t>Waterloo North Hydro IncCommon ST Lines Facility Charg</t>
  </si>
  <si>
    <t>Wellington North Power Inc.Common ST Lines Facility Charg</t>
  </si>
  <si>
    <t>Westario Power Inc</t>
  </si>
  <si>
    <t>Westario Power IncCommon ST Lines Facility Charg</t>
  </si>
  <si>
    <t>Chapleau Public Utilities CorpHVDS High Facility Charge</t>
  </si>
  <si>
    <t>Energy+ Inc.HVDS High Facility Charge</t>
  </si>
  <si>
    <t>Entegrus Powerlines Inc. - Chatham KentHVDS High Facility Charge</t>
  </si>
  <si>
    <t>Assuming this is Veridian and not Whitby</t>
  </si>
  <si>
    <t>Erie Thames Power Lines CorporationHVDS High Facility Charge</t>
  </si>
  <si>
    <t>Festival Hydro IncHVDS High Facility Charge</t>
  </si>
  <si>
    <t>Niagara Peninsula Energy IncHVDS High Facility Charge</t>
  </si>
  <si>
    <t>Peterborough Distribution Inc.HVDS High Facility Charge</t>
  </si>
  <si>
    <t>Peterborough Distribution Inc. 1937680 Ontario Inc.HVDS High Facility Charge</t>
  </si>
  <si>
    <t>Sioux Lookout Hydro Inc.HVDS High Facility Charge</t>
  </si>
  <si>
    <t>Espanola Regional HydroHVDS Low Facility Charge</t>
  </si>
  <si>
    <t>Hydro Ottawa LimitedHVDS Low Facility Charge</t>
  </si>
  <si>
    <t>Hydro Quebec Des JoachimsHVDS Low Facility Charge</t>
  </si>
  <si>
    <t>Northern Ontario Wires Inc</t>
  </si>
  <si>
    <t>Northern Ontario Wires IncHVDS Low Facility Charge</t>
  </si>
  <si>
    <t>Alectra Utilities Corporation -LVDS Low Facility Charge</t>
  </si>
  <si>
    <t>Bluewater Power Distribution CorporationLVDS Low Facility Charge</t>
  </si>
  <si>
    <t>E L K Energy IncLVDS Low Facility Charge</t>
  </si>
  <si>
    <t>Elexicon Energy Inc. -LVDS Low Facility Charge</t>
  </si>
  <si>
    <t>Entegrus Power Lines Inc.LVDS Low Facility Charge</t>
  </si>
  <si>
    <t>Entegrus Powerlines Inc. - Chatham KentLVDS Low Facility Charge</t>
  </si>
  <si>
    <t>EPCOR Electricity Distribution OntarioLVDS Low Facility Charge</t>
  </si>
  <si>
    <t>Erie Thames Power Lines CorporationLVDS Low Facility Charge</t>
  </si>
  <si>
    <t>Espanola Regional HydroLVDS Low Facility Charge</t>
  </si>
  <si>
    <t>Festival Hydro IncLVDS Low Facility Charge</t>
  </si>
  <si>
    <t>Greater Sudbury Hydro IncLVDS Low Facility Charge</t>
  </si>
  <si>
    <t>Hydro 2000 IncLVDS Low Facility Charge</t>
  </si>
  <si>
    <t>InnPower CorporationLVDS Low Facility Charge</t>
  </si>
  <si>
    <t>Lakeland Power Distribution LtdLVDS Low Facility Charge</t>
  </si>
  <si>
    <t>London Hydro IncLVDS Low Facility Charge</t>
  </si>
  <si>
    <t>Midland Power Utility CorpLVDS Low Facility Charge</t>
  </si>
  <si>
    <t>Niagara Peninsula Energy IncLVDS Low Facility Charge</t>
  </si>
  <si>
    <t>Orangeville Hydro LimitedLVDS Low Facility Charge</t>
  </si>
  <si>
    <t>Ottawa River Power Corp -wirescorpLVDS Low Facility Charge</t>
  </si>
  <si>
    <t>Peterborough Distribution Inc.LVDS Low Facility Charge</t>
  </si>
  <si>
    <t>Peterborough Distribution Inc. 1937680 Ontario Inc.LVDS Low Facility Charge</t>
  </si>
  <si>
    <t>Rideau St. Lawrence Distribution Inc.LVDS Low Facility Charge</t>
  </si>
  <si>
    <t>Wasaga Distribution IncLVDS Low Facility Charge</t>
  </si>
  <si>
    <t>Wellington North Power Inc.LVDS Low Facility Charge</t>
  </si>
  <si>
    <t>Westario Power IncLVDS Low Facility Charge</t>
  </si>
  <si>
    <t>Bluewater Power Distribution CorporationMeter Charge</t>
  </si>
  <si>
    <t>Centre Wellington Hydro LtdMeter Charge</t>
  </si>
  <si>
    <t>Cooperative Hydro Embrun IncMeter Charge</t>
  </si>
  <si>
    <t>Eastern Ontario PowerMeter Charge</t>
  </si>
  <si>
    <t>Elexicon Energy Inc. -Meter Charge</t>
  </si>
  <si>
    <t>Entegrus Power Lines Inc.Meter Charge</t>
  </si>
  <si>
    <t>Entegrus Powerlines Inc. - Chatham KentMeter Charge</t>
  </si>
  <si>
    <t>Espanola Regional HydroMeter Charge</t>
  </si>
  <si>
    <t>Essex Powerlines CorpMeter Charge</t>
  </si>
  <si>
    <t>Greater Sudbury Hydro IncMeter Charge</t>
  </si>
  <si>
    <t>Hawkesbury Hydro IncMeter Charge</t>
  </si>
  <si>
    <t>Hearst Power DistributionMeter Charge</t>
  </si>
  <si>
    <t>Hydro 2000 IncMeter Charge</t>
  </si>
  <si>
    <t>Hydro One Remote Communities IncMeter Charge</t>
  </si>
  <si>
    <t>Hydro Ottawa LimitedMeter Charge</t>
  </si>
  <si>
    <t>Hydro Quebec Des JoachimsMeter Charge</t>
  </si>
  <si>
    <t>InnPower CorporationMeter Charge</t>
  </si>
  <si>
    <t>Lakeland Power Distribution LtdMeter Charge</t>
  </si>
  <si>
    <t>London Hydro IncMeter Charge</t>
  </si>
  <si>
    <t>Midland Power Utility CorpMeter Charge</t>
  </si>
  <si>
    <t>Newmarket-Tay Power Distribution Ltd.Meter Charge</t>
  </si>
  <si>
    <t>Niagara Peninsula Energy IncMeter Charge</t>
  </si>
  <si>
    <t>Ottawa River Power Corp -wirescorpMeter Charge</t>
  </si>
  <si>
    <t>Renfrew Hydro Inc.Meter Charge</t>
  </si>
  <si>
    <t>Sioux Lookout Hydro Inc.Meter Charge</t>
  </si>
  <si>
    <t>Waterloo North Hydro IncMeter Charge</t>
  </si>
  <si>
    <t>Alectra Utilities Corporation -Retail Tx Rate - Connection</t>
  </si>
  <si>
    <t>Bluewater Power Distribution CorporationRetail Tx Rate - Connection</t>
  </si>
  <si>
    <t>Canadian Niagara Power Inc.Retail Tx Rate - Connection</t>
  </si>
  <si>
    <t>Centre Wellington Hydro LtdRetail Tx Rate - Connection</t>
  </si>
  <si>
    <t>Cooperative Hydro Embrun IncRetail Tx Rate - Connection</t>
  </si>
  <si>
    <t>E L K Energy IncRetail Tx Rate - Connection</t>
  </si>
  <si>
    <t>Eastern Ontario PowerRetail Tx Rate - Connection</t>
  </si>
  <si>
    <t>Elexicon Energy Inc. -Retail Tx Rate - Connection</t>
  </si>
  <si>
    <t>Energy+ Inc.Retail Tx Rate - Connection</t>
  </si>
  <si>
    <t>Entegrus Power Lines Inc.Retail Tx Rate - Connection</t>
  </si>
  <si>
    <t>Entegrus Powerlines Inc. - Chatham KentRetail Tx Rate - Connection</t>
  </si>
  <si>
    <t>EPCOR Electricity Distribution OntarioRetail Tx Rate - Connection</t>
  </si>
  <si>
    <t>Erie Thames Power Lines CorporationRetail Tx Rate - Connection</t>
  </si>
  <si>
    <t>Espanola Regional HydroRetail Tx Rate - Connection</t>
  </si>
  <si>
    <t>Essex Powerlines CorpRetail Tx Rate - Connection</t>
  </si>
  <si>
    <t>Festival Hydro IncRetail Tx Rate - Connection</t>
  </si>
  <si>
    <t>Greater Sudbury Hydro IncRetail Tx Rate - Connection</t>
  </si>
  <si>
    <t>Grimsby Power IncRetail Tx Rate - Connection</t>
  </si>
  <si>
    <t>Halton Hills Hydro IncRetail Tx Rate - Connection</t>
  </si>
  <si>
    <t>Hawkesbury Hydro IncRetail Tx Rate - Connection</t>
  </si>
  <si>
    <t>Hearst Power DistributionRetail Tx Rate - Connection</t>
  </si>
  <si>
    <t>Hydro 2000 IncRetail Tx Rate - Connection</t>
  </si>
  <si>
    <t>Hydro One Remote Communities IncRetail Tx Rate - Connection</t>
  </si>
  <si>
    <t>Hydro Ottawa LimitedRetail Tx Rate - Connection</t>
  </si>
  <si>
    <t>InnPower CorporationRetail Tx Rate - Connection</t>
  </si>
  <si>
    <t>Kingston Hydro CorporationRetail Tx Rate - Connection</t>
  </si>
  <si>
    <t>Lakefront Utilities IncRetail Tx Rate - Connection</t>
  </si>
  <si>
    <t>Lakeland Power Distribution LtdRetail Tx Rate - Connection</t>
  </si>
  <si>
    <t>London Hydro IncRetail Tx Rate - Connection</t>
  </si>
  <si>
    <t>Midland Power Utility CorpRetail Tx Rate - Connection</t>
  </si>
  <si>
    <t>Milton Hydro Distribution IncRetail Tx Rate - Connection</t>
  </si>
  <si>
    <t>Newmarket-Tay Power Distribution Ltd.Retail Tx Rate - Connection</t>
  </si>
  <si>
    <t>Niagara Peninsula Energy IncRetail Tx Rate - Connection</t>
  </si>
  <si>
    <t>North Bay Hydro Distribution LtdRetail Tx Rate - Connection</t>
  </si>
  <si>
    <t>Oakville Hydro ElectricityRetail Tx Rate - Connection</t>
  </si>
  <si>
    <t>Orangeville Hydro LimitedRetail Tx Rate - Connection</t>
  </si>
  <si>
    <t>Orillia Power Distribution CorporationRetail Tx Rate - Connection</t>
  </si>
  <si>
    <t>Ottawa River Power Corp -wirescorpRetail Tx Rate - Connection</t>
  </si>
  <si>
    <t>Peterborough Distribution Inc.Retail Tx Rate - Connection</t>
  </si>
  <si>
    <t>Peterborough Distribution Inc. 1937680 Ontario Inc.Retail Tx Rate - Connection</t>
  </si>
  <si>
    <t>Renfrew Hydro Inc.Retail Tx Rate - Connection</t>
  </si>
  <si>
    <t>Rideau St. Lawrence Distribution Inc.Retail Tx Rate - Connection</t>
  </si>
  <si>
    <t>Wasaga Distribution IncRetail Tx Rate - Connection</t>
  </si>
  <si>
    <t>Waterloo North Hydro IncRetail Tx Rate - Connection</t>
  </si>
  <si>
    <t>Wellington North Power Inc.Retail Tx Rate - Connection</t>
  </si>
  <si>
    <t>Westario Power IncRetail Tx Rate - Connection</t>
  </si>
  <si>
    <t>Alectra Utilities Corporation -Retail Tx Rate - Local Connect</t>
  </si>
  <si>
    <t>Bluewater Power Distribution CorporationRetail Tx Rate - Local Connect</t>
  </si>
  <si>
    <t>Canadian Niagara Power Inc.Retail Tx Rate - Local Connect</t>
  </si>
  <si>
    <t>Centre Wellington Hydro LtdRetail Tx Rate - Local Connect</t>
  </si>
  <si>
    <t>Chapleau Public Utilities CorpRetail Tx Rate - Local Connect</t>
  </si>
  <si>
    <t>Cooperative Hydro Embrun IncRetail Tx Rate - Local Connect</t>
  </si>
  <si>
    <t>E L K Energy IncRetail Tx Rate - Local Connect</t>
  </si>
  <si>
    <t>Eastern Ontario PowerRetail Tx Rate - Local Connect</t>
  </si>
  <si>
    <t>Elexicon Energy Inc. -Retail Tx Rate - Local Connect</t>
  </si>
  <si>
    <t>Energy+ Inc.Retail Tx Rate - Local Connect</t>
  </si>
  <si>
    <t>Entegrus Power Lines Inc.Retail Tx Rate - Local Connect</t>
  </si>
  <si>
    <t>Entegrus Powerlines Inc. - Chatham KentRetail Tx Rate - Local Connect</t>
  </si>
  <si>
    <t>EPCOR Electricity Distribution OntarioRetail Tx Rate - Local Connect</t>
  </si>
  <si>
    <t>Erie Thames Power Lines CorporationRetail Tx Rate - Local Connect</t>
  </si>
  <si>
    <t>Espanola Regional HydroRetail Tx Rate - Local Connect</t>
  </si>
  <si>
    <t>Essex Powerlines CorpRetail Tx Rate - Local Connect</t>
  </si>
  <si>
    <t>Festival Hydro IncRetail Tx Rate - Local Connect</t>
  </si>
  <si>
    <t>Greater Sudbury Hydro IncRetail Tx Rate - Local Connect</t>
  </si>
  <si>
    <t>Grimsby Power IncRetail Tx Rate - Local Connect</t>
  </si>
  <si>
    <t>Halton Hills Hydro IncRetail Tx Rate - Local Connect</t>
  </si>
  <si>
    <t>Hawkesbury Hydro IncRetail Tx Rate - Local Connect</t>
  </si>
  <si>
    <t>Hearst Power DistributionRetail Tx Rate - Local Connect</t>
  </si>
  <si>
    <t>Hydro 2000 IncRetail Tx Rate - Local Connect</t>
  </si>
  <si>
    <t>Hydro One Remote Communities IncRetail Tx Rate - Local Connect</t>
  </si>
  <si>
    <t>Hydro Ottawa LimitedRetail Tx Rate - Local Connect</t>
  </si>
  <si>
    <t>Hydro Quebec Des JoachimsRetail Tx Rate - Local Connect</t>
  </si>
  <si>
    <t>InnPower CorporationRetail Tx Rate - Local Connect</t>
  </si>
  <si>
    <t>Kingston Hydro CorporationRetail Tx Rate - Local Connect</t>
  </si>
  <si>
    <t>Lakefront Utilities IncRetail Tx Rate - Local Connect</t>
  </si>
  <si>
    <t>Lakeland Power Distribution LtdRetail Tx Rate - Local Connect</t>
  </si>
  <si>
    <t>London Hydro IncRetail Tx Rate - Local Connect</t>
  </si>
  <si>
    <t>Midland Power Utility CorpRetail Tx Rate - Local Connect</t>
  </si>
  <si>
    <t>Milton Hydro Distribution IncRetail Tx Rate - Local Connect</t>
  </si>
  <si>
    <t>Newmarket-Tay Power Distribution Ltd.Retail Tx Rate - Local Connect</t>
  </si>
  <si>
    <t>Niagara Peninsula Energy IncRetail Tx Rate - Local Connect</t>
  </si>
  <si>
    <t>North Bay Hydro Distribution LtdRetail Tx Rate - Local Connect</t>
  </si>
  <si>
    <t>Northern Ontario Wires IncRetail Tx Rate - Local Connect</t>
  </si>
  <si>
    <t>Orillia Power Distribution CorporationRetail Tx Rate - Local Connect</t>
  </si>
  <si>
    <t>Ottawa River Power Corp -wirescorpRetail Tx Rate - Local Connect</t>
  </si>
  <si>
    <t>Peterborough Distribution Inc.Retail Tx Rate - Local Connect</t>
  </si>
  <si>
    <t>Peterborough Distribution Inc. 1937680 Ontario Inc.Retail Tx Rate - Local Connect</t>
  </si>
  <si>
    <t>Renfrew Hydro Inc.Retail Tx Rate - Local Connect</t>
  </si>
  <si>
    <t>Rideau St. Lawrence Distribution Inc.Retail Tx Rate - Local Connect</t>
  </si>
  <si>
    <t>Sioux Lookout Hydro Inc.Retail Tx Rate - Local Connect</t>
  </si>
  <si>
    <t>Waterloo North Hydro IncRetail Tx Rate - Local Connect</t>
  </si>
  <si>
    <t>Wellington North Power Inc.Retail Tx Rate - Local Connect</t>
  </si>
  <si>
    <t>Westario Power IncRetail Tx Rate - Local Connect</t>
  </si>
  <si>
    <t>Alectra Utilities Corporation -Retail Tx Rate - Network</t>
  </si>
  <si>
    <t>Bluewater Power Distribution CorporationRetail Tx Rate - Network</t>
  </si>
  <si>
    <t>Canadian Niagara Power Inc.Retail Tx Rate - Network</t>
  </si>
  <si>
    <t>Centre Wellington Hydro LtdRetail Tx Rate - Network</t>
  </si>
  <si>
    <t>Chapleau Public Utilities CorpRetail Tx Rate - Network</t>
  </si>
  <si>
    <t>Cooperative Hydro Embrun IncRetail Tx Rate - Network</t>
  </si>
  <si>
    <t>E L K Energy IncRetail Tx Rate - Network</t>
  </si>
  <si>
    <t>Eastern Ontario PowerRetail Tx Rate - Network</t>
  </si>
  <si>
    <t>Elexicon Energy Inc. -Retail Tx Rate - Network</t>
  </si>
  <si>
    <t>Energy+ Inc.Retail Tx Rate - Network</t>
  </si>
  <si>
    <t>Entegrus Power Lines Inc.Retail Tx Rate - Network</t>
  </si>
  <si>
    <t>Entegrus Powerlines Inc. - Chatham KentRetail Tx Rate - Network</t>
  </si>
  <si>
    <t>EPCOR Electricity Distribution OntarioRetail Tx Rate - Network</t>
  </si>
  <si>
    <t>Erie Thames Power Lines CorporationRetail Tx Rate - Network</t>
  </si>
  <si>
    <t>Espanola Regional HydroRetail Tx Rate - Network</t>
  </si>
  <si>
    <t>Essex Powerlines CorpRetail Tx Rate - Network</t>
  </si>
  <si>
    <t>Festival Hydro IncRetail Tx Rate - Network</t>
  </si>
  <si>
    <t>Greater Sudbury Hydro IncRetail Tx Rate - Network</t>
  </si>
  <si>
    <t>Grimsby Power IncRetail Tx Rate - Network</t>
  </si>
  <si>
    <t>Halton Hills Hydro IncRetail Tx Rate - Network</t>
  </si>
  <si>
    <t>Hawkesbury Hydro IncRetail Tx Rate - Network</t>
  </si>
  <si>
    <t>Hearst Power DistributionRetail Tx Rate - Network</t>
  </si>
  <si>
    <t>Hydro 2000 IncRetail Tx Rate - Network</t>
  </si>
  <si>
    <t>Hydro One Remote Communities IncRetail Tx Rate - Network</t>
  </si>
  <si>
    <t>Hydro Ottawa LimitedRetail Tx Rate - Network</t>
  </si>
  <si>
    <t>Hydro Quebec Des JoachimsRetail Tx Rate - Network</t>
  </si>
  <si>
    <t>InnPower CorporationRetail Tx Rate - Network</t>
  </si>
  <si>
    <t>Kingston Hydro CorporationRetail Tx Rate - Network</t>
  </si>
  <si>
    <t>Lakefront Utilities IncRetail Tx Rate - Network</t>
  </si>
  <si>
    <t>Lakeland Power Distribution LtdRetail Tx Rate - Network</t>
  </si>
  <si>
    <t>London Hydro IncRetail Tx Rate - Network</t>
  </si>
  <si>
    <t>Midland Power Utility CorpRetail Tx Rate - Network</t>
  </si>
  <si>
    <t>Milton Hydro Distribution IncRetail Tx Rate - Network</t>
  </si>
  <si>
    <t>Newmarket-Tay Power Distribution Ltd.Retail Tx Rate - Network</t>
  </si>
  <si>
    <t>Niagara Peninsula Energy IncRetail Tx Rate - Network</t>
  </si>
  <si>
    <t>North Bay Hydro Distribution LtdRetail Tx Rate - Network</t>
  </si>
  <si>
    <t>Northern Ontario Wires IncRetail Tx Rate - Network</t>
  </si>
  <si>
    <t>Oakville Hydro ElectricityRetail Tx Rate - Network</t>
  </si>
  <si>
    <t>Orangeville Hydro LimitedRetail Tx Rate - Network</t>
  </si>
  <si>
    <t>Orillia Power Distribution CorporationRetail Tx Rate - Network</t>
  </si>
  <si>
    <t>Ottawa River Power Corp -wirescorpRetail Tx Rate - Network</t>
  </si>
  <si>
    <t>Peterborough Distribution Inc.Retail Tx Rate - Network</t>
  </si>
  <si>
    <t>Peterborough Distribution Inc. 1937680 Ontario Inc.Retail Tx Rate - Network</t>
  </si>
  <si>
    <t>Renfrew Hydro Inc.Retail Tx Rate - Network</t>
  </si>
  <si>
    <t>Rideau St. Lawrence Distribution Inc.Retail Tx Rate - Network</t>
  </si>
  <si>
    <t>Sioux Lookout Hydro Inc.Retail Tx Rate - Network</t>
  </si>
  <si>
    <t>Wasaga Distribution IncRetail Tx Rate - Network</t>
  </si>
  <si>
    <t>Waterloo North Hydro IncRetail Tx Rate - Network</t>
  </si>
  <si>
    <t>Wellington North Power Inc.Retail Tx Rate - Network</t>
  </si>
  <si>
    <t>Westario Power IncRetail Tx Rate - Network</t>
  </si>
  <si>
    <t>Alectra Utilities Corporation -Service Charge</t>
  </si>
  <si>
    <t>Bluewater Power Distribution CorporationService Charge</t>
  </si>
  <si>
    <t>Canadian Niagara Power Inc.Service Charge</t>
  </si>
  <si>
    <t>Centre Wellington Hydro LtdService Charge</t>
  </si>
  <si>
    <t>Chapleau Public Utilities CorpService Charge</t>
  </si>
  <si>
    <t>Cooperative Hydro Embrun IncService Charge</t>
  </si>
  <si>
    <t>E L K Energy IncService Charge</t>
  </si>
  <si>
    <t>Eastern Ontario PowerService Charge</t>
  </si>
  <si>
    <t>Elexicon Energy Inc. -Service Charge</t>
  </si>
  <si>
    <t>Energy+ Inc.Service Charge</t>
  </si>
  <si>
    <t>Entegrus Power Lines Inc.Service Charge</t>
  </si>
  <si>
    <t>Entegrus Powerlines Inc. - Chatham KentService Charge</t>
  </si>
  <si>
    <t>EPCOR Electricity Distribution OntarioService Charge</t>
  </si>
  <si>
    <t>Erie Thames Power Lines CorporationService Charge</t>
  </si>
  <si>
    <t>Espanola Regional HydroService Charge</t>
  </si>
  <si>
    <t>Essex Powerlines CorpService Charge</t>
  </si>
  <si>
    <t>Festival Hydro IncService Charge</t>
  </si>
  <si>
    <t>Greater Sudbury Hydro IncService Charge</t>
  </si>
  <si>
    <t>Grimsby Power IncService Charge</t>
  </si>
  <si>
    <t>Halton Hills Hydro IncService Charge</t>
  </si>
  <si>
    <t>Hawkesbury Hydro IncService Charge</t>
  </si>
  <si>
    <t>Hearst Power DistributionService Charge</t>
  </si>
  <si>
    <t>Hydro 2000 IncService Charge</t>
  </si>
  <si>
    <t>Hydro One Remote Communities IncService Charge</t>
  </si>
  <si>
    <t>Hydro Ottawa LimitedService Charge</t>
  </si>
  <si>
    <t>Hydro Quebec Des JoachimsService Charge</t>
  </si>
  <si>
    <t>InnPower CorporationService Charge</t>
  </si>
  <si>
    <t>Kingston Hydro CorporationService Charge</t>
  </si>
  <si>
    <t>Lakefront Utilities IncService Charge</t>
  </si>
  <si>
    <t>Lakeland Power Distribution LtdService Charge</t>
  </si>
  <si>
    <t>London Hydro IncService Charge</t>
  </si>
  <si>
    <t>Midland Power Utility CorpService Charge</t>
  </si>
  <si>
    <t>Milton Hydro Distribution IncService Charge</t>
  </si>
  <si>
    <t>Newmarket-Tay Power Distribution Ltd.Service Charge</t>
  </si>
  <si>
    <t>Niagara Peninsula Energy IncService Charge</t>
  </si>
  <si>
    <t>North Bay Hydro Distribution LtdService Charge</t>
  </si>
  <si>
    <t>Northern Ontario Wires IncService Charge</t>
  </si>
  <si>
    <t>Oakville Hydro ElectricityService Charge</t>
  </si>
  <si>
    <t>Orangeville Hydro LimitedService Charge</t>
  </si>
  <si>
    <t>Orillia Power Distribution CorporationService Charge</t>
  </si>
  <si>
    <t>Ottawa River Power Corp -wirescorpService Charge</t>
  </si>
  <si>
    <t>Peterborough Distribution Inc.Service Charge</t>
  </si>
  <si>
    <t>Peterborough Distribution Inc. 1937680 Ontario Inc.Service Charge</t>
  </si>
  <si>
    <t>Renfrew Hydro Inc.Service Charge</t>
  </si>
  <si>
    <t>Rideau St. Lawrence Distribution Inc.Service Charge</t>
  </si>
  <si>
    <t>Sioux Lookout Hydro Inc.Service Charge</t>
  </si>
  <si>
    <t>Toronto Hydro ElectricService Charge</t>
  </si>
  <si>
    <t>Wasaga Distribution IncService Charge</t>
  </si>
  <si>
    <t>Waterloo North Hydro IncService Charge</t>
  </si>
  <si>
    <t>Wellington North Power Inc.Service Charge</t>
  </si>
  <si>
    <t>Westario Power IncService Charge</t>
  </si>
  <si>
    <t>Alectra Utilities Corporation -Specific ST Lines Facility Chg</t>
  </si>
  <si>
    <t>Centre Wellington Hydro LtdSpecific ST Lines Facility Chg</t>
  </si>
  <si>
    <t>Elexicon Energy Inc. -Specific ST Lines Facility Chg</t>
  </si>
  <si>
    <t>Entegrus Powerlines Inc. - Chatham KentSpecific ST Lines Facility Chg</t>
  </si>
  <si>
    <t>Espanola Regional HydroSpecific ST Lines Facility Chg</t>
  </si>
  <si>
    <t>Essex Powerlines CorpSpecific ST Lines Facility Chg</t>
  </si>
  <si>
    <t>Greater Sudbury Hydro IncSpecific ST Lines Facility Chg</t>
  </si>
  <si>
    <t>Hydro Ottawa LimitedSpecific ST Lines Facility Chg</t>
  </si>
  <si>
    <t>Niagara Peninsula Energy IncSpecific ST Lines Facility Chg</t>
  </si>
  <si>
    <t>2019 Company List | OEB-Provided Names</t>
  </si>
  <si>
    <t>2018 Company List | OEB-Provided Names</t>
  </si>
  <si>
    <t>2017 Company List | OEB-Provided Names</t>
  </si>
  <si>
    <t>2013 Company List | OEB-Provided Names</t>
  </si>
  <si>
    <t>2017 Validation List Names</t>
  </si>
  <si>
    <t xml:space="preserve">2017 Separate Validation </t>
  </si>
  <si>
    <t>Norfolk Power Distribution Inc.</t>
  </si>
  <si>
    <t>Hydro One Remote Communities Inc.</t>
  </si>
  <si>
    <t>2020 Revisions to 2018 RRR Data</t>
  </si>
  <si>
    <t>RRR Schedule</t>
  </si>
  <si>
    <t>Item</t>
  </si>
  <si>
    <t>Previous Value</t>
  </si>
  <si>
    <t>Revised Value</t>
  </si>
  <si>
    <t>Value to place in database</t>
  </si>
  <si>
    <t>Status</t>
  </si>
  <si>
    <t>Used in database</t>
  </si>
  <si>
    <t>2.1.5 Metered kWh</t>
  </si>
  <si>
    <t>2.1.7 Trial Balance</t>
  </si>
  <si>
    <t>Implement adjustments for 2019 update</t>
  </si>
  <si>
    <t>Implement Capital Additions Revisions</t>
  </si>
  <si>
    <t>to produce results for Table 3b.  Enter "Yes"</t>
  </si>
  <si>
    <t>No 2018  plant additions data have changed and therefore previous year revisions have no impact on 2019 results.</t>
  </si>
  <si>
    <t>2020 Revisions to 2019 RRR Data</t>
  </si>
  <si>
    <t>Value to be used in database</t>
  </si>
  <si>
    <t>Not used in calculation</t>
  </si>
  <si>
    <t>Used in calculations</t>
  </si>
  <si>
    <t>2.1.5 Utility Characteristics</t>
  </si>
  <si>
    <t>xx</t>
  </si>
  <si>
    <t>2.1.5 Capital</t>
  </si>
  <si>
    <t>"2019 revisions" refers to data provided to PEG in 2020 as part of the 2019 data update</t>
  </si>
  <si>
    <t>This listing of corrections does not include any revisions from the following areas where the data are not being used in the calcuations:</t>
  </si>
  <si>
    <t>Revision are available in the TCB Data 2019 and TCB 2018 Excel files provided by OEB staff in July 2021</t>
  </si>
  <si>
    <t>2.1.5 Metered kW</t>
  </si>
  <si>
    <t>2.1.5 Distr Rev</t>
  </si>
  <si>
    <t>Intentionally Blank</t>
  </si>
  <si>
    <t>Total Cost Per Customer</t>
  </si>
  <si>
    <t xml:space="preserve">OEB Scorecard Rank </t>
  </si>
  <si>
    <t>Industry Average</t>
  </si>
  <si>
    <t>% Below average</t>
  </si>
  <si>
    <t>Anticipated Total Cost Per Customer</t>
  </si>
  <si>
    <t xml:space="preserve">Anticipated OEB Scorecard Ranking </t>
  </si>
  <si>
    <t>Results Below are assuming all other LDC's are stationary based on 2020 outcomes and 2020 scorecard methodology</t>
  </si>
  <si>
    <t>Rank per Cost to Customer</t>
  </si>
  <si>
    <t>Benchmarking Calculations for LDC Verification and Forecasting</t>
  </si>
  <si>
    <t>Selected LDC:</t>
  </si>
  <si>
    <t>Actuals</t>
  </si>
  <si>
    <t>Budget</t>
  </si>
  <si>
    <t>LDC</t>
  </si>
  <si>
    <t>Maintenance of Underground Conduit</t>
  </si>
  <si>
    <t>Total of Above Accounts Used</t>
  </si>
  <si>
    <t>for Benchmarking</t>
  </si>
  <si>
    <t>OM&amp;A Expense</t>
  </si>
  <si>
    <t>Gross Additions Data</t>
  </si>
  <si>
    <t>Determined during IRM-4</t>
  </si>
  <si>
    <t>2013 PBR Data</t>
  </si>
  <si>
    <t>2012 BM Database; Formula</t>
  </si>
  <si>
    <t>Average Hourly Earnings Growth [70% Weight]</t>
  </si>
  <si>
    <t>Predicted Total Cost / OM&amp;A Price</t>
  </si>
  <si>
    <t>Current Year</t>
  </si>
  <si>
    <t>Previous Year</t>
  </si>
  <si>
    <t>Two Years Ago</t>
  </si>
  <si>
    <t>Actual Total Cost for Benchmarking</t>
  </si>
  <si>
    <t>OM&amp;A Calculations</t>
  </si>
  <si>
    <t>Smart Meter Amortization</t>
  </si>
  <si>
    <t>Total OM&amp;A Used in Benchmarking</t>
  </si>
  <si>
    <t>Capital Cost Calculations</t>
  </si>
  <si>
    <t>Capital Cost = Capital Price x Capital Quantity</t>
  </si>
  <si>
    <t>Total Capital Cost Used in Benchmarking</t>
  </si>
  <si>
    <t>Details of the Capital Quantity Calculation</t>
  </si>
  <si>
    <t>Variables Required for Predition Equation</t>
  </si>
  <si>
    <t>Full Equation:</t>
  </si>
  <si>
    <t>LN (Predicted Cost / OM&amp;A Price )</t>
  </si>
  <si>
    <t>Historic Total Cost Per Customer</t>
  </si>
  <si>
    <t xml:space="preserve">Historic OEB Scorecard Ranking </t>
  </si>
  <si>
    <t>Algoma Power Inc.2012</t>
  </si>
  <si>
    <t>Atikokan Hydro Inc.2012</t>
  </si>
  <si>
    <t>Bluewater Power Distribution Corporation2012</t>
  </si>
  <si>
    <t>Brant County Power Inc.2012</t>
  </si>
  <si>
    <t>Brantford Power Inc.2012</t>
  </si>
  <si>
    <t>Burlington Hydro Inc.2012</t>
  </si>
  <si>
    <t>Canadian Niagara Power Inc.2012</t>
  </si>
  <si>
    <t>Centre Wellington Hydro Ltd.2012</t>
  </si>
  <si>
    <t>Chapleau Public Utilities Corporation2012</t>
  </si>
  <si>
    <t>COLLUS POWER CORPORATION2012</t>
  </si>
  <si>
    <t>Cooperative Hydro Embrun Inc.2012</t>
  </si>
  <si>
    <t>E.L.K. Energy Inc.2012</t>
  </si>
  <si>
    <t>Cambridge and North Dumfries Hydro Inc.2012</t>
  </si>
  <si>
    <t>Enersource Hydro Mississauga Inc.2012</t>
  </si>
  <si>
    <t>Entegrus Powerlines2012</t>
  </si>
  <si>
    <t>EnWin Utilities Ltd.2012</t>
  </si>
  <si>
    <t>Erie Thames Powerlines Corporation2012</t>
  </si>
  <si>
    <t>Espanola Regional Hydro Distribution Corporation2012</t>
  </si>
  <si>
    <t>Essex Powerlines Corporation2012</t>
  </si>
  <si>
    <t>Festival Hydro Inc.2012</t>
  </si>
  <si>
    <t>Fort Frances Power Corporation2012</t>
  </si>
  <si>
    <t>Greater Sudbury Hydro Inc.2012</t>
  </si>
  <si>
    <t>GRIMSBY POWER INCORPORATED2012</t>
  </si>
  <si>
    <t>Guelph Hydro Electric Systems Inc.2012</t>
  </si>
  <si>
    <t>Haldimand County Hydro Inc.2012</t>
  </si>
  <si>
    <t>Halton Hills Hydro Inc.2012</t>
  </si>
  <si>
    <t>Hearst Power Distribution Company Limited2012</t>
  </si>
  <si>
    <t>Horizon Utilities Corporation2012</t>
  </si>
  <si>
    <t>Hydro 2000 Inc.2012</t>
  </si>
  <si>
    <t>Hydro Hawkesbury Inc.2012</t>
  </si>
  <si>
    <t>Hydro One Brampton Networks Inc.2012</t>
  </si>
  <si>
    <t>Hydro One Networks Inc.2012</t>
  </si>
  <si>
    <t>Hydro Ottawa Limited2012</t>
  </si>
  <si>
    <t>Innisfil Hydro Distribution Systems Limited2012</t>
  </si>
  <si>
    <t>Kenora Hydro Electric Corporation Ltd.2012</t>
  </si>
  <si>
    <t>Kingston Hydro Corporation2012</t>
  </si>
  <si>
    <t>Kitchener-Wilmot Hydro Inc.2012</t>
  </si>
  <si>
    <t>Lakefront Utilities Inc.2012</t>
  </si>
  <si>
    <t>Lakeland Power Distribution Ltd.2012</t>
  </si>
  <si>
    <t>London Hydro Inc.2012</t>
  </si>
  <si>
    <t>Midland Power Utility Corporation2012</t>
  </si>
  <si>
    <t>Milton Hydro Distribution Inc.2012</t>
  </si>
  <si>
    <t>Newmarket-Tay Power Distribution Ltd.2012</t>
  </si>
  <si>
    <t>Niagara Peninsula Energy Inc.2012</t>
  </si>
  <si>
    <t>Niagara-on-the-Lake Hydro Inc.2012</t>
  </si>
  <si>
    <t>Norfolk Power Distribution Inc.2012</t>
  </si>
  <si>
    <t>North Bay Hydro Distribution Limited2012</t>
  </si>
  <si>
    <t>Northern Ontario Wires Inc.2012</t>
  </si>
  <si>
    <t>Oakville Hydro Electricity Distribution Inc.2012</t>
  </si>
  <si>
    <t>Orangeville Hydro Limited2012</t>
  </si>
  <si>
    <t>Orillia Power Distribution Corporation2012</t>
  </si>
  <si>
    <t>Oshawa PUC Networks Inc.2012</t>
  </si>
  <si>
    <t>Ottawa River Power Corporation2012</t>
  </si>
  <si>
    <t>Parry Sound Power Corporation2012</t>
  </si>
  <si>
    <t>Peterborough Distribution Incorporated2012</t>
  </si>
  <si>
    <t>PowerStream Inc.2012</t>
  </si>
  <si>
    <t>PUC Distribution Inc.2012</t>
  </si>
  <si>
    <t>Renfrew Hydro Inc.2012</t>
  </si>
  <si>
    <t>Rideau St. Lawrence Distribution Inc.2012</t>
  </si>
  <si>
    <t>Sioux Lookout Hydro Inc.2012</t>
  </si>
  <si>
    <t>St. Thomas Energy Inc.2012</t>
  </si>
  <si>
    <t>Thunder Bay Hydro Electricity Distribution Inc.2012</t>
  </si>
  <si>
    <t>Tillsonburg Hydro Inc.2012</t>
  </si>
  <si>
    <t>Toronto Hydro-Electric System Limited2012</t>
  </si>
  <si>
    <t>Veridian Connections Inc.2012</t>
  </si>
  <si>
    <t>Wasaga Distribution Inc.2012</t>
  </si>
  <si>
    <t>Waterloo North Hydro Inc.2012</t>
  </si>
  <si>
    <t>Welland Hydro-Electric System Corp.2012</t>
  </si>
  <si>
    <t>Wellington North Power Inc.2012</t>
  </si>
  <si>
    <t>West Coast Huron Energy Inc.2012</t>
  </si>
  <si>
    <t>Westario Power Inc.2012</t>
  </si>
  <si>
    <t>Whitby Hydro Electric Corporation2012</t>
  </si>
  <si>
    <t>Woodstock Hydro Services Inc.2012</t>
  </si>
  <si>
    <t>improved</t>
  </si>
  <si>
    <t>worse</t>
  </si>
  <si>
    <t>big</t>
  </si>
  <si>
    <t>COLLUS POWER CORPORATION</t>
  </si>
  <si>
    <t>Entegrus Powerlines</t>
  </si>
  <si>
    <t>Note:  The 2018 values for Alectra, ERTH, Synergy, Elexicon have been adjusted for the cost impact of their amalgamations.</t>
  </si>
  <si>
    <t>Total Overhead Circuit Km of Line</t>
  </si>
  <si>
    <t>Total Underground Circuit Km of Line</t>
  </si>
  <si>
    <t>2020 Values Logged and Mean Scaled (where applicable)</t>
  </si>
  <si>
    <t>Historical Projected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</si>
</sst>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(* #,##0.00_);_(* \(#,##0.00\);_(* &quot;-&quot;??_);_(@_)"/>
    <numFmt numFmtId="166" formatCode="0.0%"/>
    <numFmt numFmtId="167" formatCode="_(* #,##0.00000_);_(* \(#,##0.00000\);_(* &quot;-&quot;??_);_(@_)"/>
    <numFmt numFmtId="168" formatCode="_(* #,##0.0_);_(* \(#,##0.0\);_(* &quot;-&quot;??_);_(@_)"/>
    <numFmt numFmtId="169" formatCode="0.0000%"/>
    <numFmt numFmtId="170" formatCode="0.000%"/>
    <numFmt numFmtId="171" formatCode="0.0000"/>
    <numFmt numFmtId="172" formatCode="_(* #,##0.000_);_(* \(#,##0.000\);_(* &quot;-&quot;??_);_(@_)"/>
    <numFmt numFmtId="173" formatCode="0.000000"/>
    <numFmt numFmtId="174" formatCode="0.000"/>
    <numFmt numFmtId="175" formatCode="_(* #,##0.0000_);_(* \(#,##0.0000\);_(* &quot;-&quot;??_);_(@_)"/>
    <numFmt numFmtId="176" formatCode="0_);\(0\)"/>
    <numFmt numFmtId="177" formatCode="0.00000%"/>
    <numFmt numFmtId="178" formatCode="0.00000000%"/>
    <numFmt numFmtId="179" formatCode="0.0000000%"/>
    <numFmt numFmtId="180" formatCode="0.000000%"/>
    <numFmt numFmtId="181" formatCode="_(* #,##0.0000_);_(* \(#,##0.0000\);_(* &quot;-&quot;????_);_(@_)"/>
    <numFmt numFmtId="182" formatCode="_(&quot;$&quot;* #,##0.00_);_(&quot;$&quot;* \(#,##0.00\);_(&quot;$&quot;* &quot;-&quot;??_);_(@_)"/>
    <numFmt numFmtId="183" formatCode="_-* #,##0_-;\-* #,##0_-;_-* &quot;-&quot;??_-;_-@_-"/>
    <numFmt numFmtId="184" formatCode="_(&quot;$&quot;* #,##0_);_(&quot;$&quot;* \(#,##0\);_(&quot;$&quot;* &quot;-&quot;??_);_(@_)"/>
  </numFmts>
  <fonts count="62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</font>
    <font>
      <b/>
      <sz val="22"/>
      <name val="Arial"/>
      <family val="2"/>
    </font>
    <font>
      <sz val="10"/>
      <color rgb="FFFF0000"/>
      <name val="MS Sans Serif"/>
    </font>
    <font>
      <b/>
      <sz val="12"/>
      <name val="MS Sans Serif"/>
    </font>
    <font>
      <b/>
      <sz val="11"/>
      <color rgb="FFFF0000"/>
      <name val="Calibri"/>
      <family val="2"/>
      <scheme val="minor"/>
    </font>
    <font>
      <b/>
      <sz val="10"/>
      <name val="MS Sans Serif"/>
    </font>
    <font>
      <sz val="10"/>
      <name val="MS Sans Serif"/>
      <family val="2"/>
    </font>
    <font>
      <sz val="10"/>
      <color theme="0"/>
      <name val="MS Sans Serif"/>
    </font>
    <font>
      <b/>
      <i/>
      <u/>
      <sz val="10"/>
      <name val="MS Sans Serif"/>
    </font>
    <font>
      <i/>
      <sz val="10"/>
      <name val="MS Sans Serif"/>
    </font>
    <font>
      <b/>
      <sz val="14"/>
      <name val="MS Sans Serif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name val="MS Sans Serif"/>
    </font>
    <font>
      <b/>
      <sz val="16"/>
      <name val="MS Sans Serif"/>
    </font>
    <font>
      <sz val="10"/>
      <color theme="3"/>
      <name val="MS Sans Serif"/>
    </font>
    <font>
      <sz val="8"/>
      <color rgb="FF000000"/>
      <name val="Arial"/>
      <family val="2"/>
    </font>
    <font>
      <b/>
      <u/>
      <sz val="10"/>
      <name val="MS Sans Serif"/>
    </font>
    <font>
      <b/>
      <sz val="10"/>
      <color theme="0"/>
      <name val="MS Sans Serif"/>
    </font>
    <font>
      <sz val="12"/>
      <color rgb="FF1F497D"/>
      <name val="Arial"/>
      <family val="2"/>
    </font>
    <font>
      <b/>
      <sz val="2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sz val="11"/>
      <name val="MS Sans Serif"/>
    </font>
    <font>
      <b/>
      <i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 Light"/>
      <family val="2"/>
      <scheme val="major"/>
    </font>
    <font>
      <sz val="12"/>
      <color theme="1" tint="0.1499984740745262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theme="1" tint="0.34998626667073579"/>
      <name val="Calibri Light"/>
      <family val="2"/>
      <scheme val="major"/>
    </font>
    <font>
      <sz val="11"/>
      <color theme="1"/>
      <name val="Calibri"/>
      <family val="2"/>
    </font>
    <font>
      <b/>
      <sz val="14"/>
      <color rgb="FFFF0000"/>
      <name val="Calibri"/>
      <family val="2"/>
    </font>
    <font>
      <b/>
      <sz val="12"/>
      <color rgb="FFFF000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20"/>
      <name val="MS Sans Serif"/>
      <family val="2"/>
    </font>
    <font>
      <b/>
      <sz val="14"/>
      <name val="MS Sans Serif"/>
      <family val="2"/>
    </font>
    <font>
      <sz val="10"/>
      <color theme="0"/>
      <name val="MS Sans Serif"/>
      <family val="2"/>
    </font>
    <font>
      <b/>
      <sz val="16"/>
      <name val="MS Sans Serif"/>
      <family val="2"/>
    </font>
    <font>
      <sz val="10"/>
      <color theme="3"/>
      <name val="MS Sans Serif"/>
      <family val="2"/>
    </font>
    <font>
      <sz val="10"/>
      <color rgb="FFFF0000"/>
      <name val="MS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theme="4" tint="0.79998168889431442"/>
      </patternFill>
    </fill>
    <fill>
      <patternFill patternType="solid">
        <fgColor rgb="FFFF5050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3399"/>
        <bgColor theme="4" tint="0.79998168889431442"/>
      </patternFill>
    </fill>
    <fill>
      <patternFill patternType="solid">
        <fgColor theme="3" tint="0.39997558519241921"/>
        <bgColor theme="4" tint="0.79998168889431442"/>
      </patternFill>
    </fill>
    <fill>
      <patternFill patternType="solid">
        <fgColor rgb="FFFF505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theme="4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</patternFill>
    </fill>
    <fill>
      <patternFill patternType="solid">
        <fgColor rgb="FFF0F4FA"/>
      </patternFill>
    </fill>
    <fill>
      <patternFill patternType="solid">
        <fgColor rgb="FFFFCCFF"/>
        <bgColor indexed="64"/>
      </patternFill>
    </fill>
    <fill>
      <patternFill patternType="solid">
        <fgColor theme="8" tint="0.59999389629810485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theme="7" tint="0.39994506668294322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/>
      <bottom/>
      <diagonal/>
    </border>
    <border>
      <left style="thin">
        <color rgb="FF979991"/>
      </left>
      <right/>
      <top/>
      <bottom style="thin">
        <color rgb="FF979991"/>
      </bottom>
      <diagonal/>
    </border>
    <border>
      <left/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/>
      <top style="thin">
        <color rgb="FF979991"/>
      </top>
      <bottom style="thin">
        <color indexed="64"/>
      </bottom>
      <diagonal/>
    </border>
  </borders>
  <cellStyleXfs count="19">
    <xf numFmtId="0" fontId="0" fillId="0" borderId="0"/>
    <xf numFmtId="165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43" fontId="2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2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6" fillId="0" borderId="0" applyFont="0" applyFill="0" applyBorder="0" applyAlignment="0" applyProtection="0"/>
  </cellStyleXfs>
  <cellXfs count="897">
    <xf numFmtId="0" fontId="0" fillId="0" borderId="0" xfId="0"/>
    <xf numFmtId="0" fontId="6" fillId="0" borderId="0" xfId="0" applyFont="1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7" fillId="0" borderId="0" xfId="0" applyFont="1" applyAlignment="1">
      <alignment horizontal="center" wrapText="1"/>
    </xf>
    <xf numFmtId="0" fontId="0" fillId="3" borderId="0" xfId="0" applyFill="1" applyAlignment="1">
      <alignment horizontal="center" vertical="center" wrapText="1"/>
    </xf>
    <xf numFmtId="0" fontId="0" fillId="5" borderId="0" xfId="0" applyFill="1" applyAlignment="1">
      <alignment horizontal="center" wrapText="1"/>
    </xf>
    <xf numFmtId="0" fontId="4" fillId="6" borderId="1" xfId="0" applyFont="1" applyFill="1" applyBorder="1" applyAlignment="1">
      <alignment wrapText="1"/>
    </xf>
    <xf numFmtId="0" fontId="4" fillId="7" borderId="1" xfId="0" applyFont="1" applyFill="1" applyBorder="1" applyAlignment="1">
      <alignment wrapText="1"/>
    </xf>
    <xf numFmtId="0" fontId="8" fillId="8" borderId="0" xfId="0" applyFont="1" applyFill="1" applyAlignment="1">
      <alignment horizontal="center" vertical="center" wrapText="1"/>
    </xf>
    <xf numFmtId="0" fontId="4" fillId="9" borderId="1" xfId="0" applyFont="1" applyFill="1" applyBorder="1" applyAlignment="1">
      <alignment wrapText="1"/>
    </xf>
    <xf numFmtId="0" fontId="4" fillId="10" borderId="1" xfId="0" applyFont="1" applyFill="1" applyBorder="1" applyAlignment="1">
      <alignment wrapText="1"/>
    </xf>
    <xf numFmtId="0" fontId="4" fillId="11" borderId="1" xfId="0" applyFont="1" applyFill="1" applyBorder="1" applyAlignment="1">
      <alignment wrapText="1"/>
    </xf>
    <xf numFmtId="0" fontId="9" fillId="9" borderId="1" xfId="0" applyFont="1" applyFill="1" applyBorder="1" applyAlignment="1">
      <alignment wrapText="1"/>
    </xf>
    <xf numFmtId="0" fontId="4" fillId="6" borderId="0" xfId="0" applyFont="1" applyFill="1" applyAlignment="1">
      <alignment wrapText="1"/>
    </xf>
    <xf numFmtId="0" fontId="10" fillId="10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0" fillId="12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3" borderId="0" xfId="0" applyFill="1" applyAlignment="1">
      <alignment wrapText="1"/>
    </xf>
    <xf numFmtId="0" fontId="0" fillId="4" borderId="0" xfId="0" applyFill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0" fillId="5" borderId="0" xfId="0" applyFill="1" applyAlignment="1">
      <alignment wrapText="1"/>
    </xf>
    <xf numFmtId="0" fontId="0" fillId="14" borderId="0" xfId="0" applyFill="1" applyAlignment="1">
      <alignment wrapText="1"/>
    </xf>
    <xf numFmtId="0" fontId="10" fillId="0" borderId="0" xfId="0" applyFont="1"/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/>
    </xf>
    <xf numFmtId="165" fontId="0" fillId="0" borderId="0" xfId="0" applyNumberFormat="1"/>
    <xf numFmtId="165" fontId="0" fillId="0" borderId="0" xfId="1" applyFont="1" applyFill="1"/>
    <xf numFmtId="164" fontId="0" fillId="0" borderId="0" xfId="0" applyNumberFormat="1"/>
    <xf numFmtId="3" fontId="0" fillId="0" borderId="0" xfId="0" applyNumberFormat="1"/>
    <xf numFmtId="164" fontId="0" fillId="0" borderId="0" xfId="1" applyNumberFormat="1" applyFont="1" applyFill="1"/>
    <xf numFmtId="164" fontId="12" fillId="0" borderId="0" xfId="1" applyNumberFormat="1" applyFont="1" applyFill="1"/>
    <xf numFmtId="164" fontId="12" fillId="0" borderId="0" xfId="1" applyNumberFormat="1" applyFont="1" applyFill="1" applyAlignment="1">
      <alignment horizontal="center"/>
    </xf>
    <xf numFmtId="164" fontId="5" fillId="0" borderId="0" xfId="1" applyNumberFormat="1" applyFont="1" applyFill="1"/>
    <xf numFmtId="166" fontId="0" fillId="0" borderId="0" xfId="3" applyNumberFormat="1" applyFont="1" applyFill="1"/>
    <xf numFmtId="166" fontId="5" fillId="0" borderId="0" xfId="3" applyNumberFormat="1" applyFont="1" applyFill="1"/>
    <xf numFmtId="165" fontId="0" fillId="0" borderId="0" xfId="0" applyNumberFormat="1" applyAlignment="1">
      <alignment wrapText="1"/>
    </xf>
    <xf numFmtId="167" fontId="0" fillId="0" borderId="0" xfId="0" applyNumberFormat="1"/>
    <xf numFmtId="2" fontId="0" fillId="0" borderId="0" xfId="0" applyNumberFormat="1"/>
    <xf numFmtId="0" fontId="13" fillId="0" borderId="0" xfId="0" applyFont="1"/>
    <xf numFmtId="165" fontId="0" fillId="0" borderId="2" xfId="0" applyNumberFormat="1" applyBorder="1"/>
    <xf numFmtId="168" fontId="0" fillId="0" borderId="0" xfId="0" applyNumberFormat="1"/>
    <xf numFmtId="10" fontId="0" fillId="0" borderId="0" xfId="3" applyNumberFormat="1" applyFont="1" applyFill="1"/>
    <xf numFmtId="10" fontId="0" fillId="0" borderId="0" xfId="0" applyNumberFormat="1"/>
    <xf numFmtId="169" fontId="5" fillId="0" borderId="0" xfId="3" applyNumberFormat="1" applyFont="1" applyFill="1" applyBorder="1"/>
    <xf numFmtId="165" fontId="0" fillId="0" borderId="0" xfId="0" applyNumberFormat="1" applyAlignment="1">
      <alignment horizontal="center"/>
    </xf>
    <xf numFmtId="9" fontId="0" fillId="0" borderId="0" xfId="3" applyFont="1" applyFill="1"/>
    <xf numFmtId="166" fontId="0" fillId="0" borderId="0" xfId="3" applyNumberFormat="1" applyFont="1" applyFill="1" applyAlignment="1">
      <alignment horizontal="center"/>
    </xf>
    <xf numFmtId="0" fontId="0" fillId="0" borderId="3" xfId="0" applyBorder="1"/>
    <xf numFmtId="10" fontId="0" fillId="0" borderId="0" xfId="0" applyNumberFormat="1" applyAlignment="1">
      <alignment horizontal="center"/>
    </xf>
    <xf numFmtId="170" fontId="0" fillId="0" borderId="0" xfId="0" applyNumberFormat="1"/>
    <xf numFmtId="170" fontId="0" fillId="0" borderId="0" xfId="3" applyNumberFormat="1" applyFont="1" applyFill="1"/>
    <xf numFmtId="2" fontId="0" fillId="0" borderId="0" xfId="3" applyNumberFormat="1" applyFont="1" applyFill="1"/>
    <xf numFmtId="164" fontId="0" fillId="0" borderId="0" xfId="1" applyNumberFormat="1" applyFont="1" applyFill="1" applyBorder="1"/>
    <xf numFmtId="164" fontId="0" fillId="0" borderId="2" xfId="0" applyNumberFormat="1" applyBorder="1"/>
    <xf numFmtId="164" fontId="0" fillId="0" borderId="2" xfId="1" applyNumberFormat="1" applyFont="1" applyFill="1" applyBorder="1"/>
    <xf numFmtId="0" fontId="7" fillId="0" borderId="0" xfId="0" applyFont="1"/>
    <xf numFmtId="0" fontId="7" fillId="0" borderId="0" xfId="0" applyFont="1" applyAlignment="1">
      <alignment horizontal="center"/>
    </xf>
    <xf numFmtId="10" fontId="7" fillId="0" borderId="0" xfId="3" applyNumberFormat="1" applyFont="1" applyFill="1" applyBorder="1"/>
    <xf numFmtId="10" fontId="7" fillId="0" borderId="0" xfId="3" applyNumberFormat="1" applyFont="1" applyFill="1"/>
    <xf numFmtId="171" fontId="0" fillId="0" borderId="0" xfId="0" applyNumberFormat="1"/>
    <xf numFmtId="172" fontId="0" fillId="0" borderId="0" xfId="1" applyNumberFormat="1" applyFont="1" applyFill="1"/>
    <xf numFmtId="172" fontId="12" fillId="0" borderId="0" xfId="1" applyNumberFormat="1" applyFont="1" applyFill="1"/>
    <xf numFmtId="173" fontId="0" fillId="0" borderId="0" xfId="1" applyNumberFormat="1" applyFont="1" applyFill="1"/>
    <xf numFmtId="174" fontId="0" fillId="0" borderId="0" xfId="0" applyNumberFormat="1"/>
    <xf numFmtId="165" fontId="0" fillId="0" borderId="0" xfId="3" applyNumberFormat="1" applyFont="1" applyFill="1"/>
    <xf numFmtId="175" fontId="0" fillId="0" borderId="0" xfId="1" applyNumberFormat="1" applyFont="1" applyFill="1"/>
    <xf numFmtId="10" fontId="10" fillId="0" borderId="0" xfId="3" applyNumberFormat="1" applyFont="1" applyFill="1"/>
    <xf numFmtId="10" fontId="10" fillId="0" borderId="0" xfId="3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/>
    <xf numFmtId="166" fontId="14" fillId="0" borderId="0" xfId="3" applyNumberFormat="1" applyFont="1" applyFill="1" applyAlignment="1">
      <alignment horizontal="center"/>
    </xf>
    <xf numFmtId="166" fontId="5" fillId="0" borderId="0" xfId="3" applyNumberFormat="1" applyFont="1" applyFill="1" applyAlignment="1">
      <alignment horizontal="center"/>
    </xf>
    <xf numFmtId="10" fontId="0" fillId="0" borderId="0" xfId="3" applyNumberFormat="1" applyFont="1" applyFill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15" borderId="0" xfId="0" applyFill="1"/>
    <xf numFmtId="0" fontId="0" fillId="0" borderId="8" xfId="0" applyBorder="1"/>
    <xf numFmtId="0" fontId="0" fillId="0" borderId="9" xfId="0" applyBorder="1"/>
    <xf numFmtId="10" fontId="0" fillId="0" borderId="10" xfId="3" applyNumberFormat="1" applyFont="1" applyFill="1" applyBorder="1"/>
    <xf numFmtId="10" fontId="0" fillId="0" borderId="11" xfId="3" applyNumberFormat="1" applyFont="1" applyFill="1" applyBorder="1"/>
    <xf numFmtId="0" fontId="15" fillId="16" borderId="0" xfId="0" applyFont="1" applyFill="1"/>
    <xf numFmtId="0" fontId="0" fillId="16" borderId="0" xfId="0" applyFill="1"/>
    <xf numFmtId="0" fontId="0" fillId="16" borderId="0" xfId="0" applyFill="1" applyAlignment="1">
      <alignment horizontal="center"/>
    </xf>
    <xf numFmtId="166" fontId="0" fillId="16" borderId="0" xfId="0" applyNumberFormat="1" applyFill="1"/>
    <xf numFmtId="10" fontId="0" fillId="16" borderId="0" xfId="3" applyNumberFormat="1" applyFont="1" applyFill="1"/>
    <xf numFmtId="0" fontId="0" fillId="16" borderId="0" xfId="0" applyFill="1" applyAlignment="1">
      <alignment wrapText="1"/>
    </xf>
    <xf numFmtId="0" fontId="0" fillId="16" borderId="0" xfId="0" applyFill="1" applyAlignment="1">
      <alignment horizontal="left"/>
    </xf>
    <xf numFmtId="166" fontId="0" fillId="14" borderId="0" xfId="0" applyNumberFormat="1" applyFill="1"/>
    <xf numFmtId="164" fontId="0" fillId="14" borderId="0" xfId="0" applyNumberFormat="1" applyFill="1"/>
    <xf numFmtId="164" fontId="0" fillId="16" borderId="0" xfId="0" applyNumberFormat="1" applyFill="1"/>
    <xf numFmtId="164" fontId="0" fillId="3" borderId="0" xfId="0" applyNumberFormat="1" applyFill="1"/>
    <xf numFmtId="10" fontId="0" fillId="3" borderId="0" xfId="3" applyNumberFormat="1" applyFont="1" applyFill="1"/>
    <xf numFmtId="0" fontId="0" fillId="16" borderId="0" xfId="0" applyFill="1" applyAlignment="1">
      <alignment vertical="center"/>
    </xf>
    <xf numFmtId="0" fontId="0" fillId="16" borderId="0" xfId="0" applyFill="1" applyAlignment="1">
      <alignment horizontal="center" vertical="center"/>
    </xf>
    <xf numFmtId="166" fontId="0" fillId="16" borderId="0" xfId="0" applyNumberFormat="1" applyFill="1" applyAlignment="1">
      <alignment vertical="center"/>
    </xf>
    <xf numFmtId="0" fontId="0" fillId="14" borderId="0" xfId="0" applyFill="1" applyAlignment="1">
      <alignment vertical="center" wrapText="1"/>
    </xf>
    <xf numFmtId="10" fontId="0" fillId="16" borderId="0" xfId="3" applyNumberFormat="1" applyFont="1" applyFill="1" applyAlignment="1">
      <alignment vertical="center" wrapText="1"/>
    </xf>
    <xf numFmtId="10" fontId="0" fillId="16" borderId="0" xfId="3" applyNumberFormat="1" applyFont="1" applyFill="1" applyAlignment="1">
      <alignment vertical="center"/>
    </xf>
    <xf numFmtId="0" fontId="0" fillId="14" borderId="0" xfId="0" applyFill="1"/>
    <xf numFmtId="0" fontId="0" fillId="17" borderId="0" xfId="0" applyFill="1"/>
    <xf numFmtId="0" fontId="0" fillId="17" borderId="0" xfId="0" applyFill="1" applyAlignment="1">
      <alignment horizontal="center"/>
    </xf>
    <xf numFmtId="166" fontId="0" fillId="17" borderId="0" xfId="0" applyNumberFormat="1" applyFill="1"/>
    <xf numFmtId="10" fontId="0" fillId="17" borderId="0" xfId="3" applyNumberFormat="1" applyFont="1" applyFill="1"/>
    <xf numFmtId="164" fontId="0" fillId="17" borderId="0" xfId="0" applyNumberFormat="1" applyFill="1"/>
    <xf numFmtId="164" fontId="0" fillId="14" borderId="0" xfId="3" applyNumberFormat="1" applyFont="1" applyFill="1"/>
    <xf numFmtId="164" fontId="0" fillId="17" borderId="0" xfId="3" applyNumberFormat="1" applyFont="1" applyFill="1"/>
    <xf numFmtId="164" fontId="0" fillId="0" borderId="0" xfId="3" applyNumberFormat="1" applyFont="1" applyFill="1"/>
    <xf numFmtId="166" fontId="0" fillId="14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0" fontId="15" fillId="18" borderId="0" xfId="0" applyFont="1" applyFill="1"/>
    <xf numFmtId="0" fontId="0" fillId="18" borderId="0" xfId="0" applyFill="1"/>
    <xf numFmtId="0" fontId="0" fillId="18" borderId="0" xfId="0" applyFill="1" applyAlignment="1">
      <alignment horizontal="center"/>
    </xf>
    <xf numFmtId="166" fontId="0" fillId="18" borderId="0" xfId="0" applyNumberFormat="1" applyFill="1"/>
    <xf numFmtId="10" fontId="0" fillId="18" borderId="0" xfId="3" applyNumberFormat="1" applyFont="1" applyFill="1"/>
    <xf numFmtId="0" fontId="0" fillId="18" borderId="0" xfId="0" applyFill="1" applyAlignment="1">
      <alignment wrapText="1"/>
    </xf>
    <xf numFmtId="170" fontId="0" fillId="18" borderId="0" xfId="3" applyNumberFormat="1" applyFont="1" applyFill="1"/>
    <xf numFmtId="166" fontId="0" fillId="18" borderId="0" xfId="0" applyNumberFormat="1" applyFill="1" applyAlignment="1">
      <alignment wrapText="1"/>
    </xf>
    <xf numFmtId="166" fontId="0" fillId="15" borderId="0" xfId="0" applyNumberFormat="1" applyFill="1" applyAlignment="1">
      <alignment wrapText="1"/>
    </xf>
    <xf numFmtId="166" fontId="0" fillId="19" borderId="0" xfId="0" applyNumberFormat="1" applyFill="1" applyAlignment="1">
      <alignment wrapText="1"/>
    </xf>
    <xf numFmtId="0" fontId="0" fillId="20" borderId="0" xfId="0" applyFill="1"/>
    <xf numFmtId="0" fontId="0" fillId="20" borderId="0" xfId="0" applyFill="1" applyAlignment="1">
      <alignment horizontal="center"/>
    </xf>
    <xf numFmtId="166" fontId="0" fillId="20" borderId="0" xfId="0" applyNumberFormat="1" applyFill="1"/>
    <xf numFmtId="0" fontId="0" fillId="20" borderId="0" xfId="0" applyFill="1" applyAlignment="1">
      <alignment wrapText="1"/>
    </xf>
    <xf numFmtId="10" fontId="0" fillId="20" borderId="0" xfId="3" applyNumberFormat="1" applyFont="1" applyFill="1"/>
    <xf numFmtId="170" fontId="0" fillId="20" borderId="0" xfId="3" applyNumberFormat="1" applyFont="1" applyFill="1"/>
    <xf numFmtId="176" fontId="0" fillId="20" borderId="0" xfId="1" applyNumberFormat="1" applyFont="1" applyFill="1" applyAlignment="1">
      <alignment horizontal="left"/>
    </xf>
    <xf numFmtId="170" fontId="0" fillId="20" borderId="0" xfId="3" applyNumberFormat="1" applyFont="1" applyFill="1" applyAlignment="1">
      <alignment horizontal="center"/>
    </xf>
    <xf numFmtId="164" fontId="0" fillId="20" borderId="0" xfId="1" applyNumberFormat="1" applyFont="1" applyFill="1" applyAlignment="1"/>
    <xf numFmtId="169" fontId="0" fillId="20" borderId="0" xfId="3" applyNumberFormat="1" applyFont="1" applyFill="1" applyAlignment="1">
      <alignment horizontal="left"/>
    </xf>
    <xf numFmtId="0" fontId="0" fillId="20" borderId="0" xfId="0" applyFill="1" applyAlignment="1">
      <alignment horizontal="left"/>
    </xf>
    <xf numFmtId="166" fontId="0" fillId="20" borderId="0" xfId="0" applyNumberFormat="1" applyFill="1" applyAlignment="1">
      <alignment horizontal="center"/>
    </xf>
    <xf numFmtId="177" fontId="0" fillId="20" borderId="0" xfId="3" applyNumberFormat="1" applyFont="1" applyFill="1"/>
    <xf numFmtId="166" fontId="0" fillId="20" borderId="0" xfId="3" applyNumberFormat="1" applyFont="1" applyFill="1"/>
    <xf numFmtId="177" fontId="0" fillId="20" borderId="0" xfId="0" applyNumberFormat="1" applyFill="1"/>
    <xf numFmtId="0" fontId="14" fillId="20" borderId="5" xfId="0" applyFont="1" applyFill="1" applyBorder="1"/>
    <xf numFmtId="0" fontId="14" fillId="20" borderId="0" xfId="0" applyFont="1" applyFill="1"/>
    <xf numFmtId="0" fontId="14" fillId="20" borderId="4" xfId="0" applyFont="1" applyFill="1" applyBorder="1"/>
    <xf numFmtId="0" fontId="14" fillId="20" borderId="5" xfId="0" applyFont="1" applyFill="1" applyBorder="1" applyAlignment="1">
      <alignment horizontal="center"/>
    </xf>
    <xf numFmtId="166" fontId="14" fillId="20" borderId="5" xfId="0" applyNumberFormat="1" applyFont="1" applyFill="1" applyBorder="1"/>
    <xf numFmtId="10" fontId="14" fillId="20" borderId="5" xfId="0" applyNumberFormat="1" applyFont="1" applyFill="1" applyBorder="1"/>
    <xf numFmtId="10" fontId="14" fillId="20" borderId="5" xfId="3" applyNumberFormat="1" applyFont="1" applyFill="1" applyBorder="1"/>
    <xf numFmtId="10" fontId="14" fillId="20" borderId="6" xfId="3" applyNumberFormat="1" applyFont="1" applyFill="1" applyBorder="1"/>
    <xf numFmtId="10" fontId="14" fillId="20" borderId="0" xfId="3" applyNumberFormat="1" applyFont="1" applyFill="1"/>
    <xf numFmtId="0" fontId="0" fillId="20" borderId="7" xfId="0" applyFill="1" applyBorder="1"/>
    <xf numFmtId="10" fontId="0" fillId="20" borderId="0" xfId="3" applyNumberFormat="1" applyFont="1" applyFill="1" applyBorder="1"/>
    <xf numFmtId="10" fontId="0" fillId="20" borderId="8" xfId="3" applyNumberFormat="1" applyFont="1" applyFill="1" applyBorder="1"/>
    <xf numFmtId="0" fontId="0" fillId="20" borderId="9" xfId="0" applyFill="1" applyBorder="1"/>
    <xf numFmtId="0" fontId="0" fillId="20" borderId="10" xfId="0" applyFill="1" applyBorder="1"/>
    <xf numFmtId="0" fontId="0" fillId="20" borderId="10" xfId="0" applyFill="1" applyBorder="1" applyAlignment="1">
      <alignment horizontal="center"/>
    </xf>
    <xf numFmtId="166" fontId="0" fillId="20" borderId="10" xfId="0" applyNumberFormat="1" applyFill="1" applyBorder="1"/>
    <xf numFmtId="10" fontId="0" fillId="20" borderId="10" xfId="3" applyNumberFormat="1" applyFont="1" applyFill="1" applyBorder="1" applyAlignment="1">
      <alignment wrapText="1"/>
    </xf>
    <xf numFmtId="10" fontId="0" fillId="20" borderId="11" xfId="3" applyNumberFormat="1" applyFont="1" applyFill="1" applyBorder="1" applyAlignment="1">
      <alignment wrapText="1"/>
    </xf>
    <xf numFmtId="10" fontId="0" fillId="20" borderId="0" xfId="3" applyNumberFormat="1" applyFont="1" applyFill="1" applyAlignment="1">
      <alignment wrapText="1"/>
    </xf>
    <xf numFmtId="0" fontId="0" fillId="20" borderId="4" xfId="0" applyFill="1" applyBorder="1"/>
    <xf numFmtId="0" fontId="0" fillId="20" borderId="5" xfId="0" applyFill="1" applyBorder="1"/>
    <xf numFmtId="0" fontId="0" fillId="20" borderId="5" xfId="0" applyFill="1" applyBorder="1" applyAlignment="1">
      <alignment horizontal="center"/>
    </xf>
    <xf numFmtId="166" fontId="0" fillId="20" borderId="5" xfId="0" applyNumberFormat="1" applyFill="1" applyBorder="1"/>
    <xf numFmtId="10" fontId="0" fillId="20" borderId="5" xfId="3" applyNumberFormat="1" applyFont="1" applyFill="1" applyBorder="1"/>
    <xf numFmtId="10" fontId="0" fillId="20" borderId="6" xfId="3" applyNumberFormat="1" applyFont="1" applyFill="1" applyBorder="1"/>
    <xf numFmtId="0" fontId="0" fillId="18" borderId="9" xfId="0" applyFill="1" applyBorder="1"/>
    <xf numFmtId="0" fontId="0" fillId="18" borderId="10" xfId="0" applyFill="1" applyBorder="1"/>
    <xf numFmtId="0" fontId="0" fillId="18" borderId="10" xfId="0" applyFill="1" applyBorder="1" applyAlignment="1">
      <alignment horizontal="center"/>
    </xf>
    <xf numFmtId="166" fontId="0" fillId="18" borderId="10" xfId="0" applyNumberFormat="1" applyFill="1" applyBorder="1"/>
    <xf numFmtId="10" fontId="0" fillId="14" borderId="10" xfId="3" applyNumberFormat="1" applyFont="1" applyFill="1" applyBorder="1" applyAlignment="1">
      <alignment wrapText="1"/>
    </xf>
    <xf numFmtId="10" fontId="0" fillId="18" borderId="10" xfId="3" applyNumberFormat="1" applyFont="1" applyFill="1" applyBorder="1" applyAlignment="1">
      <alignment wrapText="1"/>
    </xf>
    <xf numFmtId="10" fontId="0" fillId="18" borderId="11" xfId="3" applyNumberFormat="1" applyFont="1" applyFill="1" applyBorder="1" applyAlignment="1">
      <alignment wrapText="1"/>
    </xf>
    <xf numFmtId="0" fontId="0" fillId="3" borderId="0" xfId="0" applyFill="1"/>
    <xf numFmtId="0" fontId="0" fillId="3" borderId="0" xfId="0" applyFill="1" applyAlignment="1">
      <alignment horizontal="center"/>
    </xf>
    <xf numFmtId="166" fontId="0" fillId="3" borderId="0" xfId="0" applyNumberFormat="1" applyFill="1"/>
    <xf numFmtId="10" fontId="0" fillId="14" borderId="0" xfId="0" applyNumberFormat="1" applyFill="1" applyAlignment="1">
      <alignment wrapText="1"/>
    </xf>
    <xf numFmtId="10" fontId="0" fillId="3" borderId="0" xfId="0" applyNumberFormat="1" applyFill="1" applyAlignment="1">
      <alignment wrapText="1"/>
    </xf>
    <xf numFmtId="164" fontId="0" fillId="14" borderId="0" xfId="1" applyNumberFormat="1" applyFont="1" applyFill="1"/>
    <xf numFmtId="164" fontId="0" fillId="3" borderId="0" xfId="1" applyNumberFormat="1" applyFont="1" applyFill="1"/>
    <xf numFmtId="170" fontId="0" fillId="14" borderId="0" xfId="3" applyNumberFormat="1" applyFont="1" applyFill="1"/>
    <xf numFmtId="10" fontId="0" fillId="3" borderId="0" xfId="0" applyNumberFormat="1" applyFill="1"/>
    <xf numFmtId="0" fontId="0" fillId="5" borderId="0" xfId="0" applyFill="1"/>
    <xf numFmtId="0" fontId="0" fillId="5" borderId="0" xfId="0" applyFill="1" applyAlignment="1">
      <alignment horizontal="center"/>
    </xf>
    <xf numFmtId="10" fontId="0" fillId="5" borderId="0" xfId="0" applyNumberFormat="1" applyFill="1"/>
    <xf numFmtId="0" fontId="0" fillId="0" borderId="3" xfId="0" applyBorder="1" applyAlignment="1">
      <alignment horizontal="center"/>
    </xf>
    <xf numFmtId="164" fontId="0" fillId="0" borderId="3" xfId="1" applyNumberFormat="1" applyFont="1" applyFill="1" applyBorder="1"/>
    <xf numFmtId="166" fontId="0" fillId="21" borderId="0" xfId="3" applyNumberFormat="1" applyFont="1" applyFill="1"/>
    <xf numFmtId="178" fontId="0" fillId="0" borderId="0" xfId="0" applyNumberFormat="1"/>
    <xf numFmtId="164" fontId="0" fillId="0" borderId="0" xfId="1" applyNumberFormat="1" applyFont="1" applyFill="1" applyAlignment="1">
      <alignment wrapText="1"/>
    </xf>
    <xf numFmtId="0" fontId="0" fillId="21" borderId="0" xfId="0" applyFill="1"/>
    <xf numFmtId="0" fontId="15" fillId="0" borderId="0" xfId="0" applyFont="1"/>
    <xf numFmtId="0" fontId="0" fillId="0" borderId="0" xfId="0" applyAlignment="1">
      <alignment horizontal="left" vertical="center" wrapText="1"/>
    </xf>
    <xf numFmtId="0" fontId="0" fillId="22" borderId="2" xfId="0" applyFill="1" applyBorder="1" applyAlignment="1">
      <alignment horizontal="center" vertical="center" wrapText="1"/>
    </xf>
    <xf numFmtId="169" fontId="0" fillId="0" borderId="3" xfId="0" applyNumberFormat="1" applyBorder="1" applyAlignment="1">
      <alignment horizontal="center" vertical="center"/>
    </xf>
    <xf numFmtId="169" fontId="12" fillId="0" borderId="3" xfId="0" applyNumberFormat="1" applyFont="1" applyBorder="1" applyAlignment="1">
      <alignment horizontal="center"/>
    </xf>
    <xf numFmtId="0" fontId="0" fillId="0" borderId="3" xfId="0" applyBorder="1" applyAlignment="1">
      <alignment wrapText="1"/>
    </xf>
    <xf numFmtId="177" fontId="0" fillId="0" borderId="0" xfId="0" applyNumberFormat="1"/>
    <xf numFmtId="179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12" xfId="0" applyBorder="1"/>
    <xf numFmtId="169" fontId="0" fillId="0" borderId="0" xfId="0" applyNumberFormat="1"/>
    <xf numFmtId="164" fontId="0" fillId="21" borderId="0" xfId="1" applyNumberFormat="1" applyFont="1" applyFill="1"/>
    <xf numFmtId="0" fontId="20" fillId="0" borderId="0" xfId="0" applyFont="1"/>
    <xf numFmtId="0" fontId="10" fillId="0" borderId="14" xfId="0" applyFont="1" applyBorder="1" applyAlignment="1">
      <alignment horizontal="center" wrapText="1"/>
    </xf>
    <xf numFmtId="164" fontId="0" fillId="21" borderId="0" xfId="1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0" fillId="0" borderId="0" xfId="0" applyAlignment="1">
      <alignment horizontal="left"/>
    </xf>
    <xf numFmtId="0" fontId="21" fillId="0" borderId="0" xfId="4" applyFont="1" applyAlignment="1">
      <alignment vertical="center"/>
    </xf>
    <xf numFmtId="164" fontId="0" fillId="0" borderId="0" xfId="1" applyNumberFormat="1" applyFont="1" applyAlignment="1">
      <alignment horizontal="center"/>
    </xf>
    <xf numFmtId="165" fontId="0" fillId="0" borderId="0" xfId="1" applyFont="1" applyAlignment="1">
      <alignment horizontal="center"/>
    </xf>
    <xf numFmtId="0" fontId="21" fillId="0" borderId="0" xfId="4" applyFont="1" applyAlignment="1">
      <alignment horizontal="left" vertic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164" fontId="10" fillId="0" borderId="0" xfId="1" applyNumberFormat="1" applyFont="1" applyFill="1" applyAlignment="1">
      <alignment horizontal="center"/>
    </xf>
    <xf numFmtId="165" fontId="0" fillId="0" borderId="0" xfId="1" applyFont="1"/>
    <xf numFmtId="0" fontId="0" fillId="0" borderId="0" xfId="1" applyNumberFormat="1" applyFont="1" applyAlignment="1">
      <alignment horizontal="center"/>
    </xf>
    <xf numFmtId="164" fontId="10" fillId="0" borderId="0" xfId="1" applyNumberFormat="1" applyFont="1" applyFill="1"/>
    <xf numFmtId="164" fontId="0" fillId="0" borderId="0" xfId="1" applyNumberFormat="1" applyFont="1"/>
    <xf numFmtId="165" fontId="0" fillId="21" borderId="0" xfId="0" applyNumberFormat="1" applyFill="1"/>
    <xf numFmtId="164" fontId="10" fillId="21" borderId="0" xfId="1" applyNumberFormat="1" applyFont="1" applyFill="1"/>
    <xf numFmtId="0" fontId="22" fillId="0" borderId="0" xfId="0" applyFont="1"/>
    <xf numFmtId="10" fontId="0" fillId="21" borderId="0" xfId="0" applyNumberFormat="1" applyFill="1"/>
    <xf numFmtId="2" fontId="0" fillId="21" borderId="0" xfId="0" applyNumberFormat="1" applyFill="1"/>
    <xf numFmtId="175" fontId="0" fillId="21" borderId="0" xfId="0" applyNumberFormat="1" applyFill="1"/>
    <xf numFmtId="172" fontId="0" fillId="0" borderId="0" xfId="0" applyNumberFormat="1"/>
    <xf numFmtId="164" fontId="0" fillId="21" borderId="0" xfId="0" applyNumberFormat="1" applyFill="1"/>
    <xf numFmtId="0" fontId="10" fillId="0" borderId="3" xfId="0" applyFont="1" applyBorder="1"/>
    <xf numFmtId="165" fontId="0" fillId="0" borderId="3" xfId="0" applyNumberFormat="1" applyBorder="1"/>
    <xf numFmtId="10" fontId="0" fillId="0" borderId="0" xfId="3" applyNumberFormat="1" applyFont="1" applyFill="1" applyAlignment="1"/>
    <xf numFmtId="164" fontId="0" fillId="0" borderId="0" xfId="1" applyNumberFormat="1" applyFont="1" applyFill="1" applyAlignment="1"/>
    <xf numFmtId="10" fontId="0" fillId="21" borderId="0" xfId="3" applyNumberFormat="1" applyFont="1" applyFill="1" applyAlignment="1"/>
    <xf numFmtId="170" fontId="0" fillId="21" borderId="0" xfId="3" applyNumberFormat="1" applyFont="1" applyFill="1"/>
    <xf numFmtId="180" fontId="0" fillId="0" borderId="0" xfId="3" applyNumberFormat="1" applyFont="1" applyFill="1"/>
    <xf numFmtId="165" fontId="0" fillId="21" borderId="0" xfId="3" applyNumberFormat="1" applyFont="1" applyFill="1" applyAlignment="1"/>
    <xf numFmtId="175" fontId="0" fillId="0" borderId="0" xfId="0" applyNumberFormat="1"/>
    <xf numFmtId="165" fontId="0" fillId="21" borderId="0" xfId="1" applyFont="1" applyFill="1"/>
    <xf numFmtId="172" fontId="0" fillId="0" borderId="0" xfId="1" applyNumberFormat="1" applyFont="1" applyFill="1" applyBorder="1"/>
    <xf numFmtId="166" fontId="0" fillId="0" borderId="0" xfId="3" applyNumberFormat="1" applyFont="1" applyFill="1" applyBorder="1"/>
    <xf numFmtId="0" fontId="7" fillId="21" borderId="0" xfId="0" applyFont="1" applyFill="1"/>
    <xf numFmtId="164" fontId="7" fillId="0" borderId="0" xfId="1" applyNumberFormat="1" applyFont="1" applyFill="1"/>
    <xf numFmtId="181" fontId="0" fillId="0" borderId="0" xfId="0" applyNumberFormat="1"/>
    <xf numFmtId="175" fontId="0" fillId="21" borderId="0" xfId="1" applyNumberFormat="1" applyFont="1" applyFill="1"/>
    <xf numFmtId="164" fontId="12" fillId="0" borderId="0" xfId="1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2" fillId="0" borderId="0" xfId="0" applyNumberFormat="1" applyFont="1"/>
    <xf numFmtId="10" fontId="12" fillId="0" borderId="0" xfId="3" applyNumberFormat="1" applyFont="1" applyFill="1" applyAlignment="1">
      <alignment horizontal="center"/>
    </xf>
    <xf numFmtId="0" fontId="12" fillId="0" borderId="0" xfId="0" applyFont="1"/>
    <xf numFmtId="0" fontId="0" fillId="0" borderId="0" xfId="0" applyAlignment="1">
      <alignment horizontal="center" vertical="center" wrapText="1"/>
    </xf>
    <xf numFmtId="0" fontId="10" fillId="0" borderId="15" xfId="0" applyFont="1" applyBorder="1"/>
    <xf numFmtId="0" fontId="10" fillId="0" borderId="16" xfId="0" applyFont="1" applyBorder="1"/>
    <xf numFmtId="0" fontId="10" fillId="0" borderId="16" xfId="0" applyFont="1" applyBorder="1" applyAlignment="1">
      <alignment horizontal="center"/>
    </xf>
    <xf numFmtId="0" fontId="0" fillId="0" borderId="16" xfId="0" applyBorder="1"/>
    <xf numFmtId="177" fontId="23" fillId="0" borderId="17" xfId="3" applyNumberFormat="1" applyFont="1" applyFill="1" applyBorder="1" applyAlignment="1">
      <alignment horizontal="center"/>
    </xf>
    <xf numFmtId="177" fontId="10" fillId="0" borderId="17" xfId="3" applyNumberFormat="1" applyFont="1" applyFill="1" applyBorder="1" applyAlignment="1">
      <alignment horizontal="center"/>
    </xf>
    <xf numFmtId="177" fontId="12" fillId="0" borderId="0" xfId="3" applyNumberFormat="1" applyFont="1" applyFill="1" applyAlignment="1">
      <alignment horizontal="center"/>
    </xf>
    <xf numFmtId="177" fontId="0" fillId="0" borderId="0" xfId="3" applyNumberFormat="1" applyFont="1" applyFill="1" applyAlignment="1">
      <alignment horizontal="center"/>
    </xf>
    <xf numFmtId="169" fontId="12" fillId="0" borderId="0" xfId="0" applyNumberFormat="1" applyFont="1" applyAlignment="1">
      <alignment horizontal="center"/>
    </xf>
    <xf numFmtId="177" fontId="0" fillId="4" borderId="0" xfId="0" applyNumberFormat="1" applyFill="1" applyAlignment="1">
      <alignment horizontal="center"/>
    </xf>
    <xf numFmtId="10" fontId="0" fillId="21" borderId="0" xfId="3" applyNumberFormat="1" applyFont="1" applyFill="1"/>
    <xf numFmtId="0" fontId="0" fillId="0" borderId="15" xfId="0" applyBorder="1"/>
    <xf numFmtId="0" fontId="0" fillId="0" borderId="16" xfId="0" applyBorder="1" applyAlignment="1">
      <alignment horizontal="center"/>
    </xf>
    <xf numFmtId="10" fontId="12" fillId="0" borderId="17" xfId="0" applyNumberFormat="1" applyFont="1" applyBorder="1" applyAlignment="1">
      <alignment horizontal="center"/>
    </xf>
    <xf numFmtId="10" fontId="0" fillId="0" borderId="17" xfId="0" applyNumberFormat="1" applyBorder="1" applyAlignment="1">
      <alignment horizontal="center"/>
    </xf>
    <xf numFmtId="0" fontId="12" fillId="0" borderId="0" xfId="0" applyFont="1" applyAlignment="1">
      <alignment horizontal="center"/>
    </xf>
    <xf numFmtId="169" fontId="0" fillId="21" borderId="0" xfId="3" applyNumberFormat="1" applyFont="1" applyFill="1"/>
    <xf numFmtId="177" fontId="12" fillId="0" borderId="0" xfId="0" applyNumberFormat="1" applyFont="1"/>
    <xf numFmtId="177" fontId="0" fillId="4" borderId="0" xfId="0" applyNumberFormat="1" applyFill="1"/>
    <xf numFmtId="0" fontId="0" fillId="23" borderId="0" xfId="0" applyFill="1"/>
    <xf numFmtId="0" fontId="0" fillId="0" borderId="3" xfId="0" applyBorder="1" applyAlignment="1">
      <alignment horizontal="center" wrapText="1"/>
    </xf>
    <xf numFmtId="0" fontId="0" fillId="23" borderId="0" xfId="0" applyFill="1" applyAlignment="1">
      <alignment horizontal="center"/>
    </xf>
    <xf numFmtId="0" fontId="0" fillId="14" borderId="0" xfId="0" applyFill="1" applyAlignment="1">
      <alignment horizontal="center" wrapText="1"/>
    </xf>
    <xf numFmtId="0" fontId="0" fillId="20" borderId="0" xfId="0" applyFill="1" applyAlignment="1">
      <alignment horizontal="center" wrapText="1"/>
    </xf>
    <xf numFmtId="0" fontId="24" fillId="0" borderId="0" xfId="0" applyFont="1" applyAlignment="1">
      <alignment vertical="center"/>
    </xf>
    <xf numFmtId="39" fontId="2" fillId="0" borderId="0" xfId="1" applyNumberFormat="1" applyFont="1" applyFill="1" applyBorder="1" applyAlignment="1">
      <alignment horizontal="center"/>
    </xf>
    <xf numFmtId="9" fontId="0" fillId="23" borderId="0" xfId="3" applyFont="1" applyFill="1"/>
    <xf numFmtId="166" fontId="0" fillId="14" borderId="0" xfId="3" applyNumberFormat="1" applyFont="1" applyFill="1"/>
    <xf numFmtId="165" fontId="0" fillId="14" borderId="0" xfId="1" applyFont="1" applyFill="1"/>
    <xf numFmtId="165" fontId="0" fillId="24" borderId="0" xfId="1" applyFont="1" applyFill="1"/>
    <xf numFmtId="166" fontId="0" fillId="0" borderId="0" xfId="3" applyNumberFormat="1" applyFont="1"/>
    <xf numFmtId="164" fontId="0" fillId="23" borderId="0" xfId="1" applyNumberFormat="1" applyFont="1" applyFill="1"/>
    <xf numFmtId="10" fontId="5" fillId="0" borderId="0" xfId="3" applyNumberFormat="1" applyFont="1" applyFill="1"/>
    <xf numFmtId="166" fontId="0" fillId="4" borderId="0" xfId="3" applyNumberFormat="1" applyFont="1" applyFill="1"/>
    <xf numFmtId="0" fontId="0" fillId="25" borderId="0" xfId="0" applyFill="1"/>
    <xf numFmtId="0" fontId="26" fillId="25" borderId="0" xfId="0" applyFont="1" applyFill="1"/>
    <xf numFmtId="0" fontId="26" fillId="25" borderId="0" xfId="0" applyFont="1" applyFill="1" applyAlignment="1">
      <alignment wrapText="1"/>
    </xf>
    <xf numFmtId="0" fontId="26" fillId="25" borderId="0" xfId="0" applyFont="1" applyFill="1" applyAlignment="1">
      <alignment horizontal="center" wrapText="1"/>
    </xf>
    <xf numFmtId="0" fontId="0" fillId="25" borderId="0" xfId="0" applyFill="1" applyAlignment="1">
      <alignment horizontal="center" wrapText="1"/>
    </xf>
    <xf numFmtId="0" fontId="26" fillId="25" borderId="0" xfId="0" applyFont="1" applyFill="1" applyAlignment="1">
      <alignment horizontal="center"/>
    </xf>
    <xf numFmtId="164" fontId="26" fillId="25" borderId="0" xfId="1" applyNumberFormat="1" applyFont="1" applyFill="1"/>
    <xf numFmtId="3" fontId="26" fillId="25" borderId="0" xfId="1" applyNumberFormat="1" applyFont="1" applyFill="1"/>
    <xf numFmtId="3" fontId="26" fillId="25" borderId="0" xfId="0" applyNumberFormat="1" applyFont="1" applyFill="1"/>
    <xf numFmtId="3" fontId="0" fillId="25" borderId="0" xfId="0" applyNumberFormat="1" applyFill="1"/>
    <xf numFmtId="0" fontId="26" fillId="25" borderId="0" xfId="0" applyFont="1" applyFill="1" applyAlignment="1">
      <alignment horizontal="left"/>
    </xf>
    <xf numFmtId="3" fontId="26" fillId="25" borderId="0" xfId="2" applyNumberFormat="1" applyFont="1" applyFill="1"/>
    <xf numFmtId="164" fontId="26" fillId="25" borderId="0" xfId="1" applyNumberFormat="1" applyFont="1" applyFill="1" applyAlignment="1">
      <alignment horizontal="center"/>
    </xf>
    <xf numFmtId="0" fontId="26" fillId="25" borderId="0" xfId="0" applyFont="1" applyFill="1" applyAlignment="1">
      <alignment horizontal="left" vertical="center"/>
    </xf>
    <xf numFmtId="3" fontId="27" fillId="25" borderId="0" xfId="1" applyNumberFormat="1" applyFont="1" applyFill="1"/>
    <xf numFmtId="3" fontId="0" fillId="25" borderId="0" xfId="3" applyNumberFormat="1" applyFont="1" applyFill="1"/>
    <xf numFmtId="10" fontId="26" fillId="25" borderId="0" xfId="3" applyNumberFormat="1" applyFont="1" applyFill="1" applyAlignment="1">
      <alignment horizontal="center"/>
    </xf>
    <xf numFmtId="10" fontId="26" fillId="25" borderId="0" xfId="3" applyNumberFormat="1" applyFont="1" applyFill="1"/>
    <xf numFmtId="0" fontId="0" fillId="25" borderId="0" xfId="0" applyFill="1" applyAlignment="1">
      <alignment horizontal="center"/>
    </xf>
    <xf numFmtId="10" fontId="0" fillId="25" borderId="0" xfId="0" applyNumberFormat="1" applyFill="1" applyAlignment="1">
      <alignment horizontal="center"/>
    </xf>
    <xf numFmtId="0" fontId="28" fillId="0" borderId="0" xfId="0" applyFont="1"/>
    <xf numFmtId="0" fontId="30" fillId="0" borderId="13" xfId="0" applyFont="1" applyBorder="1"/>
    <xf numFmtId="0" fontId="30" fillId="0" borderId="13" xfId="0" applyFont="1" applyBorder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center"/>
    </xf>
    <xf numFmtId="0" fontId="30" fillId="0" borderId="0" xfId="0" quotePrefix="1" applyFont="1"/>
    <xf numFmtId="0" fontId="30" fillId="5" borderId="0" xfId="0" applyFont="1" applyFill="1" applyAlignment="1">
      <alignment horizontal="center"/>
    </xf>
    <xf numFmtId="0" fontId="30" fillId="5" borderId="0" xfId="0" applyFont="1" applyFill="1"/>
    <xf numFmtId="0" fontId="31" fillId="0" borderId="0" xfId="0" applyFont="1"/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38" fontId="28" fillId="0" borderId="0" xfId="0" applyNumberFormat="1" applyFont="1"/>
    <xf numFmtId="38" fontId="0" fillId="3" borderId="0" xfId="0" applyNumberFormat="1" applyFill="1"/>
    <xf numFmtId="0" fontId="30" fillId="0" borderId="0" xfId="0" applyFont="1" applyAlignment="1">
      <alignment wrapText="1"/>
    </xf>
    <xf numFmtId="0" fontId="32" fillId="0" borderId="0" xfId="0" applyFont="1" applyAlignment="1">
      <alignment horizontal="center"/>
    </xf>
    <xf numFmtId="0" fontId="30" fillId="0" borderId="0" xfId="0" applyFont="1" applyAlignment="1">
      <alignment horizontal="center" wrapText="1"/>
    </xf>
    <xf numFmtId="164" fontId="30" fillId="0" borderId="0" xfId="1" applyNumberFormat="1" applyFont="1" applyAlignment="1">
      <alignment horizontal="center"/>
    </xf>
    <xf numFmtId="38" fontId="30" fillId="0" borderId="0" xfId="0" applyNumberFormat="1" applyFont="1" applyAlignment="1">
      <alignment horizontal="center"/>
    </xf>
    <xf numFmtId="38" fontId="30" fillId="14" borderId="0" xfId="0" applyNumberFormat="1" applyFont="1" applyFill="1" applyAlignment="1">
      <alignment horizontal="center"/>
    </xf>
    <xf numFmtId="10" fontId="30" fillId="0" borderId="0" xfId="3" applyNumberFormat="1" applyFont="1" applyFill="1" applyAlignment="1">
      <alignment horizontal="center" wrapText="1"/>
    </xf>
    <xf numFmtId="38" fontId="0" fillId="0" borderId="0" xfId="0" applyNumberFormat="1"/>
    <xf numFmtId="0" fontId="0" fillId="26" borderId="0" xfId="0" applyFill="1"/>
    <xf numFmtId="38" fontId="30" fillId="17" borderId="0" xfId="0" applyNumberFormat="1" applyFont="1" applyFill="1" applyAlignment="1">
      <alignment horizontal="center"/>
    </xf>
    <xf numFmtId="38" fontId="30" fillId="21" borderId="0" xfId="0" applyNumberFormat="1" applyFont="1" applyFill="1" applyAlignment="1">
      <alignment horizontal="center"/>
    </xf>
    <xf numFmtId="0" fontId="2" fillId="0" borderId="0" xfId="5"/>
    <xf numFmtId="37" fontId="30" fillId="0" borderId="0" xfId="0" applyNumberFormat="1" applyFont="1"/>
    <xf numFmtId="10" fontId="30" fillId="0" borderId="0" xfId="3" applyNumberFormat="1" applyFont="1" applyAlignment="1">
      <alignment horizontal="center"/>
    </xf>
    <xf numFmtId="3" fontId="30" fillId="0" borderId="0" xfId="3" applyNumberFormat="1" applyFont="1" applyAlignment="1">
      <alignment horizontal="center"/>
    </xf>
    <xf numFmtId="0" fontId="0" fillId="4" borderId="0" xfId="0" applyFill="1"/>
    <xf numFmtId="164" fontId="31" fillId="0" borderId="0" xfId="0" applyNumberFormat="1" applyFont="1"/>
    <xf numFmtId="164" fontId="31" fillId="0" borderId="0" xfId="1" applyNumberFormat="1" applyFont="1"/>
    <xf numFmtId="164" fontId="0" fillId="2" borderId="0" xfId="0" applyNumberFormat="1" applyFill="1"/>
    <xf numFmtId="164" fontId="0" fillId="2" borderId="0" xfId="1" applyNumberFormat="1" applyFont="1" applyFill="1"/>
    <xf numFmtId="38" fontId="0" fillId="2" borderId="0" xfId="0" applyNumberFormat="1" applyFill="1"/>
    <xf numFmtId="38" fontId="30" fillId="2" borderId="0" xfId="0" applyNumberFormat="1" applyFont="1" applyFill="1" applyAlignment="1">
      <alignment horizontal="center"/>
    </xf>
    <xf numFmtId="10" fontId="2" fillId="27" borderId="0" xfId="3" applyNumberFormat="1" applyFont="1" applyFill="1"/>
    <xf numFmtId="0" fontId="2" fillId="0" borderId="18" xfId="5" applyBorder="1"/>
    <xf numFmtId="166" fontId="2" fillId="0" borderId="0" xfId="3" applyNumberFormat="1" applyFont="1"/>
    <xf numFmtId="10" fontId="2" fillId="0" borderId="0" xfId="3" applyNumberFormat="1" applyFont="1" applyFill="1"/>
    <xf numFmtId="0" fontId="2" fillId="27" borderId="0" xfId="5" applyFill="1"/>
    <xf numFmtId="0" fontId="2" fillId="0" borderId="0" xfId="5" applyAlignment="1">
      <alignment horizontal="center"/>
    </xf>
    <xf numFmtId="0" fontId="2" fillId="2" borderId="0" xfId="5" applyFill="1" applyAlignment="1">
      <alignment horizontal="center"/>
    </xf>
    <xf numFmtId="0" fontId="2" fillId="5" borderId="15" xfId="5" applyFill="1" applyBorder="1"/>
    <xf numFmtId="0" fontId="2" fillId="5" borderId="17" xfId="5" applyFill="1" applyBorder="1"/>
    <xf numFmtId="0" fontId="2" fillId="2" borderId="0" xfId="5" applyFill="1"/>
    <xf numFmtId="0" fontId="2" fillId="0" borderId="18" xfId="5" applyBorder="1" applyAlignment="1">
      <alignment horizontal="center"/>
    </xf>
    <xf numFmtId="166" fontId="2" fillId="0" borderId="0" xfId="3" applyNumberFormat="1" applyFont="1" applyAlignment="1">
      <alignment horizontal="center"/>
    </xf>
    <xf numFmtId="0" fontId="35" fillId="0" borderId="0" xfId="5" applyFont="1"/>
    <xf numFmtId="176" fontId="30" fillId="0" borderId="0" xfId="1" applyNumberFormat="1" applyFont="1" applyBorder="1" applyAlignment="1">
      <alignment horizontal="center" vertical="center" wrapText="1"/>
    </xf>
    <xf numFmtId="0" fontId="2" fillId="0" borderId="0" xfId="5" applyAlignment="1">
      <alignment horizontal="center" vertical="center"/>
    </xf>
    <xf numFmtId="0" fontId="2" fillId="2" borderId="0" xfId="5" applyFill="1" applyAlignment="1">
      <alignment horizontal="center" vertical="center"/>
    </xf>
    <xf numFmtId="0" fontId="2" fillId="4" borderId="0" xfId="5" applyFill="1" applyAlignment="1">
      <alignment horizontal="center" vertical="center"/>
    </xf>
    <xf numFmtId="0" fontId="2" fillId="0" borderId="0" xfId="5" applyAlignment="1">
      <alignment horizontal="center" vertical="center" wrapText="1"/>
    </xf>
    <xf numFmtId="177" fontId="2" fillId="4" borderId="0" xfId="5" applyNumberFormat="1" applyFill="1"/>
    <xf numFmtId="10" fontId="2" fillId="0" borderId="0" xfId="3" applyNumberFormat="1" applyFont="1" applyFill="1" applyAlignment="1">
      <alignment wrapText="1"/>
    </xf>
    <xf numFmtId="0" fontId="2" fillId="0" borderId="0" xfId="5" applyAlignment="1">
      <alignment horizontal="center" wrapText="1"/>
    </xf>
    <xf numFmtId="0" fontId="36" fillId="21" borderId="0" xfId="5" applyFont="1" applyFill="1"/>
    <xf numFmtId="0" fontId="2" fillId="21" borderId="0" xfId="5" applyFill="1"/>
    <xf numFmtId="166" fontId="30" fillId="21" borderId="0" xfId="3" applyNumberFormat="1" applyFont="1" applyFill="1" applyAlignment="1">
      <alignment horizontal="center"/>
    </xf>
    <xf numFmtId="166" fontId="30" fillId="0" borderId="0" xfId="3" applyNumberFormat="1" applyFont="1" applyFill="1" applyAlignment="1">
      <alignment horizontal="center"/>
    </xf>
    <xf numFmtId="166" fontId="30" fillId="2" borderId="0" xfId="3" applyNumberFormat="1" applyFont="1" applyFill="1" applyAlignment="1">
      <alignment horizontal="center"/>
    </xf>
    <xf numFmtId="166" fontId="2" fillId="0" borderId="0" xfId="5" applyNumberFormat="1" applyAlignment="1">
      <alignment horizontal="center"/>
    </xf>
    <xf numFmtId="177" fontId="2" fillId="0" borderId="0" xfId="3" applyNumberFormat="1" applyFont="1"/>
    <xf numFmtId="166" fontId="2" fillId="0" borderId="18" xfId="5" applyNumberFormat="1" applyBorder="1" applyAlignment="1">
      <alignment horizontal="center"/>
    </xf>
    <xf numFmtId="10" fontId="2" fillId="0" borderId="0" xfId="3" applyNumberFormat="1" applyFont="1" applyFill="1" applyAlignment="1">
      <alignment horizontal="center"/>
    </xf>
    <xf numFmtId="10" fontId="2" fillId="0" borderId="0" xfId="3" applyNumberFormat="1" applyFont="1" applyAlignment="1">
      <alignment horizontal="center"/>
    </xf>
    <xf numFmtId="169" fontId="2" fillId="0" borderId="0" xfId="5" applyNumberFormat="1" applyAlignment="1">
      <alignment horizontal="center"/>
    </xf>
    <xf numFmtId="10" fontId="2" fillId="0" borderId="0" xfId="5" applyNumberFormat="1" applyAlignment="1">
      <alignment horizontal="center"/>
    </xf>
    <xf numFmtId="170" fontId="2" fillId="28" borderId="0" xfId="5" applyNumberFormat="1" applyFill="1" applyAlignment="1">
      <alignment horizontal="center"/>
    </xf>
    <xf numFmtId="170" fontId="2" fillId="0" borderId="0" xfId="5" applyNumberFormat="1" applyAlignment="1">
      <alignment horizontal="center"/>
    </xf>
    <xf numFmtId="165" fontId="2" fillId="0" borderId="0" xfId="1" applyFont="1"/>
    <xf numFmtId="165" fontId="2" fillId="27" borderId="0" xfId="1" applyFont="1" applyFill="1"/>
    <xf numFmtId="166" fontId="2" fillId="0" borderId="0" xfId="5" applyNumberFormat="1"/>
    <xf numFmtId="169" fontId="2" fillId="21" borderId="0" xfId="5" applyNumberFormat="1" applyFill="1" applyAlignment="1">
      <alignment horizontal="center"/>
    </xf>
    <xf numFmtId="10" fontId="2" fillId="21" borderId="0" xfId="5" applyNumberFormat="1" applyFill="1" applyAlignment="1">
      <alignment horizontal="center"/>
    </xf>
    <xf numFmtId="10" fontId="30" fillId="27" borderId="0" xfId="3" applyNumberFormat="1" applyFont="1" applyFill="1"/>
    <xf numFmtId="169" fontId="2" fillId="29" borderId="0" xfId="5" applyNumberFormat="1" applyFill="1" applyAlignment="1">
      <alignment horizontal="center"/>
    </xf>
    <xf numFmtId="166" fontId="2" fillId="19" borderId="18" xfId="5" applyNumberFormat="1" applyFill="1" applyBorder="1" applyAlignment="1">
      <alignment horizontal="center"/>
    </xf>
    <xf numFmtId="166" fontId="2" fillId="19" borderId="0" xfId="3" applyNumberFormat="1" applyFont="1" applyFill="1" applyAlignment="1">
      <alignment horizontal="center"/>
    </xf>
    <xf numFmtId="10" fontId="2" fillId="19" borderId="0" xfId="3" applyNumberFormat="1" applyFont="1" applyFill="1" applyAlignment="1">
      <alignment horizontal="center"/>
    </xf>
    <xf numFmtId="0" fontId="36" fillId="28" borderId="0" xfId="5" applyFont="1" applyFill="1"/>
    <xf numFmtId="0" fontId="2" fillId="28" borderId="0" xfId="5" applyFill="1"/>
    <xf numFmtId="10" fontId="2" fillId="30" borderId="0" xfId="3" applyNumberFormat="1" applyFont="1" applyFill="1" applyAlignment="1">
      <alignment horizontal="center"/>
    </xf>
    <xf numFmtId="169" fontId="2" fillId="30" borderId="0" xfId="5" applyNumberFormat="1" applyFill="1" applyAlignment="1">
      <alignment horizontal="center"/>
    </xf>
    <xf numFmtId="10" fontId="2" fillId="30" borderId="0" xfId="5" applyNumberFormat="1" applyFill="1" applyAlignment="1">
      <alignment horizontal="center"/>
    </xf>
    <xf numFmtId="0" fontId="2" fillId="0" borderId="0" xfId="5" quotePrefix="1" applyAlignment="1">
      <alignment horizontal="left"/>
    </xf>
    <xf numFmtId="166" fontId="2" fillId="2" borderId="0" xfId="5" applyNumberFormat="1" applyFill="1" applyAlignment="1">
      <alignment horizontal="center"/>
    </xf>
    <xf numFmtId="10" fontId="2" fillId="0" borderId="0" xfId="3" applyNumberFormat="1" applyFont="1" applyBorder="1" applyAlignment="1">
      <alignment horizontal="center"/>
    </xf>
    <xf numFmtId="166" fontId="2" fillId="0" borderId="0" xfId="3" applyNumberFormat="1" applyFont="1" applyBorder="1" applyAlignment="1">
      <alignment horizontal="center"/>
    </xf>
    <xf numFmtId="166" fontId="2" fillId="2" borderId="0" xfId="3" applyNumberFormat="1" applyFont="1" applyFill="1" applyBorder="1" applyAlignment="1">
      <alignment horizontal="center"/>
    </xf>
    <xf numFmtId="10" fontId="2" fillId="0" borderId="0" xfId="3" applyNumberFormat="1" applyFont="1" applyBorder="1"/>
    <xf numFmtId="10" fontId="2" fillId="2" borderId="0" xfId="3" applyNumberFormat="1" applyFont="1" applyFill="1"/>
    <xf numFmtId="10" fontId="2" fillId="0" borderId="0" xfId="3" applyNumberFormat="1" applyFont="1"/>
    <xf numFmtId="177" fontId="2" fillId="0" borderId="0" xfId="5" applyNumberFormat="1"/>
    <xf numFmtId="0" fontId="2" fillId="0" borderId="0" xfId="5" applyAlignment="1">
      <alignment vertical="center" wrapText="1"/>
    </xf>
    <xf numFmtId="176" fontId="30" fillId="0" borderId="0" xfId="1" applyNumberFormat="1" applyFont="1" applyFill="1" applyBorder="1" applyAlignment="1">
      <alignment horizontal="center" vertical="center" wrapText="1"/>
    </xf>
    <xf numFmtId="0" fontId="2" fillId="0" borderId="0" xfId="5" applyAlignment="1">
      <alignment vertical="center"/>
    </xf>
    <xf numFmtId="166" fontId="2" fillId="0" borderId="0" xfId="3" applyNumberFormat="1" applyFont="1" applyFill="1" applyAlignment="1">
      <alignment horizontal="center"/>
    </xf>
    <xf numFmtId="170" fontId="2" fillId="0" borderId="0" xfId="3" applyNumberFormat="1" applyFont="1" applyFill="1" applyAlignment="1">
      <alignment horizontal="center"/>
    </xf>
    <xf numFmtId="10" fontId="2" fillId="0" borderId="0" xfId="5" applyNumberFormat="1"/>
    <xf numFmtId="0" fontId="2" fillId="3" borderId="0" xfId="5" applyFill="1"/>
    <xf numFmtId="166" fontId="30" fillId="0" borderId="0" xfId="3" applyNumberFormat="1" applyFont="1" applyAlignment="1">
      <alignment horizontal="center"/>
    </xf>
    <xf numFmtId="0" fontId="2" fillId="0" borderId="0" xfId="5" quotePrefix="1"/>
    <xf numFmtId="0" fontId="2" fillId="0" borderId="0" xfId="3" applyNumberFormat="1" applyFont="1" applyBorder="1" applyAlignment="1">
      <alignment horizontal="center"/>
    </xf>
    <xf numFmtId="0" fontId="30" fillId="0" borderId="0" xfId="5" applyFont="1"/>
    <xf numFmtId="0" fontId="2" fillId="5" borderId="0" xfId="5" applyFill="1"/>
    <xf numFmtId="166" fontId="2" fillId="5" borderId="0" xfId="3" applyNumberFormat="1" applyFont="1" applyFill="1" applyBorder="1" applyAlignment="1">
      <alignment horizontal="center"/>
    </xf>
    <xf numFmtId="0" fontId="2" fillId="5" borderId="0" xfId="3" applyNumberFormat="1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2" fillId="0" borderId="6" xfId="5" applyBorder="1"/>
    <xf numFmtId="0" fontId="0" fillId="0" borderId="7" xfId="0" applyBorder="1" applyAlignment="1">
      <alignment horizontal="center"/>
    </xf>
    <xf numFmtId="0" fontId="2" fillId="0" borderId="8" xfId="5" applyBorder="1"/>
    <xf numFmtId="0" fontId="0" fillId="31" borderId="2" xfId="0" applyFill="1" applyBorder="1" applyAlignment="1">
      <alignment horizontal="center"/>
    </xf>
    <xf numFmtId="0" fontId="0" fillId="31" borderId="11" xfId="0" applyFill="1" applyBorder="1" applyAlignment="1">
      <alignment horizontal="center"/>
    </xf>
    <xf numFmtId="0" fontId="28" fillId="31" borderId="11" xfId="0" applyFont="1" applyFill="1" applyBorder="1" applyAlignment="1">
      <alignment horizontal="center"/>
    </xf>
    <xf numFmtId="0" fontId="2" fillId="0" borderId="11" xfId="5" applyBorder="1"/>
    <xf numFmtId="9" fontId="0" fillId="21" borderId="15" xfId="3" applyFont="1" applyFill="1" applyBorder="1" applyAlignment="1">
      <alignment wrapText="1"/>
    </xf>
    <xf numFmtId="0" fontId="0" fillId="21" borderId="16" xfId="0" applyFill="1" applyBorder="1"/>
    <xf numFmtId="9" fontId="0" fillId="21" borderId="17" xfId="3" applyFont="1" applyFill="1" applyBorder="1" applyAlignment="1">
      <alignment horizontal="center" vertical="center"/>
    </xf>
    <xf numFmtId="0" fontId="2" fillId="8" borderId="0" xfId="5" applyFill="1"/>
    <xf numFmtId="0" fontId="0" fillId="32" borderId="0" xfId="0" applyFill="1"/>
    <xf numFmtId="166" fontId="0" fillId="32" borderId="0" xfId="3" applyNumberFormat="1" applyFont="1" applyFill="1"/>
    <xf numFmtId="10" fontId="0" fillId="32" borderId="0" xfId="3" applyNumberFormat="1" applyFont="1" applyFill="1"/>
    <xf numFmtId="0" fontId="2" fillId="25" borderId="0" xfId="5" applyFill="1" applyAlignment="1">
      <alignment horizontal="center"/>
    </xf>
    <xf numFmtId="0" fontId="30" fillId="25" borderId="0" xfId="0" applyFont="1" applyFill="1"/>
    <xf numFmtId="0" fontId="2" fillId="25" borderId="0" xfId="5" applyFill="1"/>
    <xf numFmtId="166" fontId="2" fillId="25" borderId="0" xfId="3" applyNumberFormat="1" applyFont="1" applyFill="1" applyBorder="1"/>
    <xf numFmtId="10" fontId="0" fillId="32" borderId="0" xfId="3" applyNumberFormat="1" applyFont="1" applyFill="1" applyAlignment="1">
      <alignment horizontal="center"/>
    </xf>
    <xf numFmtId="166" fontId="2" fillId="25" borderId="0" xfId="3" applyNumberFormat="1" applyFont="1" applyFill="1" applyBorder="1" applyAlignment="1"/>
    <xf numFmtId="0" fontId="0" fillId="25" borderId="0" xfId="5" applyFont="1" applyFill="1"/>
    <xf numFmtId="166" fontId="30" fillId="25" borderId="0" xfId="3" applyNumberFormat="1" applyFont="1" applyFill="1" applyBorder="1" applyAlignment="1">
      <alignment horizontal="center" vertical="center" wrapText="1"/>
    </xf>
    <xf numFmtId="0" fontId="2" fillId="25" borderId="0" xfId="5" applyFill="1" applyAlignment="1">
      <alignment horizontal="center" vertical="center" wrapText="1"/>
    </xf>
    <xf numFmtId="166" fontId="30" fillId="32" borderId="0" xfId="3" applyNumberFormat="1" applyFont="1" applyFill="1" applyBorder="1" applyAlignment="1">
      <alignment horizontal="center" vertical="center" wrapText="1"/>
    </xf>
    <xf numFmtId="0" fontId="2" fillId="32" borderId="0" xfId="5" applyFill="1" applyAlignment="1">
      <alignment horizontal="center" vertical="center" wrapText="1"/>
    </xf>
    <xf numFmtId="0" fontId="30" fillId="25" borderId="0" xfId="0" applyFont="1" applyFill="1" applyAlignment="1">
      <alignment horizontal="center" vertical="center" wrapText="1"/>
    </xf>
    <xf numFmtId="0" fontId="2" fillId="25" borderId="0" xfId="5" applyFill="1" applyAlignment="1">
      <alignment horizontal="left"/>
    </xf>
    <xf numFmtId="166" fontId="2" fillId="25" borderId="0" xfId="3" applyNumberFormat="1" applyFont="1" applyFill="1" applyBorder="1" applyAlignment="1">
      <alignment horizontal="center"/>
    </xf>
    <xf numFmtId="39" fontId="2" fillId="25" borderId="0" xfId="1" applyNumberFormat="1" applyFont="1" applyFill="1" applyBorder="1" applyAlignment="1">
      <alignment horizontal="center"/>
    </xf>
    <xf numFmtId="166" fontId="2" fillId="25" borderId="0" xfId="5" applyNumberFormat="1" applyFill="1" applyAlignment="1">
      <alignment horizontal="center"/>
    </xf>
    <xf numFmtId="169" fontId="0" fillId="32" borderId="0" xfId="0" applyNumberFormat="1" applyFill="1"/>
    <xf numFmtId="39" fontId="0" fillId="32" borderId="0" xfId="0" applyNumberFormat="1" applyFill="1" applyAlignment="1">
      <alignment horizontal="center"/>
    </xf>
    <xf numFmtId="10" fontId="0" fillId="19" borderId="0" xfId="0" applyNumberFormat="1" applyFill="1"/>
    <xf numFmtId="39" fontId="0" fillId="32" borderId="0" xfId="0" applyNumberFormat="1" applyFill="1"/>
    <xf numFmtId="10" fontId="0" fillId="0" borderId="0" xfId="3" applyNumberFormat="1" applyFont="1"/>
    <xf numFmtId="179" fontId="0" fillId="0" borderId="0" xfId="0" applyNumberFormat="1"/>
    <xf numFmtId="10" fontId="0" fillId="32" borderId="0" xfId="0" applyNumberFormat="1" applyFill="1"/>
    <xf numFmtId="179" fontId="0" fillId="14" borderId="0" xfId="0" applyNumberFormat="1" applyFill="1"/>
    <xf numFmtId="0" fontId="10" fillId="32" borderId="0" xfId="0" applyFont="1" applyFill="1"/>
    <xf numFmtId="166" fontId="10" fillId="32" borderId="0" xfId="3" applyNumberFormat="1" applyFont="1" applyFill="1"/>
    <xf numFmtId="10" fontId="10" fillId="32" borderId="0" xfId="3" applyNumberFormat="1" applyFont="1" applyFill="1"/>
    <xf numFmtId="169" fontId="10" fillId="32" borderId="0" xfId="0" applyNumberFormat="1" applyFont="1" applyFill="1"/>
    <xf numFmtId="39" fontId="10" fillId="32" borderId="0" xfId="0" applyNumberFormat="1" applyFont="1" applyFill="1" applyAlignment="1">
      <alignment horizontal="center"/>
    </xf>
    <xf numFmtId="39" fontId="0" fillId="0" borderId="0" xfId="0" applyNumberFormat="1"/>
    <xf numFmtId="165" fontId="5" fillId="0" borderId="0" xfId="1" applyFont="1" applyFill="1"/>
    <xf numFmtId="0" fontId="4" fillId="25" borderId="0" xfId="5" applyFont="1" applyFill="1" applyAlignment="1">
      <alignment horizontal="left"/>
    </xf>
    <xf numFmtId="0" fontId="4" fillId="25" borderId="0" xfId="5" applyFont="1" applyFill="1"/>
    <xf numFmtId="166" fontId="4" fillId="25" borderId="0" xfId="3" applyNumberFormat="1" applyFont="1" applyFill="1" applyBorder="1" applyAlignment="1">
      <alignment horizontal="center"/>
    </xf>
    <xf numFmtId="39" fontId="4" fillId="25" borderId="0" xfId="1" applyNumberFormat="1" applyFont="1" applyFill="1" applyBorder="1" applyAlignment="1">
      <alignment horizontal="center"/>
    </xf>
    <xf numFmtId="166" fontId="4" fillId="25" borderId="0" xfId="5" applyNumberFormat="1" applyFont="1" applyFill="1" applyAlignment="1">
      <alignment horizontal="center"/>
    </xf>
    <xf numFmtId="0" fontId="10" fillId="25" borderId="0" xfId="0" applyFont="1" applyFill="1"/>
    <xf numFmtId="0" fontId="39" fillId="0" borderId="0" xfId="0" applyFont="1" applyAlignment="1">
      <alignment horizontal="center"/>
    </xf>
    <xf numFmtId="166" fontId="5" fillId="32" borderId="0" xfId="3" applyNumberFormat="1" applyFont="1" applyFill="1"/>
    <xf numFmtId="10" fontId="5" fillId="32" borderId="0" xfId="3" applyNumberFormat="1" applyFont="1" applyFill="1"/>
    <xf numFmtId="0" fontId="2" fillId="0" borderId="0" xfId="5" applyAlignment="1">
      <alignment horizontal="left"/>
    </xf>
    <xf numFmtId="166" fontId="2" fillId="0" borderId="0" xfId="3" applyNumberFormat="1" applyFont="1" applyFill="1" applyBorder="1" applyAlignment="1">
      <alignment horizontal="center"/>
    </xf>
    <xf numFmtId="166" fontId="26" fillId="0" borderId="0" xfId="3" applyNumberFormat="1" applyFont="1" applyFill="1"/>
    <xf numFmtId="10" fontId="26" fillId="0" borderId="0" xfId="3" applyNumberFormat="1" applyFont="1" applyFill="1"/>
    <xf numFmtId="0" fontId="40" fillId="0" borderId="0" xfId="5" quotePrefix="1" applyFont="1" applyAlignment="1">
      <alignment horizontal="left"/>
    </xf>
    <xf numFmtId="10" fontId="2" fillId="0" borderId="0" xfId="3" applyNumberFormat="1" applyFont="1" applyFill="1" applyBorder="1"/>
    <xf numFmtId="166" fontId="26" fillId="0" borderId="0" xfId="3" applyNumberFormat="1" applyFont="1"/>
    <xf numFmtId="10" fontId="26" fillId="0" borderId="0" xfId="3" applyNumberFormat="1" applyFont="1"/>
    <xf numFmtId="166" fontId="2" fillId="0" borderId="0" xfId="3" applyNumberFormat="1" applyFont="1" applyBorder="1"/>
    <xf numFmtId="166" fontId="2" fillId="0" borderId="0" xfId="3" applyNumberFormat="1" applyFont="1" applyFill="1" applyBorder="1"/>
    <xf numFmtId="0" fontId="30" fillId="0" borderId="19" xfId="0" applyFont="1" applyBorder="1" applyAlignment="1">
      <alignment horizontal="center"/>
    </xf>
    <xf numFmtId="0" fontId="30" fillId="0" borderId="20" xfId="0" applyFont="1" applyBorder="1" applyAlignment="1">
      <alignment horizontal="center"/>
    </xf>
    <xf numFmtId="0" fontId="30" fillId="0" borderId="0" xfId="0" applyFont="1" applyAlignment="1">
      <alignment vertical="center" wrapText="1"/>
    </xf>
    <xf numFmtId="0" fontId="26" fillId="0" borderId="0" xfId="0" applyFont="1" applyAlignment="1">
      <alignment wrapText="1"/>
    </xf>
    <xf numFmtId="0" fontId="39" fillId="0" borderId="0" xfId="0" applyFont="1" applyAlignment="1">
      <alignment vertical="center" wrapText="1"/>
    </xf>
    <xf numFmtId="166" fontId="30" fillId="0" borderId="0" xfId="3" applyNumberFormat="1" applyFont="1" applyFill="1" applyAlignment="1">
      <alignment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9" fillId="0" borderId="0" xfId="0" applyFont="1" applyAlignment="1">
      <alignment wrapText="1"/>
    </xf>
    <xf numFmtId="0" fontId="0" fillId="21" borderId="0" xfId="0" applyFill="1" applyAlignment="1">
      <alignment wrapText="1"/>
    </xf>
    <xf numFmtId="0" fontId="0" fillId="21" borderId="0" xfId="0" applyFill="1" applyAlignment="1">
      <alignment vertical="center" wrapText="1"/>
    </xf>
    <xf numFmtId="0" fontId="2" fillId="21" borderId="0" xfId="5" applyFill="1" applyAlignment="1">
      <alignment vertical="center" wrapText="1"/>
    </xf>
    <xf numFmtId="165" fontId="0" fillId="21" borderId="0" xfId="0" applyNumberFormat="1" applyFill="1" applyAlignment="1">
      <alignment vertical="center" wrapText="1"/>
    </xf>
    <xf numFmtId="166" fontId="0" fillId="21" borderId="0" xfId="0" applyNumberFormat="1" applyFill="1" applyAlignment="1">
      <alignment wrapText="1"/>
    </xf>
    <xf numFmtId="0" fontId="0" fillId="0" borderId="0" xfId="0" applyAlignment="1">
      <alignment vertical="center"/>
    </xf>
    <xf numFmtId="0" fontId="2" fillId="0" borderId="0" xfId="6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" fillId="0" borderId="0" xfId="7"/>
    <xf numFmtId="0" fontId="2" fillId="0" borderId="0" xfId="7" applyAlignment="1">
      <alignment wrapText="1"/>
    </xf>
    <xf numFmtId="0" fontId="2" fillId="14" borderId="0" xfId="7" applyFill="1"/>
    <xf numFmtId="0" fontId="4" fillId="9" borderId="1" xfId="0" applyFont="1" applyFill="1" applyBorder="1" applyAlignment="1">
      <alignment horizontal="center" wrapText="1"/>
    </xf>
    <xf numFmtId="0" fontId="4" fillId="13" borderId="1" xfId="0" applyFont="1" applyFill="1" applyBorder="1" applyAlignment="1">
      <alignment wrapText="1"/>
    </xf>
    <xf numFmtId="0" fontId="4" fillId="33" borderId="1" xfId="0" applyFont="1" applyFill="1" applyBorder="1" applyAlignment="1">
      <alignment wrapText="1"/>
    </xf>
    <xf numFmtId="183" fontId="0" fillId="34" borderId="0" xfId="0" applyNumberFormat="1" applyFill="1"/>
    <xf numFmtId="183" fontId="0" fillId="4" borderId="0" xfId="0" applyNumberFormat="1" applyFill="1"/>
    <xf numFmtId="0" fontId="4" fillId="9" borderId="22" xfId="0" applyFont="1" applyFill="1" applyBorder="1" applyAlignment="1">
      <alignment horizontal="left"/>
    </xf>
    <xf numFmtId="183" fontId="4" fillId="35" borderId="22" xfId="0" applyNumberFormat="1" applyFont="1" applyFill="1" applyBorder="1"/>
    <xf numFmtId="0" fontId="2" fillId="4" borderId="0" xfId="7" applyFill="1" applyAlignment="1">
      <alignment wrapText="1"/>
    </xf>
    <xf numFmtId="0" fontId="3" fillId="0" borderId="0" xfId="7" applyFont="1" applyAlignment="1">
      <alignment wrapText="1"/>
    </xf>
    <xf numFmtId="0" fontId="30" fillId="0" borderId="0" xfId="7" applyFont="1" applyAlignment="1">
      <alignment wrapText="1"/>
    </xf>
    <xf numFmtId="0" fontId="3" fillId="0" borderId="0" xfId="7" applyFont="1"/>
    <xf numFmtId="0" fontId="30" fillId="0" borderId="0" xfId="7" applyFont="1"/>
    <xf numFmtId="0" fontId="2" fillId="23" borderId="0" xfId="7" applyFill="1"/>
    <xf numFmtId="183" fontId="2" fillId="0" borderId="0" xfId="7" applyNumberFormat="1"/>
    <xf numFmtId="0" fontId="2" fillId="5" borderId="0" xfId="7" applyFill="1"/>
    <xf numFmtId="183" fontId="0" fillId="0" borderId="0" xfId="0" applyNumberFormat="1"/>
    <xf numFmtId="0" fontId="2" fillId="14" borderId="0" xfId="7" applyFill="1" applyAlignment="1">
      <alignment wrapText="1"/>
    </xf>
    <xf numFmtId="0" fontId="46" fillId="0" borderId="0" xfId="8" applyFont="1"/>
    <xf numFmtId="183" fontId="4" fillId="5" borderId="0" xfId="0" quotePrefix="1" applyNumberFormat="1" applyFont="1" applyFill="1" applyAlignment="1">
      <alignment horizontal="left" wrapText="1"/>
    </xf>
    <xf numFmtId="0" fontId="4" fillId="36" borderId="0" xfId="0" applyFont="1" applyFill="1" applyAlignment="1">
      <alignment wrapText="1"/>
    </xf>
    <xf numFmtId="0" fontId="0" fillId="0" borderId="0" xfId="0" applyAlignment="1">
      <alignment horizontal="left" wrapText="1"/>
    </xf>
    <xf numFmtId="183" fontId="0" fillId="0" borderId="0" xfId="0" applyNumberFormat="1" applyAlignment="1">
      <alignment wrapText="1"/>
    </xf>
    <xf numFmtId="183" fontId="0" fillId="0" borderId="0" xfId="9" applyNumberFormat="1" applyFont="1" applyFill="1" applyAlignment="1">
      <alignment wrapText="1"/>
    </xf>
    <xf numFmtId="164" fontId="47" fillId="37" borderId="23" xfId="10" applyNumberFormat="1" applyFont="1" applyFill="1" applyBorder="1" applyAlignment="1">
      <alignment horizontal="right" vertical="top" wrapText="1"/>
    </xf>
    <xf numFmtId="1" fontId="47" fillId="37" borderId="23" xfId="8" applyNumberFormat="1" applyFont="1" applyFill="1" applyBorder="1" applyAlignment="1">
      <alignment horizontal="right" vertical="top" wrapText="1"/>
    </xf>
    <xf numFmtId="0" fontId="47" fillId="37" borderId="23" xfId="8" applyFont="1" applyFill="1" applyBorder="1" applyAlignment="1">
      <alignment horizontal="right" vertical="top" wrapText="1"/>
    </xf>
    <xf numFmtId="0" fontId="48" fillId="38" borderId="24" xfId="0" applyFont="1" applyFill="1" applyBorder="1" applyAlignment="1">
      <alignment horizontal="left" vertical="top" wrapText="1"/>
    </xf>
    <xf numFmtId="0" fontId="48" fillId="38" borderId="23" xfId="0" applyFont="1" applyFill="1" applyBorder="1" applyAlignment="1">
      <alignment horizontal="left" vertical="top" wrapText="1"/>
    </xf>
    <xf numFmtId="0" fontId="48" fillId="0" borderId="0" xfId="0" applyFont="1"/>
    <xf numFmtId="0" fontId="48" fillId="38" borderId="25" xfId="0" applyFont="1" applyFill="1" applyBorder="1" applyAlignment="1">
      <alignment horizontal="left" vertical="top" wrapText="1"/>
    </xf>
    <xf numFmtId="0" fontId="49" fillId="38" borderId="23" xfId="0" applyFont="1" applyFill="1" applyBorder="1" applyAlignment="1">
      <alignment horizontal="left" vertical="top" wrapText="1"/>
    </xf>
    <xf numFmtId="164" fontId="49" fillId="37" borderId="23" xfId="1" applyNumberFormat="1" applyFont="1" applyFill="1" applyBorder="1" applyAlignment="1">
      <alignment horizontal="right" vertical="top" wrapText="1"/>
    </xf>
    <xf numFmtId="0" fontId="49" fillId="0" borderId="0" xfId="0" applyFont="1"/>
    <xf numFmtId="0" fontId="49" fillId="37" borderId="23" xfId="0" applyFont="1" applyFill="1" applyBorder="1" applyAlignment="1">
      <alignment horizontal="right" vertical="top" wrapText="1"/>
    </xf>
    <xf numFmtId="3" fontId="49" fillId="37" borderId="23" xfId="0" applyNumberFormat="1" applyFont="1" applyFill="1" applyBorder="1" applyAlignment="1">
      <alignment horizontal="right" vertical="top" wrapText="1"/>
    </xf>
    <xf numFmtId="3" fontId="49" fillId="37" borderId="25" xfId="0" applyNumberFormat="1" applyFont="1" applyFill="1" applyBorder="1" applyAlignment="1">
      <alignment horizontal="right" vertical="top" wrapText="1"/>
    </xf>
    <xf numFmtId="1" fontId="49" fillId="37" borderId="23" xfId="0" applyNumberFormat="1" applyFont="1" applyFill="1" applyBorder="1" applyAlignment="1">
      <alignment horizontal="right" vertical="top" wrapText="1"/>
    </xf>
    <xf numFmtId="1" fontId="49" fillId="37" borderId="25" xfId="0" applyNumberFormat="1" applyFont="1" applyFill="1" applyBorder="1" applyAlignment="1">
      <alignment horizontal="right" vertical="top" wrapText="1"/>
    </xf>
    <xf numFmtId="0" fontId="49" fillId="5" borderId="23" xfId="0" applyFont="1" applyFill="1" applyBorder="1" applyAlignment="1">
      <alignment horizontal="left" vertical="top" wrapText="1"/>
    </xf>
    <xf numFmtId="164" fontId="49" fillId="5" borderId="23" xfId="1" applyNumberFormat="1" applyFont="1" applyFill="1" applyBorder="1" applyAlignment="1">
      <alignment horizontal="right" vertical="top" wrapText="1"/>
    </xf>
    <xf numFmtId="0" fontId="49" fillId="5" borderId="0" xfId="0" applyFont="1" applyFill="1"/>
    <xf numFmtId="1" fontId="49" fillId="5" borderId="23" xfId="0" applyNumberFormat="1" applyFont="1" applyFill="1" applyBorder="1" applyAlignment="1">
      <alignment horizontal="right" vertical="top" wrapText="1"/>
    </xf>
    <xf numFmtId="1" fontId="49" fillId="5" borderId="25" xfId="0" applyNumberFormat="1" applyFont="1" applyFill="1" applyBorder="1" applyAlignment="1">
      <alignment horizontal="right" vertical="top" wrapText="1"/>
    </xf>
    <xf numFmtId="0" fontId="49" fillId="37" borderId="25" xfId="0" applyFont="1" applyFill="1" applyBorder="1" applyAlignment="1">
      <alignment horizontal="right" vertical="top" wrapText="1"/>
    </xf>
    <xf numFmtId="164" fontId="49" fillId="0" borderId="0" xfId="0" applyNumberFormat="1" applyFont="1"/>
    <xf numFmtId="0" fontId="49" fillId="0" borderId="0" xfId="0" applyFont="1" applyAlignment="1">
      <alignment wrapText="1"/>
    </xf>
    <xf numFmtId="0" fontId="2" fillId="21" borderId="0" xfId="7" applyFill="1"/>
    <xf numFmtId="164" fontId="2" fillId="0" borderId="0" xfId="7" applyNumberFormat="1"/>
    <xf numFmtId="166" fontId="2" fillId="5" borderId="0" xfId="3" applyNumberFormat="1" applyFont="1" applyFill="1"/>
    <xf numFmtId="165" fontId="2" fillId="0" borderId="0" xfId="7" applyNumberFormat="1"/>
    <xf numFmtId="183" fontId="0" fillId="0" borderId="0" xfId="9" applyNumberFormat="1" applyFont="1" applyAlignment="1">
      <alignment wrapText="1"/>
    </xf>
    <xf numFmtId="183" fontId="8" fillId="5" borderId="0" xfId="0" applyNumberFormat="1" applyFont="1" applyFill="1" applyAlignment="1">
      <alignment wrapText="1"/>
    </xf>
    <xf numFmtId="0" fontId="0" fillId="0" borderId="26" xfId="0" applyBorder="1" applyAlignment="1">
      <alignment horizontal="left" wrapText="1"/>
    </xf>
    <xf numFmtId="183" fontId="0" fillId="0" borderId="26" xfId="0" applyNumberFormat="1" applyBorder="1" applyAlignment="1">
      <alignment horizontal="left" wrapText="1"/>
    </xf>
    <xf numFmtId="164" fontId="49" fillId="37" borderId="25" xfId="1" applyNumberFormat="1" applyFont="1" applyFill="1" applyBorder="1" applyAlignment="1">
      <alignment horizontal="right" vertical="top" wrapText="1"/>
    </xf>
    <xf numFmtId="164" fontId="2" fillId="0" borderId="0" xfId="1" applyNumberFormat="1" applyFont="1"/>
    <xf numFmtId="0" fontId="2" fillId="0" borderId="0" xfId="7" applyAlignment="1">
      <alignment horizontal="right" wrapText="1"/>
    </xf>
    <xf numFmtId="0" fontId="2" fillId="14" borderId="2" xfId="7" applyFill="1" applyBorder="1"/>
    <xf numFmtId="0" fontId="2" fillId="3" borderId="0" xfId="7" applyFill="1" applyAlignment="1">
      <alignment wrapText="1"/>
    </xf>
    <xf numFmtId="4" fontId="2" fillId="0" borderId="0" xfId="7" applyNumberFormat="1"/>
    <xf numFmtId="4" fontId="2" fillId="14" borderId="0" xfId="7" applyNumberFormat="1" applyFill="1"/>
    <xf numFmtId="168" fontId="2" fillId="0" borderId="0" xfId="1" applyNumberFormat="1" applyFont="1"/>
    <xf numFmtId="4" fontId="2" fillId="15" borderId="0" xfId="7" applyNumberFormat="1" applyFill="1"/>
    <xf numFmtId="0" fontId="2" fillId="15" borderId="0" xfId="7" applyFill="1"/>
    <xf numFmtId="0" fontId="50" fillId="3" borderId="0" xfId="7" applyFont="1" applyFill="1" applyAlignment="1">
      <alignment horizontal="center" vertical="top" wrapText="1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 applyAlignment="1">
      <alignment horizontal="left" indent="2"/>
    </xf>
    <xf numFmtId="164" fontId="2" fillId="0" borderId="0" xfId="1" applyNumberFormat="1" applyFont="1" applyFill="1"/>
    <xf numFmtId="0" fontId="30" fillId="5" borderId="0" xfId="7" applyFont="1" applyFill="1"/>
    <xf numFmtId="0" fontId="48" fillId="38" borderId="23" xfId="0" applyFont="1" applyFill="1" applyBorder="1" applyAlignment="1">
      <alignment vertical="top" wrapText="1"/>
    </xf>
    <xf numFmtId="0" fontId="48" fillId="38" borderId="29" xfId="0" applyFont="1" applyFill="1" applyBorder="1" applyAlignment="1">
      <alignment vertical="top" wrapText="1"/>
    </xf>
    <xf numFmtId="164" fontId="48" fillId="38" borderId="23" xfId="1" applyNumberFormat="1" applyFont="1" applyFill="1" applyBorder="1" applyAlignment="1">
      <alignment horizontal="right" vertical="top" wrapText="1"/>
    </xf>
    <xf numFmtId="164" fontId="48" fillId="38" borderId="25" xfId="1" applyNumberFormat="1" applyFont="1" applyFill="1" applyBorder="1" applyAlignment="1">
      <alignment horizontal="right" vertical="top" wrapText="1"/>
    </xf>
    <xf numFmtId="0" fontId="2" fillId="21" borderId="0" xfId="7" applyFill="1" applyAlignment="1">
      <alignment wrapText="1"/>
    </xf>
    <xf numFmtId="0" fontId="0" fillId="21" borderId="0" xfId="0" applyFill="1" applyAlignment="1">
      <alignment horizontal="left" indent="1"/>
    </xf>
    <xf numFmtId="0" fontId="0" fillId="21" borderId="0" xfId="0" applyFill="1" applyAlignment="1">
      <alignment horizontal="left" indent="2"/>
    </xf>
    <xf numFmtId="0" fontId="0" fillId="21" borderId="0" xfId="0" applyFill="1" applyAlignment="1">
      <alignment horizontal="left"/>
    </xf>
    <xf numFmtId="0" fontId="48" fillId="38" borderId="24" xfId="0" applyFont="1" applyFill="1" applyBorder="1" applyAlignment="1">
      <alignment horizontal="left" vertical="top"/>
    </xf>
    <xf numFmtId="0" fontId="0" fillId="0" borderId="23" xfId="0" applyBorder="1" applyAlignment="1">
      <alignment wrapText="1"/>
    </xf>
    <xf numFmtId="0" fontId="2" fillId="0" borderId="23" xfId="7" applyBorder="1"/>
    <xf numFmtId="164" fontId="2" fillId="0" borderId="23" xfId="1" applyNumberFormat="1" applyFont="1" applyBorder="1"/>
    <xf numFmtId="0" fontId="2" fillId="0" borderId="25" xfId="7" applyBorder="1"/>
    <xf numFmtId="0" fontId="0" fillId="0" borderId="23" xfId="0" applyBorder="1" applyAlignment="1">
      <alignment horizontal="left" indent="1"/>
    </xf>
    <xf numFmtId="0" fontId="0" fillId="0" borderId="23" xfId="0" applyBorder="1" applyAlignment="1">
      <alignment horizontal="left"/>
    </xf>
    <xf numFmtId="0" fontId="49" fillId="38" borderId="0" xfId="0" applyFont="1" applyFill="1" applyAlignment="1">
      <alignment horizontal="left" vertical="top" wrapText="1"/>
    </xf>
    <xf numFmtId="164" fontId="49" fillId="37" borderId="0" xfId="1" applyNumberFormat="1" applyFont="1" applyFill="1" applyBorder="1" applyAlignment="1">
      <alignment horizontal="right" vertical="top" wrapText="1"/>
    </xf>
    <xf numFmtId="0" fontId="4" fillId="0" borderId="0" xfId="0" applyFont="1"/>
    <xf numFmtId="184" fontId="0" fillId="0" borderId="0" xfId="2" applyNumberFormat="1" applyFont="1"/>
    <xf numFmtId="9" fontId="0" fillId="0" borderId="0" xfId="3" applyFont="1"/>
    <xf numFmtId="184" fontId="0" fillId="14" borderId="0" xfId="2" applyNumberFormat="1" applyFont="1" applyFill="1"/>
    <xf numFmtId="182" fontId="0" fillId="14" borderId="0" xfId="2" applyFont="1" applyFill="1"/>
    <xf numFmtId="0" fontId="51" fillId="0" borderId="0" xfId="0" applyFont="1"/>
    <xf numFmtId="0" fontId="0" fillId="0" borderId="4" xfId="0" applyBorder="1" applyAlignment="1">
      <alignment wrapText="1"/>
    </xf>
    <xf numFmtId="164" fontId="0" fillId="0" borderId="0" xfId="1" applyNumberFormat="1" applyFont="1" applyBorder="1"/>
    <xf numFmtId="164" fontId="0" fillId="15" borderId="0" xfId="1" applyNumberFormat="1" applyFont="1" applyFill="1" applyBorder="1"/>
    <xf numFmtId="164" fontId="0" fillId="21" borderId="0" xfId="1" applyNumberFormat="1" applyFont="1" applyFill="1" applyBorder="1"/>
    <xf numFmtId="164" fontId="0" fillId="0" borderId="8" xfId="1" applyNumberFormat="1" applyFont="1" applyBorder="1"/>
    <xf numFmtId="184" fontId="4" fillId="9" borderId="1" xfId="2" applyNumberFormat="1" applyFont="1" applyFill="1" applyBorder="1"/>
    <xf numFmtId="9" fontId="4" fillId="9" borderId="0" xfId="3" applyFont="1" applyFill="1" applyBorder="1"/>
    <xf numFmtId="184" fontId="4" fillId="9" borderId="0" xfId="2" applyNumberFormat="1" applyFont="1" applyFill="1" applyBorder="1"/>
    <xf numFmtId="164" fontId="0" fillId="0" borderId="10" xfId="1" applyNumberFormat="1" applyFont="1" applyBorder="1"/>
    <xf numFmtId="164" fontId="0" fillId="0" borderId="11" xfId="1" applyNumberFormat="1" applyFont="1" applyBorder="1"/>
    <xf numFmtId="184" fontId="0" fillId="5" borderId="0" xfId="2" applyNumberFormat="1" applyFont="1" applyFill="1"/>
    <xf numFmtId="0" fontId="2" fillId="0" borderId="0" xfId="0" applyFont="1"/>
    <xf numFmtId="184" fontId="0" fillId="0" borderId="0" xfId="0" applyNumberFormat="1"/>
    <xf numFmtId="184" fontId="0" fillId="3" borderId="0" xfId="0" applyNumberFormat="1" applyFill="1"/>
    <xf numFmtId="164" fontId="0" fillId="39" borderId="0" xfId="0" applyNumberFormat="1" applyFill="1"/>
    <xf numFmtId="0" fontId="52" fillId="0" borderId="0" xfId="0" applyFont="1"/>
    <xf numFmtId="0" fontId="53" fillId="0" borderId="0" xfId="0" applyFont="1"/>
    <xf numFmtId="0" fontId="0" fillId="19" borderId="0" xfId="0" applyFill="1"/>
    <xf numFmtId="2" fontId="0" fillId="0" borderId="0" xfId="2" applyNumberFormat="1" applyFont="1" applyFill="1" applyBorder="1"/>
    <xf numFmtId="9" fontId="0" fillId="0" borderId="0" xfId="3" applyFont="1" applyFill="1" applyBorder="1"/>
    <xf numFmtId="184" fontId="0" fillId="0" borderId="0" xfId="2" applyNumberFormat="1" applyFont="1" applyFill="1" applyBorder="1"/>
    <xf numFmtId="0" fontId="4" fillId="9" borderId="1" xfId="0" applyFont="1" applyFill="1" applyBorder="1"/>
    <xf numFmtId="0" fontId="0" fillId="8" borderId="0" xfId="0" applyFill="1"/>
    <xf numFmtId="0" fontId="2" fillId="0" borderId="0" xfId="11"/>
    <xf numFmtId="0" fontId="35" fillId="0" borderId="0" xfId="11" applyFont="1"/>
    <xf numFmtId="0" fontId="2" fillId="0" borderId="0" xfId="11" applyAlignment="1">
      <alignment horizontal="center"/>
    </xf>
    <xf numFmtId="0" fontId="2" fillId="0" borderId="3" xfId="11" applyBorder="1"/>
    <xf numFmtId="0" fontId="2" fillId="0" borderId="3" xfId="11" applyBorder="1" applyAlignment="1">
      <alignment horizontal="center"/>
    </xf>
    <xf numFmtId="164" fontId="2" fillId="0" borderId="3" xfId="1" applyNumberFormat="1" applyFont="1" applyBorder="1"/>
    <xf numFmtId="0" fontId="2" fillId="0" borderId="3" xfId="11" applyBorder="1" applyAlignment="1">
      <alignment horizontal="center" wrapText="1"/>
    </xf>
    <xf numFmtId="164" fontId="2" fillId="0" borderId="3" xfId="1" applyNumberFormat="1" applyFont="1" applyFill="1" applyBorder="1"/>
    <xf numFmtId="3" fontId="49" fillId="37" borderId="0" xfId="0" applyNumberFormat="1" applyFont="1" applyFill="1" applyAlignment="1">
      <alignment horizontal="right" vertical="top" wrapText="1"/>
    </xf>
    <xf numFmtId="164" fontId="5" fillId="3" borderId="0" xfId="1" applyNumberFormat="1" applyFont="1" applyFill="1"/>
    <xf numFmtId="0" fontId="2" fillId="21" borderId="0" xfId="11" applyFill="1"/>
    <xf numFmtId="3" fontId="48" fillId="38" borderId="23" xfId="0" applyNumberFormat="1" applyFont="1" applyFill="1" applyBorder="1" applyAlignment="1">
      <alignment horizontal="right" vertical="top" wrapText="1"/>
    </xf>
    <xf numFmtId="3" fontId="49" fillId="15" borderId="0" xfId="0" applyNumberFormat="1" applyFont="1" applyFill="1" applyAlignment="1">
      <alignment horizontal="right" vertical="top" wrapText="1"/>
    </xf>
    <xf numFmtId="164" fontId="0" fillId="0" borderId="0" xfId="1" applyNumberFormat="1" applyFont="1" applyFill="1" applyBorder="1" applyAlignment="1">
      <alignment horizontal="left" wrapText="1"/>
    </xf>
    <xf numFmtId="183" fontId="0" fillId="0" borderId="0" xfId="12" applyNumberFormat="1" applyFont="1" applyFill="1"/>
    <xf numFmtId="164" fontId="2" fillId="0" borderId="0" xfId="1" applyNumberFormat="1" applyFont="1" applyFill="1" applyBorder="1"/>
    <xf numFmtId="164" fontId="2" fillId="5" borderId="4" xfId="1" applyNumberFormat="1" applyFont="1" applyFill="1" applyBorder="1"/>
    <xf numFmtId="164" fontId="0" fillId="5" borderId="5" xfId="1" applyNumberFormat="1" applyFont="1" applyFill="1" applyBorder="1"/>
    <xf numFmtId="183" fontId="0" fillId="5" borderId="5" xfId="12" applyNumberFormat="1" applyFont="1" applyFill="1" applyBorder="1"/>
    <xf numFmtId="164" fontId="2" fillId="0" borderId="6" xfId="1" applyNumberFormat="1" applyFont="1" applyFill="1" applyBorder="1"/>
    <xf numFmtId="164" fontId="2" fillId="5" borderId="7" xfId="1" applyNumberFormat="1" applyFont="1" applyFill="1" applyBorder="1"/>
    <xf numFmtId="164" fontId="0" fillId="5" borderId="0" xfId="1" applyNumberFormat="1" applyFont="1" applyFill="1" applyBorder="1"/>
    <xf numFmtId="183" fontId="0" fillId="5" borderId="0" xfId="12" applyNumberFormat="1" applyFont="1" applyFill="1" applyBorder="1"/>
    <xf numFmtId="164" fontId="2" fillId="0" borderId="8" xfId="1" applyNumberFormat="1" applyFont="1" applyFill="1" applyBorder="1"/>
    <xf numFmtId="164" fontId="2" fillId="5" borderId="2" xfId="1" applyNumberFormat="1" applyFont="1" applyFill="1" applyBorder="1" applyAlignment="1">
      <alignment horizontal="center"/>
    </xf>
    <xf numFmtId="164" fontId="0" fillId="5" borderId="10" xfId="1" applyNumberFormat="1" applyFont="1" applyFill="1" applyBorder="1"/>
    <xf numFmtId="183" fontId="0" fillId="5" borderId="10" xfId="12" applyNumberFormat="1" applyFont="1" applyFill="1" applyBorder="1"/>
    <xf numFmtId="164" fontId="2" fillId="0" borderId="11" xfId="1" applyNumberFormat="1" applyFont="1" applyFill="1" applyBorder="1"/>
    <xf numFmtId="0" fontId="2" fillId="0" borderId="0" xfId="13"/>
    <xf numFmtId="0" fontId="2" fillId="0" borderId="0" xfId="13" applyAlignment="1">
      <alignment horizontal="center"/>
    </xf>
    <xf numFmtId="183" fontId="0" fillId="0" borderId="0" xfId="14" applyNumberFormat="1" applyFont="1"/>
    <xf numFmtId="183" fontId="0" fillId="3" borderId="0" xfId="14" applyNumberFormat="1" applyFont="1" applyFill="1"/>
    <xf numFmtId="164" fontId="2" fillId="0" borderId="0" xfId="1" applyNumberFormat="1" applyFont="1" applyAlignment="1">
      <alignment horizontal="center"/>
    </xf>
    <xf numFmtId="0" fontId="35" fillId="0" borderId="0" xfId="13" applyFont="1"/>
    <xf numFmtId="0" fontId="2" fillId="0" borderId="3" xfId="13" applyBorder="1"/>
    <xf numFmtId="0" fontId="2" fillId="0" borderId="3" xfId="13" applyBorder="1" applyAlignment="1">
      <alignment horizontal="center"/>
    </xf>
    <xf numFmtId="183" fontId="0" fillId="0" borderId="3" xfId="14" applyNumberFormat="1" applyFont="1" applyBorder="1"/>
    <xf numFmtId="183" fontId="0" fillId="3" borderId="3" xfId="14" applyNumberFormat="1" applyFont="1" applyFill="1" applyBorder="1" applyAlignment="1">
      <alignment wrapText="1"/>
    </xf>
    <xf numFmtId="0" fontId="2" fillId="21" borderId="0" xfId="13" applyFill="1"/>
    <xf numFmtId="164" fontId="2" fillId="21" borderId="0" xfId="1" applyNumberFormat="1" applyFont="1" applyFill="1" applyAlignment="1">
      <alignment horizontal="center"/>
    </xf>
    <xf numFmtId="164" fontId="2" fillId="21" borderId="0" xfId="13" applyNumberFormat="1" applyFill="1"/>
    <xf numFmtId="0" fontId="48" fillId="38" borderId="30" xfId="0" applyFont="1" applyFill="1" applyBorder="1" applyAlignment="1">
      <alignment horizontal="left" vertical="top" wrapText="1"/>
    </xf>
    <xf numFmtId="164" fontId="48" fillId="38" borderId="30" xfId="1" applyNumberFormat="1" applyFont="1" applyFill="1" applyBorder="1" applyAlignment="1">
      <alignment horizontal="right" vertical="top" wrapText="1"/>
    </xf>
    <xf numFmtId="165" fontId="2" fillId="0" borderId="3" xfId="1" applyFont="1" applyBorder="1"/>
    <xf numFmtId="164" fontId="5" fillId="3" borderId="3" xfId="1" applyNumberFormat="1" applyFont="1" applyFill="1" applyBorder="1"/>
    <xf numFmtId="0" fontId="2" fillId="21" borderId="3" xfId="13" applyFill="1" applyBorder="1"/>
    <xf numFmtId="164" fontId="2" fillId="21" borderId="3" xfId="1" applyNumberFormat="1" applyFont="1" applyFill="1" applyBorder="1" applyAlignment="1">
      <alignment horizontal="center"/>
    </xf>
    <xf numFmtId="164" fontId="2" fillId="21" borderId="3" xfId="13" applyNumberFormat="1" applyFill="1" applyBorder="1"/>
    <xf numFmtId="0" fontId="49" fillId="38" borderId="28" xfId="0" applyFont="1" applyFill="1" applyBorder="1" applyAlignment="1">
      <alignment horizontal="left" vertical="top" wrapText="1"/>
    </xf>
    <xf numFmtId="0" fontId="48" fillId="38" borderId="28" xfId="0" applyFont="1" applyFill="1" applyBorder="1" applyAlignment="1">
      <alignment horizontal="left" vertical="top" wrapText="1"/>
    </xf>
    <xf numFmtId="164" fontId="49" fillId="37" borderId="28" xfId="1" applyNumberFormat="1" applyFont="1" applyFill="1" applyBorder="1" applyAlignment="1">
      <alignment horizontal="right" vertical="top" wrapText="1"/>
    </xf>
    <xf numFmtId="0" fontId="49" fillId="38" borderId="30" xfId="0" applyFont="1" applyFill="1" applyBorder="1" applyAlignment="1">
      <alignment horizontal="left" vertical="top" wrapText="1"/>
    </xf>
    <xf numFmtId="164" fontId="49" fillId="37" borderId="30" xfId="1" applyNumberFormat="1" applyFont="1" applyFill="1" applyBorder="1" applyAlignment="1">
      <alignment horizontal="right" vertical="top" wrapText="1"/>
    </xf>
    <xf numFmtId="0" fontId="2" fillId="0" borderId="0" xfId="13" applyAlignment="1">
      <alignment vertical="center"/>
    </xf>
    <xf numFmtId="0" fontId="48" fillId="38" borderId="28" xfId="0" applyFont="1" applyFill="1" applyBorder="1" applyAlignment="1">
      <alignment horizontal="left" vertical="center" wrapText="1"/>
    </xf>
    <xf numFmtId="3" fontId="49" fillId="37" borderId="28" xfId="0" applyNumberFormat="1" applyFont="1" applyFill="1" applyBorder="1" applyAlignment="1">
      <alignment horizontal="right" vertical="center" wrapText="1"/>
    </xf>
    <xf numFmtId="165" fontId="2" fillId="0" borderId="0" xfId="1" applyFont="1" applyAlignment="1">
      <alignment vertical="center"/>
    </xf>
    <xf numFmtId="164" fontId="5" fillId="3" borderId="0" xfId="1" applyNumberFormat="1" applyFont="1" applyFill="1" applyAlignment="1">
      <alignment vertical="center"/>
    </xf>
    <xf numFmtId="0" fontId="2" fillId="21" borderId="0" xfId="13" applyFill="1" applyAlignment="1">
      <alignment vertical="center"/>
    </xf>
    <xf numFmtId="164" fontId="2" fillId="21" borderId="0" xfId="1" applyNumberFormat="1" applyFont="1" applyFill="1" applyAlignment="1">
      <alignment horizontal="center" vertical="center"/>
    </xf>
    <xf numFmtId="164" fontId="2" fillId="21" borderId="0" xfId="13" applyNumberFormat="1" applyFill="1" applyAlignment="1">
      <alignment vertical="center"/>
    </xf>
    <xf numFmtId="10" fontId="2" fillId="21" borderId="0" xfId="3" applyNumberFormat="1" applyFont="1" applyFill="1"/>
    <xf numFmtId="0" fontId="2" fillId="0" borderId="3" xfId="13" applyBorder="1" applyAlignment="1">
      <alignment vertical="center"/>
    </xf>
    <xf numFmtId="0" fontId="48" fillId="38" borderId="30" xfId="0" applyFont="1" applyFill="1" applyBorder="1" applyAlignment="1">
      <alignment horizontal="left" vertical="center" wrapText="1"/>
    </xf>
    <xf numFmtId="3" fontId="49" fillId="37" borderId="30" xfId="0" applyNumberFormat="1" applyFont="1" applyFill="1" applyBorder="1" applyAlignment="1">
      <alignment horizontal="right" vertical="center" wrapText="1"/>
    </xf>
    <xf numFmtId="165" fontId="2" fillId="0" borderId="3" xfId="1" applyFont="1" applyBorder="1" applyAlignment="1">
      <alignment vertical="center"/>
    </xf>
    <xf numFmtId="164" fontId="5" fillId="3" borderId="3" xfId="1" applyNumberFormat="1" applyFont="1" applyFill="1" applyBorder="1" applyAlignment="1">
      <alignment vertical="center"/>
    </xf>
    <xf numFmtId="0" fontId="2" fillId="21" borderId="3" xfId="13" applyFill="1" applyBorder="1" applyAlignment="1">
      <alignment vertical="center"/>
    </xf>
    <xf numFmtId="164" fontId="2" fillId="21" borderId="3" xfId="1" applyNumberFormat="1" applyFont="1" applyFill="1" applyBorder="1" applyAlignment="1">
      <alignment horizontal="center" vertical="center"/>
    </xf>
    <xf numFmtId="164" fontId="2" fillId="21" borderId="3" xfId="13" applyNumberFormat="1" applyFill="1" applyBorder="1" applyAlignment="1">
      <alignment vertical="center"/>
    </xf>
    <xf numFmtId="0" fontId="49" fillId="38" borderId="28" xfId="0" applyFont="1" applyFill="1" applyBorder="1" applyAlignment="1">
      <alignment horizontal="center" vertical="top" wrapText="1"/>
    </xf>
    <xf numFmtId="0" fontId="49" fillId="38" borderId="23" xfId="0" applyFont="1" applyFill="1" applyBorder="1" applyAlignment="1">
      <alignment horizontal="center" vertical="top" wrapText="1"/>
    </xf>
    <xf numFmtId="164" fontId="2" fillId="3" borderId="0" xfId="1" applyNumberFormat="1" applyFont="1" applyFill="1" applyAlignment="1">
      <alignment horizontal="center"/>
    </xf>
    <xf numFmtId="0" fontId="2" fillId="5" borderId="4" xfId="11" applyFill="1" applyBorder="1"/>
    <xf numFmtId="0" fontId="2" fillId="5" borderId="5" xfId="11" applyFill="1" applyBorder="1"/>
    <xf numFmtId="183" fontId="0" fillId="3" borderId="5" xfId="12" applyNumberFormat="1" applyFont="1" applyFill="1" applyBorder="1"/>
    <xf numFmtId="0" fontId="2" fillId="5" borderId="6" xfId="11" applyFill="1" applyBorder="1"/>
    <xf numFmtId="0" fontId="2" fillId="5" borderId="7" xfId="11" applyFill="1" applyBorder="1"/>
    <xf numFmtId="0" fontId="2" fillId="5" borderId="0" xfId="11" applyFill="1"/>
    <xf numFmtId="183" fontId="0" fillId="3" borderId="0" xfId="12" applyNumberFormat="1" applyFont="1" applyFill="1" applyBorder="1"/>
    <xf numFmtId="0" fontId="2" fillId="5" borderId="8" xfId="11" applyFill="1" applyBorder="1"/>
    <xf numFmtId="0" fontId="2" fillId="5" borderId="2" xfId="11" applyFill="1" applyBorder="1" applyAlignment="1">
      <alignment horizontal="center"/>
    </xf>
    <xf numFmtId="0" fontId="2" fillId="5" borderId="10" xfId="11" applyFill="1" applyBorder="1" applyAlignment="1">
      <alignment horizontal="center"/>
    </xf>
    <xf numFmtId="183" fontId="0" fillId="3" borderId="10" xfId="12" applyNumberFormat="1" applyFont="1" applyFill="1" applyBorder="1"/>
    <xf numFmtId="0" fontId="2" fillId="5" borderId="11" xfId="11" applyFill="1" applyBorder="1"/>
    <xf numFmtId="183" fontId="0" fillId="0" borderId="0" xfId="14" applyNumberFormat="1" applyFont="1" applyFill="1"/>
    <xf numFmtId="0" fontId="2" fillId="3" borderId="4" xfId="13" applyFill="1" applyBorder="1"/>
    <xf numFmtId="0" fontId="2" fillId="3" borderId="5" xfId="13" applyFill="1" applyBorder="1"/>
    <xf numFmtId="183" fontId="0" fillId="3" borderId="6" xfId="14" applyNumberFormat="1" applyFont="1" applyFill="1" applyBorder="1"/>
    <xf numFmtId="0" fontId="2" fillId="3" borderId="7" xfId="13" applyFill="1" applyBorder="1"/>
    <xf numFmtId="0" fontId="2" fillId="3" borderId="0" xfId="13" applyFill="1" applyAlignment="1">
      <alignment horizontal="center"/>
    </xf>
    <xf numFmtId="0" fontId="2" fillId="3" borderId="0" xfId="13" applyFill="1"/>
    <xf numFmtId="183" fontId="0" fillId="3" borderId="8" xfId="14" applyNumberFormat="1" applyFont="1" applyFill="1" applyBorder="1"/>
    <xf numFmtId="0" fontId="2" fillId="3" borderId="9" xfId="13" applyFill="1" applyBorder="1"/>
    <xf numFmtId="0" fontId="2" fillId="3" borderId="10" xfId="13" applyFill="1" applyBorder="1" applyAlignment="1">
      <alignment horizontal="center"/>
    </xf>
    <xf numFmtId="0" fontId="2" fillId="3" borderId="10" xfId="13" applyFill="1" applyBorder="1"/>
    <xf numFmtId="183" fontId="0" fillId="3" borderId="11" xfId="14" applyNumberFormat="1" applyFont="1" applyFill="1" applyBorder="1"/>
    <xf numFmtId="0" fontId="54" fillId="0" borderId="0" xfId="0" applyFont="1"/>
    <xf numFmtId="0" fontId="4" fillId="0" borderId="3" xfId="15" applyFont="1" applyBorder="1" applyAlignment="1">
      <alignment horizontal="center"/>
    </xf>
    <xf numFmtId="0" fontId="4" fillId="0" borderId="3" xfId="15" applyFont="1" applyBorder="1" applyAlignment="1">
      <alignment horizontal="center" wrapText="1"/>
    </xf>
    <xf numFmtId="0" fontId="2" fillId="0" borderId="0" xfId="15"/>
    <xf numFmtId="0" fontId="4" fillId="0" borderId="0" xfId="15" applyFont="1" applyAlignment="1">
      <alignment horizontal="center"/>
    </xf>
    <xf numFmtId="0" fontId="55" fillId="0" borderId="3" xfId="0" applyFont="1" applyBorder="1" applyAlignment="1">
      <alignment horizontal="center" wrapText="1"/>
    </xf>
    <xf numFmtId="0" fontId="55" fillId="4" borderId="3" xfId="0" applyFont="1" applyFill="1" applyBorder="1" applyAlignment="1">
      <alignment horizontal="center" wrapText="1"/>
    </xf>
    <xf numFmtId="0" fontId="55" fillId="0" borderId="0" xfId="0" applyFont="1"/>
    <xf numFmtId="10" fontId="55" fillId="0" borderId="3" xfId="3" applyNumberFormat="1" applyFont="1" applyBorder="1" applyAlignment="1">
      <alignment horizontal="center" wrapText="1"/>
    </xf>
    <xf numFmtId="164" fontId="0" fillId="30" borderId="0" xfId="0" applyNumberFormat="1" applyFill="1"/>
    <xf numFmtId="0" fontId="0" fillId="30" borderId="0" xfId="0" applyFill="1" applyAlignment="1">
      <alignment horizontal="center"/>
    </xf>
    <xf numFmtId="39" fontId="2" fillId="30" borderId="0" xfId="1" applyNumberFormat="1" applyFont="1" applyFill="1" applyBorder="1" applyAlignment="1">
      <alignment horizontal="center"/>
    </xf>
    <xf numFmtId="166" fontId="0" fillId="30" borderId="0" xfId="3" applyNumberFormat="1" applyFont="1" applyFill="1"/>
    <xf numFmtId="164" fontId="0" fillId="30" borderId="0" xfId="1" applyNumberFormat="1" applyFont="1" applyFill="1"/>
    <xf numFmtId="0" fontId="0" fillId="30" borderId="0" xfId="0" applyFill="1"/>
    <xf numFmtId="10" fontId="0" fillId="30" borderId="0" xfId="3" applyNumberFormat="1" applyFont="1" applyFill="1"/>
    <xf numFmtId="184" fontId="0" fillId="30" borderId="0" xfId="2" applyNumberFormat="1" applyFont="1" applyFill="1"/>
    <xf numFmtId="0" fontId="10" fillId="30" borderId="0" xfId="0" applyFont="1" applyFill="1" applyAlignment="1">
      <alignment horizontal="center"/>
    </xf>
    <xf numFmtId="184" fontId="2" fillId="0" borderId="0" xfId="2" applyNumberFormat="1" applyFont="1"/>
    <xf numFmtId="0" fontId="57" fillId="0" borderId="0" xfId="0" applyFont="1"/>
    <xf numFmtId="0" fontId="0" fillId="0" borderId="2" xfId="0" applyBorder="1" applyAlignment="1">
      <alignment horizontal="center" vertical="center" wrapText="1"/>
    </xf>
    <xf numFmtId="169" fontId="58" fillId="0" borderId="3" xfId="0" applyNumberFormat="1" applyFont="1" applyBorder="1" applyAlignment="1">
      <alignment horizontal="center"/>
    </xf>
    <xf numFmtId="0" fontId="59" fillId="0" borderId="0" xfId="0" applyFont="1" applyAlignment="1">
      <alignment horizontal="center"/>
    </xf>
    <xf numFmtId="0" fontId="11" fillId="4" borderId="0" xfId="0" applyFont="1" applyFill="1" applyAlignment="1">
      <alignment horizontal="center"/>
    </xf>
    <xf numFmtId="0" fontId="60" fillId="0" borderId="0" xfId="0" applyFont="1"/>
    <xf numFmtId="170" fontId="0" fillId="0" borderId="0" xfId="3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center"/>
    </xf>
    <xf numFmtId="168" fontId="0" fillId="0" borderId="0" xfId="1" applyNumberFormat="1" applyFont="1" applyFill="1"/>
    <xf numFmtId="0" fontId="55" fillId="30" borderId="0" xfId="0" applyFont="1" applyFill="1"/>
    <xf numFmtId="0" fontId="55" fillId="30" borderId="0" xfId="0" applyFont="1" applyFill="1" applyAlignment="1">
      <alignment horizontal="center"/>
    </xf>
    <xf numFmtId="164" fontId="55" fillId="30" borderId="0" xfId="0" applyNumberFormat="1" applyFont="1" applyFill="1"/>
    <xf numFmtId="182" fontId="55" fillId="30" borderId="0" xfId="2" applyFont="1" applyFill="1"/>
    <xf numFmtId="0" fontId="55" fillId="0" borderId="3" xfId="0" applyFont="1" applyBorder="1"/>
    <xf numFmtId="0" fontId="61" fillId="0" borderId="0" xfId="0" applyFont="1"/>
    <xf numFmtId="164" fontId="0" fillId="0" borderId="0" xfId="1" applyNumberFormat="1" applyFont="1" applyFill="1" applyBorder="1" applyAlignment="1">
      <alignment horizontal="center"/>
    </xf>
    <xf numFmtId="0" fontId="55" fillId="0" borderId="16" xfId="0" applyFont="1" applyBorder="1" applyAlignment="1">
      <alignment horizontal="center"/>
    </xf>
    <xf numFmtId="10" fontId="0" fillId="0" borderId="0" xfId="3" applyNumberFormat="1" applyFont="1" applyAlignment="1">
      <alignment horizontal="center"/>
    </xf>
    <xf numFmtId="0" fontId="55" fillId="0" borderId="15" xfId="0" applyFont="1" applyBorder="1" applyAlignment="1">
      <alignment horizontal="left"/>
    </xf>
    <xf numFmtId="0" fontId="55" fillId="0" borderId="16" xfId="0" applyFont="1" applyBorder="1" applyAlignment="1">
      <alignment horizontal="left"/>
    </xf>
    <xf numFmtId="0" fontId="0" fillId="0" borderId="17" xfId="0" applyBorder="1"/>
    <xf numFmtId="0" fontId="55" fillId="0" borderId="3" xfId="0" applyFont="1" applyBorder="1" applyAlignment="1">
      <alignment horizontal="left"/>
    </xf>
    <xf numFmtId="164" fontId="2" fillId="4" borderId="0" xfId="1" applyNumberFormat="1" applyFont="1" applyFill="1"/>
    <xf numFmtId="0" fontId="2" fillId="4" borderId="0" xfId="7" applyFill="1"/>
    <xf numFmtId="4" fontId="2" fillId="4" borderId="0" xfId="7" applyNumberFormat="1" applyFill="1"/>
    <xf numFmtId="4" fontId="0" fillId="4" borderId="0" xfId="0" applyNumberFormat="1" applyFill="1"/>
    <xf numFmtId="0" fontId="48" fillId="4" borderId="23" xfId="0" applyFont="1" applyFill="1" applyBorder="1" applyAlignment="1">
      <alignment horizontal="left" vertical="top" wrapText="1"/>
    </xf>
    <xf numFmtId="164" fontId="49" fillId="4" borderId="23" xfId="1" applyNumberFormat="1" applyFont="1" applyFill="1" applyBorder="1" applyAlignment="1">
      <alignment horizontal="right" vertical="top" wrapText="1"/>
    </xf>
    <xf numFmtId="164" fontId="48" fillId="4" borderId="23" xfId="1" applyNumberFormat="1" applyFont="1" applyFill="1" applyBorder="1" applyAlignment="1">
      <alignment horizontal="right" vertical="top" wrapText="1"/>
    </xf>
    <xf numFmtId="0" fontId="49" fillId="4" borderId="0" xfId="0" applyFont="1" applyFill="1"/>
    <xf numFmtId="0" fontId="2" fillId="4" borderId="23" xfId="7" applyFill="1" applyBorder="1"/>
    <xf numFmtId="164" fontId="49" fillId="4" borderId="0" xfId="1" applyNumberFormat="1" applyFont="1" applyFill="1" applyBorder="1" applyAlignment="1">
      <alignment horizontal="right" vertical="top" wrapText="1"/>
    </xf>
    <xf numFmtId="183" fontId="0" fillId="4" borderId="26" xfId="0" applyNumberFormat="1" applyFill="1" applyBorder="1" applyAlignment="1">
      <alignment horizontal="left" wrapText="1"/>
    </xf>
    <xf numFmtId="165" fontId="0" fillId="4" borderId="0" xfId="0" applyNumberFormat="1" applyFill="1"/>
    <xf numFmtId="164" fontId="0" fillId="4" borderId="0" xfId="0" applyNumberFormat="1" applyFill="1" applyAlignment="1">
      <alignment horizontal="center"/>
    </xf>
    <xf numFmtId="164" fontId="0" fillId="4" borderId="0" xfId="0" applyNumberFormat="1" applyFill="1"/>
    <xf numFmtId="164" fontId="0" fillId="4" borderId="0" xfId="1" applyNumberFormat="1" applyFont="1" applyFill="1"/>
    <xf numFmtId="164" fontId="5" fillId="4" borderId="0" xfId="1" applyNumberFormat="1" applyFont="1" applyFill="1"/>
    <xf numFmtId="2" fontId="0" fillId="4" borderId="0" xfId="0" applyNumberFormat="1" applyFill="1"/>
    <xf numFmtId="10" fontId="0" fillId="4" borderId="0" xfId="3" applyNumberFormat="1" applyFont="1" applyFill="1"/>
    <xf numFmtId="169" fontId="5" fillId="4" borderId="0" xfId="3" applyNumberFormat="1" applyFont="1" applyFill="1" applyBorder="1"/>
    <xf numFmtId="10" fontId="0" fillId="4" borderId="0" xfId="0" applyNumberFormat="1" applyFill="1" applyAlignment="1">
      <alignment horizontal="center"/>
    </xf>
    <xf numFmtId="170" fontId="0" fillId="4" borderId="0" xfId="0" applyNumberFormat="1" applyFill="1"/>
    <xf numFmtId="170" fontId="0" fillId="4" borderId="0" xfId="3" applyNumberFormat="1" applyFont="1" applyFill="1"/>
    <xf numFmtId="2" fontId="0" fillId="4" borderId="0" xfId="3" applyNumberFormat="1" applyFont="1" applyFill="1"/>
    <xf numFmtId="165" fontId="0" fillId="4" borderId="0" xfId="1" applyFont="1" applyFill="1"/>
    <xf numFmtId="10" fontId="7" fillId="4" borderId="0" xfId="3" applyNumberFormat="1" applyFont="1" applyFill="1" applyBorder="1"/>
    <xf numFmtId="9" fontId="0" fillId="4" borderId="0" xfId="3" applyFont="1" applyFill="1"/>
    <xf numFmtId="171" fontId="0" fillId="4" borderId="0" xfId="0" applyNumberFormat="1" applyFill="1"/>
    <xf numFmtId="3" fontId="0" fillId="4" borderId="0" xfId="0" applyNumberFormat="1" applyFill="1"/>
    <xf numFmtId="10" fontId="0" fillId="4" borderId="0" xfId="0" applyNumberFormat="1" applyFill="1"/>
    <xf numFmtId="172" fontId="0" fillId="4" borderId="0" xfId="1" applyNumberFormat="1" applyFont="1" applyFill="1"/>
    <xf numFmtId="175" fontId="0" fillId="4" borderId="0" xfId="1" applyNumberFormat="1" applyFont="1" applyFill="1"/>
    <xf numFmtId="10" fontId="10" fillId="4" borderId="0" xfId="3" applyNumberFormat="1" applyFont="1" applyFill="1"/>
    <xf numFmtId="166" fontId="0" fillId="4" borderId="0" xfId="0" applyNumberFormat="1" applyFill="1"/>
    <xf numFmtId="0" fontId="0" fillId="4" borderId="0" xfId="0" applyFill="1" applyAlignment="1">
      <alignment horizontal="center"/>
    </xf>
    <xf numFmtId="166" fontId="0" fillId="4" borderId="0" xfId="0" applyNumberFormat="1" applyFill="1" applyAlignment="1">
      <alignment horizontal="center"/>
    </xf>
    <xf numFmtId="166" fontId="0" fillId="4" borderId="0" xfId="3" applyNumberFormat="1" applyFont="1" applyFill="1" applyAlignment="1">
      <alignment horizontal="center"/>
    </xf>
    <xf numFmtId="166" fontId="5" fillId="4" borderId="0" xfId="3" applyNumberFormat="1" applyFont="1" applyFill="1" applyAlignment="1">
      <alignment horizontal="center"/>
    </xf>
    <xf numFmtId="10" fontId="0" fillId="4" borderId="0" xfId="3" applyNumberFormat="1" applyFont="1" applyFill="1" applyAlignment="1">
      <alignment horizontal="center"/>
    </xf>
    <xf numFmtId="0" fontId="0" fillId="4" borderId="5" xfId="0" applyFill="1" applyBorder="1"/>
    <xf numFmtId="10" fontId="0" fillId="4" borderId="10" xfId="3" applyNumberFormat="1" applyFont="1" applyFill="1" applyBorder="1"/>
    <xf numFmtId="10" fontId="0" fillId="4" borderId="0" xfId="3" applyNumberFormat="1" applyFont="1" applyFill="1" applyAlignment="1">
      <alignment vertical="center" wrapText="1"/>
    </xf>
    <xf numFmtId="164" fontId="0" fillId="4" borderId="0" xfId="3" applyNumberFormat="1" applyFont="1" applyFill="1"/>
    <xf numFmtId="166" fontId="0" fillId="4" borderId="0" xfId="0" applyNumberFormat="1" applyFill="1" applyAlignment="1">
      <alignment wrapText="1"/>
    </xf>
    <xf numFmtId="170" fontId="0" fillId="4" borderId="0" xfId="3" applyNumberFormat="1" applyFont="1" applyFill="1" applyAlignment="1">
      <alignment horizontal="center"/>
    </xf>
    <xf numFmtId="177" fontId="0" fillId="4" borderId="0" xfId="3" applyNumberFormat="1" applyFont="1" applyFill="1"/>
    <xf numFmtId="10" fontId="14" fillId="4" borderId="5" xfId="3" applyNumberFormat="1" applyFont="1" applyFill="1" applyBorder="1"/>
    <xf numFmtId="10" fontId="0" fillId="4" borderId="0" xfId="3" applyNumberFormat="1" applyFont="1" applyFill="1" applyBorder="1"/>
    <xf numFmtId="10" fontId="0" fillId="4" borderId="10" xfId="3" applyNumberFormat="1" applyFont="1" applyFill="1" applyBorder="1" applyAlignment="1">
      <alignment wrapText="1"/>
    </xf>
    <xf numFmtId="10" fontId="0" fillId="4" borderId="0" xfId="3" applyNumberFormat="1" applyFont="1" applyFill="1" applyAlignment="1">
      <alignment wrapText="1"/>
    </xf>
    <xf numFmtId="10" fontId="0" fillId="4" borderId="5" xfId="3" applyNumberFormat="1" applyFont="1" applyFill="1" applyBorder="1"/>
    <xf numFmtId="10" fontId="0" fillId="4" borderId="0" xfId="0" applyNumberFormat="1" applyFill="1" applyAlignment="1">
      <alignment wrapText="1"/>
    </xf>
    <xf numFmtId="164" fontId="0" fillId="4" borderId="3" xfId="1" applyNumberFormat="1" applyFont="1" applyFill="1" applyBorder="1"/>
    <xf numFmtId="164" fontId="0" fillId="4" borderId="0" xfId="1" applyNumberFormat="1" applyFont="1" applyFill="1" applyAlignment="1">
      <alignment wrapText="1"/>
    </xf>
    <xf numFmtId="182" fontId="0" fillId="30" borderId="0" xfId="2" applyNumberFormat="1" applyFont="1" applyFill="1"/>
    <xf numFmtId="0" fontId="4" fillId="0" borderId="0" xfId="15" applyFont="1" applyFill="1" applyAlignment="1">
      <alignment horizontal="center"/>
    </xf>
    <xf numFmtId="182" fontId="11" fillId="0" borderId="0" xfId="2"/>
    <xf numFmtId="182" fontId="0" fillId="0" borderId="0" xfId="2" applyFont="1"/>
    <xf numFmtId="0" fontId="1" fillId="0" borderId="0" xfId="15" applyFont="1"/>
    <xf numFmtId="182" fontId="0" fillId="0" borderId="0" xfId="16" applyNumberFormat="1" applyFont="1"/>
    <xf numFmtId="164" fontId="10" fillId="0" borderId="0" xfId="1" applyNumberFormat="1" applyFont="1"/>
    <xf numFmtId="44" fontId="0" fillId="30" borderId="0" xfId="0" applyNumberFormat="1" applyFill="1"/>
    <xf numFmtId="44" fontId="2" fillId="0" borderId="0" xfId="15" applyNumberFormat="1"/>
    <xf numFmtId="9" fontId="2" fillId="0" borderId="0" xfId="3" applyFont="1"/>
    <xf numFmtId="10" fontId="55" fillId="40" borderId="17" xfId="3" applyNumberFormat="1" applyFont="1" applyFill="1" applyBorder="1" applyAlignment="1">
      <alignment horizontal="center"/>
    </xf>
    <xf numFmtId="183" fontId="2" fillId="4" borderId="0" xfId="7" applyNumberFormat="1" applyFill="1"/>
    <xf numFmtId="0" fontId="4" fillId="4" borderId="0" xfId="0" applyFont="1" applyFill="1" applyAlignment="1">
      <alignment wrapText="1"/>
    </xf>
    <xf numFmtId="183" fontId="0" fillId="4" borderId="0" xfId="0" applyNumberFormat="1" applyFill="1" applyAlignment="1">
      <alignment wrapText="1"/>
    </xf>
    <xf numFmtId="164" fontId="49" fillId="4" borderId="0" xfId="0" applyNumberFormat="1" applyFont="1" applyFill="1"/>
    <xf numFmtId="0" fontId="49" fillId="4" borderId="0" xfId="0" applyFont="1" applyFill="1" applyAlignment="1">
      <alignment wrapText="1"/>
    </xf>
    <xf numFmtId="164" fontId="2" fillId="4" borderId="0" xfId="7" applyNumberFormat="1" applyFill="1"/>
    <xf numFmtId="166" fontId="2" fillId="4" borderId="0" xfId="3" applyNumberFormat="1" applyFont="1" applyFill="1"/>
    <xf numFmtId="10" fontId="0" fillId="30" borderId="17" xfId="0" applyNumberFormat="1" applyFill="1" applyBorder="1" applyAlignment="1">
      <alignment horizontal="center"/>
    </xf>
    <xf numFmtId="182" fontId="11" fillId="0" borderId="0" xfId="2" applyNumberFormat="1"/>
    <xf numFmtId="10" fontId="2" fillId="0" borderId="0" xfId="15" applyNumberFormat="1"/>
    <xf numFmtId="0" fontId="0" fillId="0" borderId="0" xfId="0" applyFill="1"/>
    <xf numFmtId="165" fontId="0" fillId="0" borderId="0" xfId="1" applyFont="1" applyFill="1" applyAlignment="1">
      <alignment horizontal="center"/>
    </xf>
    <xf numFmtId="170" fontId="0" fillId="0" borderId="0" xfId="3" applyNumberFormat="1" applyFont="1" applyFill="1" applyAlignment="1">
      <alignment horizontal="center"/>
    </xf>
    <xf numFmtId="165" fontId="0" fillId="0" borderId="0" xfId="1" applyFont="1" applyFill="1" applyAlignment="1">
      <alignment horizontal="left"/>
    </xf>
    <xf numFmtId="165" fontId="0" fillId="0" borderId="0" xfId="0" applyNumberFormat="1" applyFill="1"/>
    <xf numFmtId="0" fontId="61" fillId="0" borderId="0" xfId="0" applyFont="1" applyFill="1"/>
    <xf numFmtId="2" fontId="0" fillId="0" borderId="0" xfId="0" applyNumberFormat="1" applyFill="1"/>
    <xf numFmtId="164" fontId="55" fillId="0" borderId="0" xfId="1" applyNumberFormat="1" applyFont="1" applyFill="1"/>
    <xf numFmtId="164" fontId="0" fillId="0" borderId="0" xfId="0" applyNumberFormat="1" applyFill="1"/>
    <xf numFmtId="164" fontId="11" fillId="0" borderId="0" xfId="1" applyNumberFormat="1" applyFont="1" applyFill="1"/>
    <xf numFmtId="10" fontId="0" fillId="0" borderId="0" xfId="0" applyNumberFormat="1" applyFill="1"/>
    <xf numFmtId="0" fontId="0" fillId="0" borderId="3" xfId="0" applyFill="1" applyBorder="1"/>
    <xf numFmtId="3" fontId="0" fillId="0" borderId="0" xfId="0" applyNumberFormat="1" applyFill="1"/>
    <xf numFmtId="165" fontId="0" fillId="0" borderId="3" xfId="0" applyNumberFormat="1" applyFill="1" applyBorder="1"/>
    <xf numFmtId="171" fontId="0" fillId="0" borderId="0" xfId="0" applyNumberFormat="1" applyFill="1"/>
    <xf numFmtId="168" fontId="0" fillId="0" borderId="0" xfId="0" applyNumberFormat="1" applyFill="1"/>
    <xf numFmtId="172" fontId="0" fillId="0" borderId="0" xfId="0" applyNumberFormat="1" applyFill="1"/>
    <xf numFmtId="164" fontId="0" fillId="0" borderId="0" xfId="0" applyNumberFormat="1" applyFill="1" applyAlignment="1">
      <alignment horizontal="center"/>
    </xf>
    <xf numFmtId="177" fontId="0" fillId="0" borderId="0" xfId="0" applyNumberFormat="1" applyFill="1" applyAlignment="1">
      <alignment horizontal="center"/>
    </xf>
    <xf numFmtId="10" fontId="0" fillId="0" borderId="0" xfId="0" applyNumberFormat="1" applyFill="1" applyAlignment="1">
      <alignment horizontal="center"/>
    </xf>
    <xf numFmtId="169" fontId="0" fillId="0" borderId="0" xfId="0" applyNumberFormat="1" applyFill="1"/>
    <xf numFmtId="0" fontId="0" fillId="30" borderId="15" xfId="0" applyFill="1" applyBorder="1"/>
    <xf numFmtId="0" fontId="0" fillId="30" borderId="16" xfId="0" applyFill="1" applyBorder="1" applyAlignment="1">
      <alignment horizontal="center"/>
    </xf>
    <xf numFmtId="0" fontId="0" fillId="30" borderId="16" xfId="0" applyFill="1" applyBorder="1"/>
    <xf numFmtId="0" fontId="55" fillId="40" borderId="15" xfId="0" applyFont="1" applyFill="1" applyBorder="1"/>
    <xf numFmtId="0" fontId="55" fillId="40" borderId="16" xfId="0" applyFont="1" applyFill="1" applyBorder="1"/>
    <xf numFmtId="0" fontId="55" fillId="40" borderId="16" xfId="0" applyFont="1" applyFill="1" applyBorder="1" applyAlignment="1">
      <alignment horizontal="center"/>
    </xf>
    <xf numFmtId="0" fontId="0" fillId="40" borderId="16" xfId="0" applyFill="1" applyBorder="1"/>
    <xf numFmtId="10" fontId="55" fillId="40" borderId="16" xfId="3" applyNumberFormat="1" applyFont="1" applyFill="1" applyBorder="1" applyAlignment="1">
      <alignment horizontal="center"/>
    </xf>
    <xf numFmtId="0" fontId="4" fillId="0" borderId="0" xfId="15" applyFont="1" applyAlignment="1">
      <alignment horizontal="center" vertical="center" wrapText="1"/>
    </xf>
    <xf numFmtId="0" fontId="55" fillId="0" borderId="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56" fillId="0" borderId="0" xfId="0" applyFont="1" applyAlignment="1">
      <alignment horizontal="center"/>
    </xf>
    <xf numFmtId="0" fontId="0" fillId="0" borderId="0" xfId="0" applyAlignment="1">
      <alignment horizontal="left" vertical="center" wrapText="1"/>
    </xf>
    <xf numFmtId="0" fontId="55" fillId="0" borderId="0" xfId="0" applyFont="1" applyAlignment="1">
      <alignment horizontal="center" wrapText="1"/>
    </xf>
    <xf numFmtId="0" fontId="0" fillId="0" borderId="0" xfId="0" applyAlignment="1">
      <alignment horizontal="left" wrapText="1"/>
    </xf>
    <xf numFmtId="0" fontId="18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25" borderId="0" xfId="0" applyFont="1" applyFill="1" applyAlignment="1">
      <alignment horizontal="left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30" fillId="0" borderId="0" xfId="0" applyFont="1" applyAlignment="1">
      <alignment horizontal="center"/>
    </xf>
    <xf numFmtId="0" fontId="30" fillId="0" borderId="3" xfId="0" applyFont="1" applyBorder="1" applyAlignment="1">
      <alignment horizontal="center"/>
    </xf>
    <xf numFmtId="0" fontId="33" fillId="0" borderId="0" xfId="5" applyFont="1" applyAlignment="1">
      <alignment horizontal="center"/>
    </xf>
    <xf numFmtId="0" fontId="34" fillId="0" borderId="0" xfId="5" applyFont="1" applyAlignment="1">
      <alignment horizontal="center"/>
    </xf>
    <xf numFmtId="166" fontId="2" fillId="0" borderId="3" xfId="3" applyNumberFormat="1" applyFont="1" applyFill="1" applyBorder="1" applyAlignment="1">
      <alignment horizontal="center"/>
    </xf>
    <xf numFmtId="0" fontId="37" fillId="0" borderId="0" xfId="5" quotePrefix="1" applyFont="1" applyAlignment="1">
      <alignment horizontal="left" wrapText="1"/>
    </xf>
    <xf numFmtId="0" fontId="2" fillId="25" borderId="0" xfId="5" applyFill="1" applyAlignment="1">
      <alignment horizontal="center"/>
    </xf>
    <xf numFmtId="0" fontId="38" fillId="25" borderId="0" xfId="5" applyFont="1" applyFill="1" applyAlignment="1">
      <alignment horizontal="center"/>
    </xf>
    <xf numFmtId="166" fontId="0" fillId="32" borderId="3" xfId="3" applyNumberFormat="1" applyFont="1" applyFill="1" applyBorder="1" applyAlignment="1">
      <alignment horizontal="center"/>
    </xf>
    <xf numFmtId="166" fontId="2" fillId="25" borderId="3" xfId="3" applyNumberFormat="1" applyFont="1" applyFill="1" applyBorder="1" applyAlignment="1">
      <alignment horizontal="center"/>
    </xf>
    <xf numFmtId="0" fontId="30" fillId="25" borderId="0" xfId="0" applyFont="1" applyFill="1" applyAlignment="1">
      <alignment horizontal="center" vertical="center" wrapText="1"/>
    </xf>
    <xf numFmtId="166" fontId="2" fillId="32" borderId="3" xfId="3" applyNumberFormat="1" applyFont="1" applyFill="1" applyBorder="1" applyAlignment="1">
      <alignment horizontal="center"/>
    </xf>
    <xf numFmtId="0" fontId="2" fillId="0" borderId="0" xfId="5" applyAlignment="1">
      <alignment horizontal="center"/>
    </xf>
    <xf numFmtId="0" fontId="38" fillId="0" borderId="0" xfId="5" applyFont="1" applyAlignment="1">
      <alignment horizontal="center"/>
    </xf>
    <xf numFmtId="0" fontId="30" fillId="0" borderId="19" xfId="0" applyFont="1" applyBorder="1" applyAlignment="1">
      <alignment horizontal="center"/>
    </xf>
    <xf numFmtId="0" fontId="30" fillId="0" borderId="20" xfId="0" applyFont="1" applyBorder="1" applyAlignment="1">
      <alignment horizontal="center"/>
    </xf>
    <xf numFmtId="0" fontId="41" fillId="0" borderId="0" xfId="0" applyFont="1" applyAlignment="1">
      <alignment horizontal="left" vertical="center"/>
    </xf>
    <xf numFmtId="0" fontId="41" fillId="0" borderId="21" xfId="0" applyFont="1" applyBorder="1" applyAlignment="1">
      <alignment horizontal="left" vertical="center"/>
    </xf>
    <xf numFmtId="0" fontId="49" fillId="38" borderId="24" xfId="0" applyFont="1" applyFill="1" applyBorder="1" applyAlignment="1">
      <alignment horizontal="left" vertical="top" wrapText="1"/>
    </xf>
    <xf numFmtId="0" fontId="49" fillId="38" borderId="27" xfId="0" applyFont="1" applyFill="1" applyBorder="1" applyAlignment="1">
      <alignment horizontal="left" vertical="top" wrapText="1"/>
    </xf>
    <xf numFmtId="0" fontId="49" fillId="38" borderId="28" xfId="0" applyFont="1" applyFill="1" applyBorder="1" applyAlignment="1">
      <alignment horizontal="left" vertical="top" wrapText="1"/>
    </xf>
  </cellXfs>
  <cellStyles count="19">
    <cellStyle name="Comma" xfId="1" builtinId="3"/>
    <cellStyle name="Comma 14" xfId="9" xr:uid="{0492EB3E-4A24-48B4-B050-DED0DBB912BD}"/>
    <cellStyle name="Comma 14 2" xfId="17" xr:uid="{6466D258-F00B-4239-AFF3-A215540D354A}"/>
    <cellStyle name="Comma 17" xfId="12" xr:uid="{F26F5A27-8EBB-442A-8496-62BEC8A65E31}"/>
    <cellStyle name="Comma 18" xfId="14" xr:uid="{9306DE8E-D817-4F9A-841D-AAE3D064118F}"/>
    <cellStyle name="Comma 19" xfId="10" xr:uid="{A3E798BA-0D76-45A1-B19B-41CF7EE54E8D}"/>
    <cellStyle name="Comma 2 4" xfId="18" xr:uid="{EADC3BAE-E8A4-4375-AE98-BFD3F3694438}"/>
    <cellStyle name="Currency" xfId="2" builtinId="4"/>
    <cellStyle name="Currency 7" xfId="16" xr:uid="{5615E66A-BEE6-4725-89D8-AA9CBA5AF96A}"/>
    <cellStyle name="Normal" xfId="0" builtinId="0"/>
    <cellStyle name="Normal 30" xfId="4" xr:uid="{73B9F540-D54B-4C56-8DAB-72ABF057B048}"/>
    <cellStyle name="Normal 32 2" xfId="5" xr:uid="{8BFDD501-D677-4EAF-B796-92670FEC43F7}"/>
    <cellStyle name="Normal 46" xfId="7" xr:uid="{8DBC3583-B03A-4F1C-A514-F34213232087}"/>
    <cellStyle name="Normal 68" xfId="15" xr:uid="{BDC63779-3085-40E5-826D-ED30AEBB90E6}"/>
    <cellStyle name="Normal 77" xfId="6" xr:uid="{34741F2F-8F26-4C4C-A406-BE2006934D03}"/>
    <cellStyle name="Normal 78" xfId="11" xr:uid="{7A9BBB41-8BDE-461F-8216-0A4DB431387D}"/>
    <cellStyle name="Normal 79" xfId="13" xr:uid="{3376E5FA-EDAD-48E9-810A-9A95FEEC796E}"/>
    <cellStyle name="Normal 81" xfId="8" xr:uid="{B346A603-E8E6-4445-8EF1-FB1EE624F5D6}"/>
    <cellStyle name="Percent" xfId="3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18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79</xdr:col>
      <xdr:colOff>0</xdr:colOff>
      <xdr:row>3</xdr:row>
      <xdr:rowOff>0</xdr:rowOff>
    </xdr:from>
    <xdr:to>
      <xdr:col>84</xdr:col>
      <xdr:colOff>103680</xdr:colOff>
      <xdr:row>24</xdr:row>
      <xdr:rowOff>74475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6D7D9-2CE5-49D8-9495-B6B6F7DE6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29075" y="1914525"/>
          <a:ext cx="9209579" cy="4703625"/>
        </a:xfrm>
        <a:prstGeom prst="rect">
          <a:avLst/>
        </a:prstGeom>
      </xdr:spPr>
    </xdr:pic>
    <xdr:clientData/>
  </xdr:twoCellAnchor>
  <xdr:twoCellAnchor editAs="oneCell">
    <xdr:from>
      <xdr:col>79</xdr:col>
      <xdr:colOff>0</xdr:colOff>
      <xdr:row>26</xdr:row>
      <xdr:rowOff>0</xdr:rowOff>
    </xdr:from>
    <xdr:to>
      <xdr:col>82</xdr:col>
      <xdr:colOff>117441</xdr:colOff>
      <xdr:row>37</xdr:row>
      <xdr:rowOff>76503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CC1A82-4AD7-4A5A-94DE-1327D11A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29075" y="6924675"/>
          <a:ext cx="5441915" cy="21720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IRM4data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OEB%20database%20v7%20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OEB%20database%20v7%20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Users\Dave%20Hovde\AppData\Roaming\Microsoft\Excel\API_InfoREQ_20130304.xlsx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API_InfoREQ_20130304.xlsx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Users\Dave%20Hovde\AppData\Roaming\Microsoft\Excel\Bluewater_EB-2010-0379%20Data%20Request%20_20130301.xlsx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Bluewater_EB-2010-0379%20Data%20Request%20_20130301.xlsx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3a3815613143da3/PEGR/E/oeb/working%20papers%20analysis%20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Documents%20and%20Settings\Larry\Local%20Settings\Temporary%20Internet%20Files\Content.Outlook\RH3D8H8W\BM%20Database%20Calculations%20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Larry/Local%20Settings/Temporary%20Internet%20Files/Content.Outlook/RH3D8H8W/BM%20Database%20Calculations%205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._Thomas_Energy_Inc.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Users\Dave%20Hovde\AppData\Roaming\Microsoft\Excel\IRM4data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Users\Dave%20Hovde\Documents\PEG%20Office\Dave\E\oeb12\Data\OEB%20database%208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Documents/PEG%20Office/Dave/E/oeb12/Data/OEB%20database%20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ty.kingston.on.ca\Documents%20and%20Settings\Diana%20Crapp\Local%20Settings\Temporary%20Internet%20Files\OLK22\Table%202006%20Update%20-%20Source%20of%20WKA,%20WOM%20seri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Diana%20Crapp/Local%20Settings/Temporary%20Internet%20Files/OLK22/Table%202006%20Update%20-%20Source%20of%20WKA,%20WOM%20seri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Jeff%20Smith/Local%20Settings/Temporary%20Internet%20Files/Content.Outlook/YQXIZ0TJ/Copy%20of%20OEB%20Cost%20of%20Capital%20Calculations_Model_Ver_2012_9%20(lb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K/Utility%20Stats/OEB%20Benchmarking%20-%20Laura/Spreadsheet%20Model%20for%20Benchmarking%20Ontario%20Power%20Distributors_Draft%20for%20Comments_040915-%20New%20model-Apr%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3a3815613143da3/PEG20/OEB/Update19/Benchmarking-2019-spreadsheet-model%20(final%20rev)%20check%20Alectra17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city.kingston.on.ca\ns\UK\Kingston%20Hydro\Kingston%20Hydro%202023%20COS%20Rate%20App%20EB-2022-0044\EXHIBIT%204%20-%20OPERATING%20COSTS\Supporting%20documentation\Spreadsheet%20Model%20for%20Benchmarking%20Ontario%20Power%20Distributors%202%204-%20April%2024%20version%20from%20OEB-%20Updated.xlsx?3B49BCFE" TargetMode="External"/><Relationship Id="rId1" Type="http://schemas.openxmlformats.org/officeDocument/2006/relationships/externalLinkPath" Target="file:///\\3B49BCFE\Spreadsheet%20Model%20for%20Benchmarking%20Ontario%20Power%20Distributors%202%204-%20April%2024%20version%20from%20OEB-%20Update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K/Kingston%20Hydro/Kingston%20Hydro%202023%20COS%20Rate%20App%20EB-2022-0044/EXHIBIT%204%20-%20OPERATING%20COSTS/Supporting%20documentation/Benchmarking-Spreadsheet-Model-202108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3">
          <cell r="M93">
            <v>95.5</v>
          </cell>
        </row>
      </sheetData>
      <sheetData sheetId="6">
        <row r="106">
          <cell r="W106">
            <v>91.329146341463414</v>
          </cell>
        </row>
      </sheetData>
      <sheetData sheetId="7">
        <row r="108">
          <cell r="M108">
            <v>91.329146341463414</v>
          </cell>
        </row>
      </sheetData>
      <sheetData sheetId="8">
        <row r="95">
          <cell r="M95">
            <v>51.164212860310414</v>
          </cell>
        </row>
      </sheetData>
      <sheetData sheetId="9">
        <row r="2">
          <cell r="B2">
            <v>0</v>
          </cell>
        </row>
      </sheetData>
      <sheetData sheetId="10">
        <row r="7">
          <cell r="E7" t="str">
            <v>PTOT</v>
          </cell>
        </row>
      </sheetData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</row>
      </sheetData>
      <sheetData sheetId="14">
        <row r="1">
          <cell r="A1" t="str">
            <v>Distributor Data for Year ended Dec 31st, 2011</v>
          </cell>
        </row>
      </sheetData>
      <sheetData sheetId="15">
        <row r="1">
          <cell r="A1" t="str">
            <v>Distributor Data for Year ended Dec 31st, 2009</v>
          </cell>
        </row>
      </sheetData>
      <sheetData sheetId="16">
        <row r="1">
          <cell r="A1" t="str">
            <v>Distributor Data for Year ended Dec 31st, 2008</v>
          </cell>
        </row>
      </sheetData>
      <sheetData sheetId="17">
        <row r="1">
          <cell r="A1" t="str">
            <v>Distributor Data for Year ended Dec 31st, 2007</v>
          </cell>
        </row>
      </sheetData>
      <sheetData sheetId="18">
        <row r="1">
          <cell r="A1" t="str">
            <v>Distributor Data for Year ended Dec 31st, 2006</v>
          </cell>
        </row>
      </sheetData>
      <sheetData sheetId="19">
        <row r="1">
          <cell r="A1" t="str">
            <v>Distributor Data for Year ended Dec 31st, 2005</v>
          </cell>
        </row>
      </sheetData>
      <sheetData sheetId="20">
        <row r="1">
          <cell r="A1" t="str">
            <v>Distributor Data for Year ended Dec 31st, 2004</v>
          </cell>
        </row>
      </sheetData>
      <sheetData sheetId="21">
        <row r="1">
          <cell r="A1" t="str">
            <v>Distributor Data for Year ended Dec 31st, 2003</v>
          </cell>
        </row>
      </sheetData>
      <sheetData sheetId="22">
        <row r="1">
          <cell r="A1" t="str">
            <v>Distributor Data for Year ended Dec 31st, 2002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3">
          <cell r="M93">
            <v>95.5</v>
          </cell>
        </row>
      </sheetData>
      <sheetData sheetId="6">
        <row r="106">
          <cell r="W106">
            <v>91.329146341463414</v>
          </cell>
        </row>
      </sheetData>
      <sheetData sheetId="7">
        <row r="108">
          <cell r="M108">
            <v>91.329146341463414</v>
          </cell>
        </row>
      </sheetData>
      <sheetData sheetId="8">
        <row r="95">
          <cell r="M95">
            <v>51.164212860310414</v>
          </cell>
        </row>
      </sheetData>
      <sheetData sheetId="9">
        <row r="2">
          <cell r="B2">
            <v>0</v>
          </cell>
        </row>
      </sheetData>
      <sheetData sheetId="10">
        <row r="7">
          <cell r="E7" t="str">
            <v>PTOT</v>
          </cell>
        </row>
      </sheetData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 refreshError="1"/>
      <sheetData sheetId="1">
        <row r="14">
          <cell r="F14" t="str">
            <v>Algoma Power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 refreshError="1"/>
      <sheetData sheetId="1">
        <row r="14">
          <cell r="F14" t="str">
            <v>Algoma Power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/>
      <sheetData sheetId="1">
        <row r="14">
          <cell r="F14" t="str">
            <v>Bluewater Power Distribution Corporation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/>
      <sheetData sheetId="1">
        <row r="14">
          <cell r="F14" t="str">
            <v>Bluewater Power Distribution Corporation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dustry TFP Calculations"/>
      <sheetName val="2. BM Database"/>
      <sheetName val="econometric rankings"/>
      <sheetName val="3. TFP Database"/>
      <sheetName val="4. OM&amp;A Calculation"/>
      <sheetName val="5. Capital Calculations for TFP"/>
      <sheetName val="6. Capital Calculations for BM"/>
      <sheetName val="7. OM&amp;A Price"/>
      <sheetName val="8. smart meter OM&amp;A adjustment"/>
      <sheetName val="9. Z variables"/>
      <sheetName val="10. Q Capital Data"/>
      <sheetName val="12. Q Output"/>
      <sheetName val="14. AWE cansim"/>
      <sheetName val="15. gdpipi fdd can"/>
      <sheetName val="17. Historical Asset Price"/>
      <sheetName val="18. data request responses"/>
      <sheetName val="19. 2012DR"/>
      <sheetName val="20. Late DR companies"/>
      <sheetName val="21. Aggregate HV charges"/>
      <sheetName val="22. HV-Related O&amp;M Exp"/>
      <sheetName val="23. LV Charges Included in BM"/>
      <sheetName val="24. 2012 data"/>
      <sheetName val="25. 2012 data raw "/>
      <sheetName val="26. data0211"/>
      <sheetName val="27. 2011 data "/>
      <sheetName val="28. 2010 data"/>
      <sheetName val="29. 2009 data"/>
      <sheetName val="30. 2008 data"/>
      <sheetName val="31. 2007 data"/>
      <sheetName val="32. 2006 data"/>
      <sheetName val="33. 2005 data"/>
      <sheetName val="34. 2004 data"/>
      <sheetName val="35. 2003 data"/>
      <sheetName val="36. 2002 data"/>
      <sheetName val="37. Gross Plant (2012)"/>
      <sheetName val="38. Gross Plant"/>
      <sheetName val="39. 1860 2012"/>
      <sheetName val="40. 1860 meter data"/>
      <sheetName val="41. Output data"/>
      <sheetName val="43. Company Selection"/>
      <sheetName val="44. Verification - Gross Plant"/>
      <sheetName val="45. Verification -  OM&amp;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C3" t="str">
            <v>HVDS-LOW</v>
          </cell>
          <cell r="E3">
            <v>0.45</v>
          </cell>
        </row>
      </sheetData>
      <sheetData sheetId="21"/>
      <sheetData sheetId="22"/>
      <sheetData sheetId="23"/>
      <sheetData sheetId="24">
        <row r="1">
          <cell r="B1" t="str">
            <v>Distributor Data for Year ended Dec 31st, 2011</v>
          </cell>
        </row>
      </sheetData>
      <sheetData sheetId="25">
        <row r="1">
          <cell r="A1" t="str">
            <v>Distributor Data for Year ended Dec 31st, 2011</v>
          </cell>
        </row>
      </sheetData>
      <sheetData sheetId="26">
        <row r="1">
          <cell r="A1" t="str">
            <v>Distributor Data for Year ended Dec 31st, 2009</v>
          </cell>
        </row>
      </sheetData>
      <sheetData sheetId="27">
        <row r="1">
          <cell r="A1" t="str">
            <v>Distributor Data for Year ended Dec 31st, 2008</v>
          </cell>
        </row>
      </sheetData>
      <sheetData sheetId="28">
        <row r="1">
          <cell r="A1" t="str">
            <v>Distributor Data for Year ended Dec 31st, 2007</v>
          </cell>
        </row>
      </sheetData>
      <sheetData sheetId="29">
        <row r="1">
          <cell r="A1" t="str">
            <v>Distributor Data for Year ended Dec 31st, 2006</v>
          </cell>
        </row>
      </sheetData>
      <sheetData sheetId="30">
        <row r="1">
          <cell r="A1" t="str">
            <v>Distributor Data for Year ended Dec 31st, 2005</v>
          </cell>
        </row>
      </sheetData>
      <sheetData sheetId="31">
        <row r="1">
          <cell r="A1" t="str">
            <v>Distributor Data for Year ended Dec 31st, 2004</v>
          </cell>
        </row>
      </sheetData>
      <sheetData sheetId="32">
        <row r="1">
          <cell r="A1" t="str">
            <v>Distributor Data for Year ended Dec 31st, 2003</v>
          </cell>
        </row>
      </sheetData>
      <sheetData sheetId="33">
        <row r="1">
          <cell r="A1" t="str">
            <v>Distributor Data for Year ended Dec 31st, 2002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data with H1 and TOR"/>
      <sheetName val="2011 yndx calc"/>
      <sheetName val="2010 yndx calc"/>
      <sheetName val="2009 yndx calc "/>
      <sheetName val="2009-2011 Unit costs"/>
      <sheetName val="Peer Group Unit Cost Calc"/>
      <sheetName val="Company ranking by unit cost BM"/>
      <sheetName val="peer group calc"/>
      <sheetName val="Left-bottom"/>
      <sheetName val="Right-top"/>
      <sheetName val="Right-bottom"/>
      <sheetName val="Peer groups"/>
      <sheetName val="12 group table"/>
      <sheetName val="6 peer group table"/>
      <sheetName val="Left-bottom chart"/>
      <sheetName val="TFP Calculations"/>
      <sheetName val="BM Database"/>
      <sheetName val="Capital Calculations for TFP"/>
      <sheetName val="Q Capital Data"/>
      <sheetName val="Capital Calculations BM"/>
      <sheetName val="data request responses"/>
      <sheetName val="COMA"/>
      <sheetName val="Aggregate HV charges"/>
      <sheetName val="HV-Related O&amp;M Exp"/>
      <sheetName val="Z variables"/>
      <sheetName val="CNP Plant"/>
      <sheetName val="OM&amp;A Price"/>
      <sheetName val="Q OM&amp;A"/>
      <sheetName val="Output Indexes"/>
      <sheetName val="Q Output"/>
      <sheetName val="Q Business Conditions"/>
      <sheetName val="GDPIPI Ontario"/>
      <sheetName val="Z key"/>
      <sheetName val="embedded dist summary"/>
      <sheetName val="TWA40 0211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ENERSOURCE HYDRO MISSISSAUGA INC.</v>
          </cell>
          <cell r="B4">
            <v>39751187.478046209</v>
          </cell>
          <cell r="C4">
            <v>-8.2088511345344548E-2</v>
          </cell>
          <cell r="D4" t="str">
            <v>BRANTFORD POWER INC.</v>
          </cell>
          <cell r="E4">
            <v>37081179.829891548</v>
          </cell>
          <cell r="F4">
            <v>-0.1585595139735004</v>
          </cell>
          <cell r="G4" t="str">
            <v>CENTRE WELLINGTON HYDRO LTD.</v>
          </cell>
          <cell r="H4">
            <v>50486278.411016107</v>
          </cell>
          <cell r="I4">
            <v>1.5065519962440623E-2</v>
          </cell>
        </row>
        <row r="5">
          <cell r="A5" t="str">
            <v>ENWIN UTILITIES LTD.</v>
          </cell>
          <cell r="B5">
            <v>41480380.506671302</v>
          </cell>
          <cell r="C5">
            <v>-4.215898350537458E-2</v>
          </cell>
          <cell r="D5" t="str">
            <v>E.L.K. ENERGY INC.</v>
          </cell>
          <cell r="E5">
            <v>44017464.503229409</v>
          </cell>
          <cell r="F5">
            <v>-1.1623984144445698E-3</v>
          </cell>
          <cell r="G5" t="str">
            <v>COLLUS POWER CORPORATION</v>
          </cell>
          <cell r="H5">
            <v>51108225.999345817</v>
          </cell>
          <cell r="I5">
            <v>2.7570255348115826E-2</v>
          </cell>
        </row>
        <row r="6">
          <cell r="A6" t="str">
            <v>HORIZON UTILITIES CORPORATION</v>
          </cell>
          <cell r="B6">
            <v>33331805.582322493</v>
          </cell>
          <cell r="C6">
            <v>-0.23032117471925681</v>
          </cell>
          <cell r="D6" t="str">
            <v>ESSEX POWERLINES CORPORATION</v>
          </cell>
          <cell r="E6">
            <v>51829376.320674591</v>
          </cell>
          <cell r="F6">
            <v>0.17610431495934223</v>
          </cell>
          <cell r="G6" t="str">
            <v>COOPERATIVE HYDRO EMBRUN INC.</v>
          </cell>
          <cell r="H6">
            <v>77988639.027818441</v>
          </cell>
          <cell r="I6">
            <v>0.56802166682704269</v>
          </cell>
        </row>
        <row r="7">
          <cell r="A7" t="str">
            <v>HYDRO ONE BRAMPTON NETWORKS INC.</v>
          </cell>
          <cell r="B7">
            <v>38012939.225483082</v>
          </cell>
          <cell r="C7">
            <v>-0.12222713719250365</v>
          </cell>
          <cell r="D7" t="str">
            <v>FESTIVAL HYDRO INC.</v>
          </cell>
          <cell r="E7">
            <v>43079283.818667859</v>
          </cell>
          <cell r="F7">
            <v>-2.2451451643591892E-2</v>
          </cell>
          <cell r="G7" t="str">
            <v>GRIMSBY POWER INCORPORATED</v>
          </cell>
          <cell r="H7">
            <v>38490822.808299117</v>
          </cell>
          <cell r="I7">
            <v>-0.22611235572548991</v>
          </cell>
        </row>
        <row r="8">
          <cell r="A8" t="str">
            <v>HYDRO ONE NETWORKS INC.</v>
          </cell>
          <cell r="B8">
            <v>73591195.799244985</v>
          </cell>
          <cell r="C8">
            <v>0.69932543839772909</v>
          </cell>
          <cell r="D8" t="str">
            <v>KINGSTON HYDRO CORPORATION</v>
          </cell>
          <cell r="E8">
            <v>32982826.858639326</v>
          </cell>
          <cell r="F8">
            <v>-0.25155871550534403</v>
          </cell>
          <cell r="G8" t="str">
            <v>GUELPH HYDRO ELECTRIC SYSTEMS INC.</v>
          </cell>
          <cell r="H8">
            <v>43500450.880043529</v>
          </cell>
          <cell r="I8">
            <v>-0.12538992413595701</v>
          </cell>
        </row>
        <row r="9">
          <cell r="A9" t="str">
            <v>HYDRO OTTAWA LIMITED</v>
          </cell>
          <cell r="B9">
            <v>40345821.897338338</v>
          </cell>
          <cell r="C9">
            <v>-6.8357556381566875E-2</v>
          </cell>
          <cell r="D9" t="str">
            <v>ORANGEVILLE HYDRO LIMITED</v>
          </cell>
          <cell r="E9">
            <v>55354574.790507875</v>
          </cell>
          <cell r="F9">
            <v>0.25609758182420256</v>
          </cell>
          <cell r="G9" t="str">
            <v>LAKEFRONT UTILITIES INC.</v>
          </cell>
          <cell r="H9">
            <v>47924777.743373483</v>
          </cell>
          <cell r="I9">
            <v>-3.643542423307089E-2</v>
          </cell>
        </row>
        <row r="10">
          <cell r="A10" t="str">
            <v>KITCHENER-WILMOT HYDRO INC.</v>
          </cell>
          <cell r="B10">
            <v>33249560.446607154</v>
          </cell>
          <cell r="C10">
            <v>-0.23222033194571112</v>
          </cell>
          <cell r="D10" t="str">
            <v>OSHAWA PUC NETWORKS INC.</v>
          </cell>
          <cell r="E10">
            <v>37037119.018569</v>
          </cell>
          <cell r="F10">
            <v>-0.15955933519450913</v>
          </cell>
          <cell r="G10" t="str">
            <v>MIDLAND POWER UTILITY CORPORATION</v>
          </cell>
          <cell r="H10">
            <v>59360554.748443127</v>
          </cell>
          <cell r="I10">
            <v>0.19348968209626907</v>
          </cell>
        </row>
        <row r="11">
          <cell r="A11" t="str">
            <v>LONDON HYDRO INC.</v>
          </cell>
          <cell r="B11">
            <v>32708205.569364682</v>
          </cell>
          <cell r="C11">
            <v>-0.24472098646161791</v>
          </cell>
          <cell r="D11" t="str">
            <v>PETERBOROUGH DISTRIBUTION INCORPORATED</v>
          </cell>
          <cell r="E11">
            <v>47946122.784339197</v>
          </cell>
          <cell r="F11">
            <v>8.7986117049571627E-2</v>
          </cell>
          <cell r="G11" t="str">
            <v>NEWMARKET-TAY POWER DISTRIBUTION LTD.</v>
          </cell>
          <cell r="H11">
            <v>40069741.447477661</v>
          </cell>
          <cell r="I11">
            <v>-0.19436698015218465</v>
          </cell>
        </row>
        <row r="12">
          <cell r="A12" t="str">
            <v>POWERSTREAM INC.</v>
          </cell>
          <cell r="B12">
            <v>41092822.54197415</v>
          </cell>
          <cell r="C12">
            <v>-5.110824844272021E-2</v>
          </cell>
          <cell r="D12" t="str">
            <v>TILLSONBURG HYDRO INC.</v>
          </cell>
          <cell r="E12">
            <v>38269240.303189866</v>
          </cell>
          <cell r="F12">
            <v>-0.13160022662970464</v>
          </cell>
          <cell r="G12" t="str">
            <v>ST. THOMAS ENERGY INC.</v>
          </cell>
          <cell r="H12">
            <v>36947872.00325156</v>
          </cell>
          <cell r="I12">
            <v>-0.25713457028548253</v>
          </cell>
        </row>
        <row r="13">
          <cell r="A13" t="str">
            <v>TORONTO HYDRO-ELECTRIC SYSTEM LIMITED</v>
          </cell>
          <cell r="B13">
            <v>56014118.394734323</v>
          </cell>
          <cell r="C13">
            <v>0.29344570724546881</v>
          </cell>
          <cell r="D13" t="str">
            <v>WOODSTOCK HYDRO SERVICES INC.</v>
          </cell>
          <cell r="E13">
            <v>53089710.556999266</v>
          </cell>
          <cell r="F13">
            <v>0.2047036275279783</v>
          </cell>
          <cell r="G13" t="str">
            <v>WASAGA DISTRIBUTION INC.</v>
          </cell>
          <cell r="H13">
            <v>51492288.624786288</v>
          </cell>
          <cell r="I13">
            <v>3.5292130298316286E-2</v>
          </cell>
        </row>
        <row r="14">
          <cell r="A14" t="str">
            <v>VERIDIAN CONNECTIONS INC.</v>
          </cell>
          <cell r="B14">
            <v>46789311.331008933</v>
          </cell>
          <cell r="C14">
            <v>8.0431784350898261E-2</v>
          </cell>
        </row>
        <row r="20">
          <cell r="A20" t="str">
            <v>BRANT COUNTY POWER INC.</v>
          </cell>
          <cell r="B20">
            <v>48302776.297091581</v>
          </cell>
          <cell r="C20">
            <v>4.6351050231945724E-2</v>
          </cell>
          <cell r="D20" t="str">
            <v>CHAPLEAU PUBLIC UTILITIES CORPORATION</v>
          </cell>
          <cell r="E20">
            <v>39701692.306614399</v>
          </cell>
          <cell r="F20">
            <v>-0.20585088880309965</v>
          </cell>
          <cell r="G20" t="str">
            <v>ALGOMA POWER INC.</v>
          </cell>
          <cell r="H20">
            <v>113948443.5025468</v>
          </cell>
          <cell r="I20">
            <v>1.0978386034662262</v>
          </cell>
        </row>
        <row r="21">
          <cell r="A21" t="str">
            <v>BURLINGTON HYDRO INC.</v>
          </cell>
          <cell r="B21">
            <v>36206139.620957106</v>
          </cell>
          <cell r="C21">
            <v>-0.21569037803911842</v>
          </cell>
          <cell r="D21" t="str">
            <v>ENTEGRUS POWERLINES</v>
          </cell>
          <cell r="E21">
            <v>36471578.223085068</v>
          </cell>
          <cell r="F21">
            <v>-0.2704625483940446</v>
          </cell>
          <cell r="G21" t="str">
            <v>ATIKOKAN HYDRO INC.</v>
          </cell>
          <cell r="H21">
            <v>56725011.831178673</v>
          </cell>
          <cell r="I21">
            <v>4.4331242654186087E-2</v>
          </cell>
        </row>
        <row r="22">
          <cell r="A22" t="str">
            <v>CAMBRIDGE AND NORTH DUMFRIES HYDRO INC.</v>
          </cell>
          <cell r="B22">
            <v>34737859.608833656</v>
          </cell>
          <cell r="C22">
            <v>-0.24749675544629973</v>
          </cell>
          <cell r="D22" t="str">
            <v>ESPANOLA REGIONAL HYDRO DISTRIBUTION CORPORATION</v>
          </cell>
          <cell r="E22">
            <v>66658364.037140571</v>
          </cell>
          <cell r="F22">
            <v>0.33336080852944472</v>
          </cell>
          <cell r="G22" t="str">
            <v>BLUEWATER POWER DISTRIBUTION CORPORATION</v>
          </cell>
          <cell r="H22">
            <v>39162445.494403876</v>
          </cell>
          <cell r="I22">
            <v>-0.27900296450766182</v>
          </cell>
        </row>
        <row r="23">
          <cell r="A23" t="str">
            <v>CANADIAN NIAGARA POWER INC.</v>
          </cell>
          <cell r="B23">
            <v>53188192.30238793</v>
          </cell>
          <cell r="C23">
            <v>0.15218058136532675</v>
          </cell>
          <cell r="D23" t="str">
            <v>FORT FRANCES POWER CORPORATION</v>
          </cell>
          <cell r="E23">
            <v>44789087.220283099</v>
          </cell>
          <cell r="F23">
            <v>-0.10408822040610211</v>
          </cell>
          <cell r="G23" t="str">
            <v>ERIE THAMES POWERLINES CORPORATION</v>
          </cell>
          <cell r="H23">
            <v>56934558.145577155</v>
          </cell>
          <cell r="I23">
            <v>4.818907812825627E-2</v>
          </cell>
        </row>
        <row r="24">
          <cell r="A24" t="str">
            <v>HALTON HILLS HYDRO INC.</v>
          </cell>
          <cell r="B24">
            <v>50240894.028802089</v>
          </cell>
          <cell r="C24">
            <v>8.8335210967869199E-2</v>
          </cell>
          <cell r="D24" t="str">
            <v>HEARST POWER DISTRIBUTION COMPANY LIMITED</v>
          </cell>
          <cell r="E24">
            <v>46947846.17805583</v>
          </cell>
          <cell r="F24">
            <v>-6.0906773772454639E-2</v>
          </cell>
          <cell r="G24" t="str">
            <v>GREATER SUDBURY HYDRO INC.</v>
          </cell>
          <cell r="H24">
            <v>46933979.085859738</v>
          </cell>
          <cell r="I24">
            <v>-0.13592577384883339</v>
          </cell>
        </row>
        <row r="25">
          <cell r="A25" t="str">
            <v>INNISFIL HYDRO DISTRIBUTION SYSTEMS LIMITED</v>
          </cell>
          <cell r="B25">
            <v>58365014.830644965</v>
          </cell>
          <cell r="C25">
            <v>0.26432265899642765</v>
          </cell>
          <cell r="D25" t="str">
            <v>HYDRO 2000 INC.</v>
          </cell>
          <cell r="E25">
            <v>57964312.489297181</v>
          </cell>
          <cell r="F25">
            <v>0.15945453632075154</v>
          </cell>
          <cell r="G25" t="str">
            <v>HALDIMAND COUNTY HYDRO INC.</v>
          </cell>
          <cell r="H25">
            <v>43539691.92241738</v>
          </cell>
          <cell r="I25">
            <v>-0.19841602315671539</v>
          </cell>
        </row>
        <row r="26">
          <cell r="A26" t="str">
            <v>MILTON HYDRO DISTRIBUTION INC.</v>
          </cell>
          <cell r="B26">
            <v>48546484.603451103</v>
          </cell>
          <cell r="C26">
            <v>5.1630341855704608E-2</v>
          </cell>
          <cell r="D26" t="str">
            <v>HYDRO HAWKESBURY INC.</v>
          </cell>
          <cell r="E26">
            <v>35933788.926673122</v>
          </cell>
          <cell r="F26">
            <v>-0.2812198956743166</v>
          </cell>
          <cell r="G26" t="str">
            <v>LAKELAND POWER DISTRIBUTION LTD.</v>
          </cell>
          <cell r="H26">
            <v>70795463.142385244</v>
          </cell>
          <cell r="I26">
            <v>0.30337414856436112</v>
          </cell>
        </row>
        <row r="27">
          <cell r="A27" t="str">
            <v>NIAGARA-ON-THE-LAKE HYDRO INC.</v>
          </cell>
          <cell r="B27">
            <v>45072995.809250928</v>
          </cell>
          <cell r="C27">
            <v>-2.3613545274631793E-2</v>
          </cell>
          <cell r="D27" t="str">
            <v>KENORA HYDRO ELECTRIC CORPORATION LTD.</v>
          </cell>
          <cell r="E27">
            <v>41801142.673030429</v>
          </cell>
          <cell r="F27">
            <v>-0.1638557861859368</v>
          </cell>
          <cell r="G27" t="str">
            <v>NIAGARA PENINSULA ENERGY INC.</v>
          </cell>
          <cell r="H27">
            <v>46888458.201888166</v>
          </cell>
          <cell r="I27">
            <v>-0.13676383240166776</v>
          </cell>
        </row>
        <row r="28">
          <cell r="A28" t="str">
            <v>OAKVILLE HYDRO ELECTRICITY DISTRIBUTION INC.</v>
          </cell>
          <cell r="B28">
            <v>47231842.206519842</v>
          </cell>
          <cell r="C28">
            <v>2.3152114346630896E-2</v>
          </cell>
          <cell r="D28" t="str">
            <v>NORTHERN ONTARIO WIRES INC.</v>
          </cell>
          <cell r="E28">
            <v>39196204.861059025</v>
          </cell>
          <cell r="F28">
            <v>-0.2159621052849752</v>
          </cell>
          <cell r="G28" t="str">
            <v>NORFOLK POWER DISTRIBUTION INC.</v>
          </cell>
          <cell r="H28">
            <v>48865910.495023571</v>
          </cell>
          <cell r="I28">
            <v>-0.10035810688634252</v>
          </cell>
        </row>
        <row r="29">
          <cell r="A29" t="str">
            <v>WATERLOO NORTH HYDRO INC.</v>
          </cell>
          <cell r="B29">
            <v>41599533.163341686</v>
          </cell>
          <cell r="C29">
            <v>-9.8856865971860691E-2</v>
          </cell>
          <cell r="D29" t="str">
            <v>ORILLIA POWER DISTRIBUTION CORPORATION</v>
          </cell>
          <cell r="E29">
            <v>49965446.906025849</v>
          </cell>
          <cell r="F29">
            <v>-5.4599827812489878E-4</v>
          </cell>
          <cell r="G29" t="str">
            <v>NORTH BAY HYDRO DISTRIBUTION LIMITED</v>
          </cell>
          <cell r="H29">
            <v>41340243.180268228</v>
          </cell>
          <cell r="I29">
            <v>-0.23890879634253426</v>
          </cell>
        </row>
        <row r="30">
          <cell r="A30" t="str">
            <v>WHITBY HYDRO ELECTRIC CORPORATION</v>
          </cell>
          <cell r="B30">
            <v>44302032.489557736</v>
          </cell>
          <cell r="C30">
            <v>-4.0314413031996142E-2</v>
          </cell>
          <cell r="D30" t="str">
            <v>OTTAWA RIVER POWER CORPORATION</v>
          </cell>
          <cell r="E30">
            <v>69396290.623507768</v>
          </cell>
          <cell r="F30">
            <v>0.38812728921983147</v>
          </cell>
          <cell r="G30" t="str">
            <v>PUC DISTRIBUTION INC.</v>
          </cell>
          <cell r="H30">
            <v>35016855.164206512</v>
          </cell>
          <cell r="I30">
            <v>-0.35532502000506716</v>
          </cell>
        </row>
        <row r="31">
          <cell r="D31" t="str">
            <v>PARRY SOUND POWER CORPORATION</v>
          </cell>
          <cell r="E31">
            <v>57293999.191035986</v>
          </cell>
          <cell r="F31">
            <v>0.14604632424942623</v>
          </cell>
          <cell r="G31" t="str">
            <v>SIOUX LOOKOUT HYDRO INC.</v>
          </cell>
          <cell r="H31">
            <v>62569064.40096283</v>
          </cell>
          <cell r="I31">
            <v>0.15192269984952014</v>
          </cell>
        </row>
        <row r="32">
          <cell r="D32" t="str">
            <v>RENFREW HYDRO INC.</v>
          </cell>
          <cell r="E32">
            <v>77119044.592503086</v>
          </cell>
          <cell r="F32">
            <v>0.5426047899043096</v>
          </cell>
          <cell r="G32" t="str">
            <v>THUNDER BAY HYDRO ELECTRICITY DISTRIBUTION INC.</v>
          </cell>
          <cell r="H32">
            <v>43401768.264088981</v>
          </cell>
          <cell r="I32">
            <v>-0.20095525551372548</v>
          </cell>
        </row>
        <row r="33">
          <cell r="D33" t="str">
            <v>RIDEAU ST. LAWRENCE DISTRIBUTION INC.</v>
          </cell>
          <cell r="E33">
            <v>44399971.015545964</v>
          </cell>
          <cell r="F33">
            <v>-0.11187167421350627</v>
          </cell>
        </row>
        <row r="34">
          <cell r="D34" t="str">
            <v>WELLAND HYDRO-ELECTRIC SYSTEM CORP.</v>
          </cell>
          <cell r="E34">
            <v>33295297.846245836</v>
          </cell>
          <cell r="F34">
            <v>-0.3339973775569513</v>
          </cell>
        </row>
        <row r="35">
          <cell r="D35" t="str">
            <v>WELLINGTON NORTH POWER INC.</v>
          </cell>
          <cell r="E35">
            <v>66963653.787803553</v>
          </cell>
          <cell r="F35">
            <v>0.33946748988383474</v>
          </cell>
        </row>
        <row r="36">
          <cell r="D36" t="str">
            <v>WEST COAST HURON ENERGY INC.</v>
          </cell>
          <cell r="E36">
            <v>36349509.957047127</v>
          </cell>
          <cell r="F36">
            <v>-0.27290426811296015</v>
          </cell>
        </row>
        <row r="37">
          <cell r="D37" t="str">
            <v>WESTARIO POWER INC.</v>
          </cell>
          <cell r="E37">
            <v>55622140.600852825</v>
          </cell>
          <cell r="F37">
            <v>0.11260429857487679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data with H1 and TOR"/>
      <sheetName val="2011 yndx calc"/>
      <sheetName val="2010 yndx calc"/>
      <sheetName val="2009 yndx calc "/>
      <sheetName val="2009-2011 Unit costs"/>
      <sheetName val="Peer Group Unit Cost Calc"/>
      <sheetName val="Company ranking by unit cost BM"/>
      <sheetName val="peer group calc"/>
      <sheetName val="Left-bottom"/>
      <sheetName val="Right-top"/>
      <sheetName val="Right-bottom"/>
      <sheetName val="Peer groups"/>
      <sheetName val="12 group table"/>
      <sheetName val="6 peer group table"/>
      <sheetName val="Left-bottom chart"/>
      <sheetName val="TFP Calculations"/>
      <sheetName val="BM Database"/>
      <sheetName val="Capital Calculations for TFP"/>
      <sheetName val="Q Capital Data"/>
      <sheetName val="Capital Calculations BM"/>
      <sheetName val="data request responses"/>
      <sheetName val="COMA"/>
      <sheetName val="Aggregate HV charges"/>
      <sheetName val="HV-Related O&amp;M Exp"/>
      <sheetName val="Z variables"/>
      <sheetName val="CNP Plant"/>
      <sheetName val="OM&amp;A Price"/>
      <sheetName val="Q OM&amp;A"/>
      <sheetName val="Output Indexes"/>
      <sheetName val="Q Output"/>
      <sheetName val="Q Business Conditions"/>
      <sheetName val="GDPIPI Ontario"/>
      <sheetName val="Z key"/>
      <sheetName val="embedded dist summary"/>
      <sheetName val="TWA40 0211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ENERSOURCE HYDRO MISSISSAUGA INC.</v>
          </cell>
          <cell r="B4">
            <v>39751187.478046209</v>
          </cell>
          <cell r="C4">
            <v>-8.2088511345344548E-2</v>
          </cell>
          <cell r="D4" t="str">
            <v>BRANTFORD POWER INC.</v>
          </cell>
          <cell r="E4">
            <v>37081179.829891548</v>
          </cell>
          <cell r="F4">
            <v>-0.1585595139735004</v>
          </cell>
          <cell r="G4" t="str">
            <v>CENTRE WELLINGTON HYDRO LTD.</v>
          </cell>
          <cell r="H4">
            <v>50486278.411016107</v>
          </cell>
          <cell r="I4">
            <v>1.5065519962440623E-2</v>
          </cell>
        </row>
        <row r="5">
          <cell r="A5" t="str">
            <v>ENWIN UTILITIES LTD.</v>
          </cell>
          <cell r="B5">
            <v>41480380.506671302</v>
          </cell>
          <cell r="C5">
            <v>-4.215898350537458E-2</v>
          </cell>
          <cell r="D5" t="str">
            <v>E.L.K. ENERGY INC.</v>
          </cell>
          <cell r="E5">
            <v>44017464.503229409</v>
          </cell>
          <cell r="F5">
            <v>-1.1623984144445698E-3</v>
          </cell>
          <cell r="G5" t="str">
            <v>COLLUS POWER CORPORATION</v>
          </cell>
          <cell r="H5">
            <v>51108225.999345817</v>
          </cell>
          <cell r="I5">
            <v>2.7570255348115826E-2</v>
          </cell>
        </row>
        <row r="6">
          <cell r="A6" t="str">
            <v>HORIZON UTILITIES CORPORATION</v>
          </cell>
          <cell r="B6">
            <v>33331805.582322493</v>
          </cell>
          <cell r="C6">
            <v>-0.23032117471925681</v>
          </cell>
          <cell r="D6" t="str">
            <v>ESSEX POWERLINES CORPORATION</v>
          </cell>
          <cell r="E6">
            <v>51829376.320674591</v>
          </cell>
          <cell r="F6">
            <v>0.17610431495934223</v>
          </cell>
          <cell r="G6" t="str">
            <v>COOPERATIVE HYDRO EMBRUN INC.</v>
          </cell>
          <cell r="H6">
            <v>77988639.027818441</v>
          </cell>
          <cell r="I6">
            <v>0.56802166682704269</v>
          </cell>
        </row>
        <row r="7">
          <cell r="A7" t="str">
            <v>HYDRO ONE BRAMPTON NETWORKS INC.</v>
          </cell>
          <cell r="B7">
            <v>38012939.225483082</v>
          </cell>
          <cell r="C7">
            <v>-0.12222713719250365</v>
          </cell>
          <cell r="D7" t="str">
            <v>FESTIVAL HYDRO INC.</v>
          </cell>
          <cell r="E7">
            <v>43079283.818667859</v>
          </cell>
          <cell r="F7">
            <v>-2.2451451643591892E-2</v>
          </cell>
          <cell r="G7" t="str">
            <v>GRIMSBY POWER INCORPORATED</v>
          </cell>
          <cell r="H7">
            <v>38490822.808299117</v>
          </cell>
          <cell r="I7">
            <v>-0.22611235572548991</v>
          </cell>
        </row>
        <row r="8">
          <cell r="A8" t="str">
            <v>HYDRO ONE NETWORKS INC.</v>
          </cell>
          <cell r="B8">
            <v>73591195.799244985</v>
          </cell>
          <cell r="C8">
            <v>0.69932543839772909</v>
          </cell>
          <cell r="D8" t="str">
            <v>KINGSTON HYDRO CORPORATION</v>
          </cell>
          <cell r="E8">
            <v>32982826.858639326</v>
          </cell>
          <cell r="F8">
            <v>-0.25155871550534403</v>
          </cell>
          <cell r="G8" t="str">
            <v>GUELPH HYDRO ELECTRIC SYSTEMS INC.</v>
          </cell>
          <cell r="H8">
            <v>43500450.880043529</v>
          </cell>
          <cell r="I8">
            <v>-0.12538992413595701</v>
          </cell>
        </row>
        <row r="9">
          <cell r="A9" t="str">
            <v>HYDRO OTTAWA LIMITED</v>
          </cell>
          <cell r="B9">
            <v>40345821.897338338</v>
          </cell>
          <cell r="C9">
            <v>-6.8357556381566875E-2</v>
          </cell>
          <cell r="D9" t="str">
            <v>ORANGEVILLE HYDRO LIMITED</v>
          </cell>
          <cell r="E9">
            <v>55354574.790507875</v>
          </cell>
          <cell r="F9">
            <v>0.25609758182420256</v>
          </cell>
          <cell r="G9" t="str">
            <v>LAKEFRONT UTILITIES INC.</v>
          </cell>
          <cell r="H9">
            <v>47924777.743373483</v>
          </cell>
          <cell r="I9">
            <v>-3.643542423307089E-2</v>
          </cell>
        </row>
        <row r="10">
          <cell r="A10" t="str">
            <v>KITCHENER-WILMOT HYDRO INC.</v>
          </cell>
          <cell r="B10">
            <v>33249560.446607154</v>
          </cell>
          <cell r="C10">
            <v>-0.23222033194571112</v>
          </cell>
          <cell r="D10" t="str">
            <v>OSHAWA PUC NETWORKS INC.</v>
          </cell>
          <cell r="E10">
            <v>37037119.018569</v>
          </cell>
          <cell r="F10">
            <v>-0.15955933519450913</v>
          </cell>
          <cell r="G10" t="str">
            <v>MIDLAND POWER UTILITY CORPORATION</v>
          </cell>
          <cell r="H10">
            <v>59360554.748443127</v>
          </cell>
          <cell r="I10">
            <v>0.19348968209626907</v>
          </cell>
        </row>
        <row r="11">
          <cell r="A11" t="str">
            <v>LONDON HYDRO INC.</v>
          </cell>
          <cell r="B11">
            <v>32708205.569364682</v>
          </cell>
          <cell r="C11">
            <v>-0.24472098646161791</v>
          </cell>
          <cell r="D11" t="str">
            <v>PETERBOROUGH DISTRIBUTION INCORPORATED</v>
          </cell>
          <cell r="E11">
            <v>47946122.784339197</v>
          </cell>
          <cell r="F11">
            <v>8.7986117049571627E-2</v>
          </cell>
          <cell r="G11" t="str">
            <v>NEWMARKET-TAY POWER DISTRIBUTION LTD.</v>
          </cell>
          <cell r="H11">
            <v>40069741.447477661</v>
          </cell>
          <cell r="I11">
            <v>-0.19436698015218465</v>
          </cell>
        </row>
        <row r="12">
          <cell r="A12" t="str">
            <v>POWERSTREAM INC.</v>
          </cell>
          <cell r="B12">
            <v>41092822.54197415</v>
          </cell>
          <cell r="C12">
            <v>-5.110824844272021E-2</v>
          </cell>
          <cell r="D12" t="str">
            <v>TILLSONBURG HYDRO INC.</v>
          </cell>
          <cell r="E12">
            <v>38269240.303189866</v>
          </cell>
          <cell r="F12">
            <v>-0.13160022662970464</v>
          </cell>
          <cell r="G12" t="str">
            <v>ST. THOMAS ENERGY INC.</v>
          </cell>
          <cell r="H12">
            <v>36947872.00325156</v>
          </cell>
          <cell r="I12">
            <v>-0.25713457028548253</v>
          </cell>
        </row>
        <row r="13">
          <cell r="A13" t="str">
            <v>TORONTO HYDRO-ELECTRIC SYSTEM LIMITED</v>
          </cell>
          <cell r="B13">
            <v>56014118.394734323</v>
          </cell>
          <cell r="C13">
            <v>0.29344570724546881</v>
          </cell>
          <cell r="D13" t="str">
            <v>WOODSTOCK HYDRO SERVICES INC.</v>
          </cell>
          <cell r="E13">
            <v>53089710.556999266</v>
          </cell>
          <cell r="F13">
            <v>0.2047036275279783</v>
          </cell>
          <cell r="G13" t="str">
            <v>WASAGA DISTRIBUTION INC.</v>
          </cell>
          <cell r="H13">
            <v>51492288.624786288</v>
          </cell>
          <cell r="I13">
            <v>3.5292130298316286E-2</v>
          </cell>
        </row>
        <row r="14">
          <cell r="A14" t="str">
            <v>VERIDIAN CONNECTIONS INC.</v>
          </cell>
          <cell r="B14">
            <v>46789311.331008933</v>
          </cell>
          <cell r="C14">
            <v>8.0431784350898261E-2</v>
          </cell>
        </row>
        <row r="20">
          <cell r="A20" t="str">
            <v>BRANT COUNTY POWER INC.</v>
          </cell>
          <cell r="B20">
            <v>48302776.297091581</v>
          </cell>
          <cell r="C20">
            <v>4.6351050231945724E-2</v>
          </cell>
          <cell r="D20" t="str">
            <v>CHAPLEAU PUBLIC UTILITIES CORPORATION</v>
          </cell>
          <cell r="E20">
            <v>39701692.306614399</v>
          </cell>
          <cell r="F20">
            <v>-0.20585088880309965</v>
          </cell>
          <cell r="G20" t="str">
            <v>ALGOMA POWER INC.</v>
          </cell>
          <cell r="H20">
            <v>113948443.5025468</v>
          </cell>
          <cell r="I20">
            <v>1.0978386034662262</v>
          </cell>
        </row>
        <row r="21">
          <cell r="A21" t="str">
            <v>BURLINGTON HYDRO INC.</v>
          </cell>
          <cell r="B21">
            <v>36206139.620957106</v>
          </cell>
          <cell r="C21">
            <v>-0.21569037803911842</v>
          </cell>
          <cell r="D21" t="str">
            <v>ENTEGRUS POWERLINES</v>
          </cell>
          <cell r="E21">
            <v>36471578.223085068</v>
          </cell>
          <cell r="F21">
            <v>-0.2704625483940446</v>
          </cell>
          <cell r="G21" t="str">
            <v>ATIKOKAN HYDRO INC.</v>
          </cell>
          <cell r="H21">
            <v>56725011.831178673</v>
          </cell>
          <cell r="I21">
            <v>4.4331242654186087E-2</v>
          </cell>
        </row>
        <row r="22">
          <cell r="A22" t="str">
            <v>CAMBRIDGE AND NORTH DUMFRIES HYDRO INC.</v>
          </cell>
          <cell r="B22">
            <v>34737859.608833656</v>
          </cell>
          <cell r="C22">
            <v>-0.24749675544629973</v>
          </cell>
          <cell r="D22" t="str">
            <v>ESPANOLA REGIONAL HYDRO DISTRIBUTION CORPORATION</v>
          </cell>
          <cell r="E22">
            <v>66658364.037140571</v>
          </cell>
          <cell r="F22">
            <v>0.33336080852944472</v>
          </cell>
          <cell r="G22" t="str">
            <v>BLUEWATER POWER DISTRIBUTION CORPORATION</v>
          </cell>
          <cell r="H22">
            <v>39162445.494403876</v>
          </cell>
          <cell r="I22">
            <v>-0.27900296450766182</v>
          </cell>
        </row>
        <row r="23">
          <cell r="A23" t="str">
            <v>CANADIAN NIAGARA POWER INC.</v>
          </cell>
          <cell r="B23">
            <v>53188192.30238793</v>
          </cell>
          <cell r="C23">
            <v>0.15218058136532675</v>
          </cell>
          <cell r="D23" t="str">
            <v>FORT FRANCES POWER CORPORATION</v>
          </cell>
          <cell r="E23">
            <v>44789087.220283099</v>
          </cell>
          <cell r="F23">
            <v>-0.10408822040610211</v>
          </cell>
          <cell r="G23" t="str">
            <v>ERIE THAMES POWERLINES CORPORATION</v>
          </cell>
          <cell r="H23">
            <v>56934558.145577155</v>
          </cell>
          <cell r="I23">
            <v>4.818907812825627E-2</v>
          </cell>
        </row>
        <row r="24">
          <cell r="A24" t="str">
            <v>HALTON HILLS HYDRO INC.</v>
          </cell>
          <cell r="B24">
            <v>50240894.028802089</v>
          </cell>
          <cell r="C24">
            <v>8.8335210967869199E-2</v>
          </cell>
          <cell r="D24" t="str">
            <v>HEARST POWER DISTRIBUTION COMPANY LIMITED</v>
          </cell>
          <cell r="E24">
            <v>46947846.17805583</v>
          </cell>
          <cell r="F24">
            <v>-6.0906773772454639E-2</v>
          </cell>
          <cell r="G24" t="str">
            <v>GREATER SUDBURY HYDRO INC.</v>
          </cell>
          <cell r="H24">
            <v>46933979.085859738</v>
          </cell>
          <cell r="I24">
            <v>-0.13592577384883339</v>
          </cell>
        </row>
        <row r="25">
          <cell r="A25" t="str">
            <v>INNISFIL HYDRO DISTRIBUTION SYSTEMS LIMITED</v>
          </cell>
          <cell r="B25">
            <v>58365014.830644965</v>
          </cell>
          <cell r="C25">
            <v>0.26432265899642765</v>
          </cell>
          <cell r="D25" t="str">
            <v>HYDRO 2000 INC.</v>
          </cell>
          <cell r="E25">
            <v>57964312.489297181</v>
          </cell>
          <cell r="F25">
            <v>0.15945453632075154</v>
          </cell>
          <cell r="G25" t="str">
            <v>HALDIMAND COUNTY HYDRO INC.</v>
          </cell>
          <cell r="H25">
            <v>43539691.92241738</v>
          </cell>
          <cell r="I25">
            <v>-0.19841602315671539</v>
          </cell>
        </row>
        <row r="26">
          <cell r="A26" t="str">
            <v>MILTON HYDRO DISTRIBUTION INC.</v>
          </cell>
          <cell r="B26">
            <v>48546484.603451103</v>
          </cell>
          <cell r="C26">
            <v>5.1630341855704608E-2</v>
          </cell>
          <cell r="D26" t="str">
            <v>HYDRO HAWKESBURY INC.</v>
          </cell>
          <cell r="E26">
            <v>35933788.926673122</v>
          </cell>
          <cell r="F26">
            <v>-0.2812198956743166</v>
          </cell>
          <cell r="G26" t="str">
            <v>LAKELAND POWER DISTRIBUTION LTD.</v>
          </cell>
          <cell r="H26">
            <v>70795463.142385244</v>
          </cell>
          <cell r="I26">
            <v>0.30337414856436112</v>
          </cell>
        </row>
        <row r="27">
          <cell r="A27" t="str">
            <v>NIAGARA-ON-THE-LAKE HYDRO INC.</v>
          </cell>
          <cell r="B27">
            <v>45072995.809250928</v>
          </cell>
          <cell r="C27">
            <v>-2.3613545274631793E-2</v>
          </cell>
          <cell r="D27" t="str">
            <v>KENORA HYDRO ELECTRIC CORPORATION LTD.</v>
          </cell>
          <cell r="E27">
            <v>41801142.673030429</v>
          </cell>
          <cell r="F27">
            <v>-0.1638557861859368</v>
          </cell>
          <cell r="G27" t="str">
            <v>NIAGARA PENINSULA ENERGY INC.</v>
          </cell>
          <cell r="H27">
            <v>46888458.201888166</v>
          </cell>
          <cell r="I27">
            <v>-0.13676383240166776</v>
          </cell>
        </row>
        <row r="28">
          <cell r="A28" t="str">
            <v>OAKVILLE HYDRO ELECTRICITY DISTRIBUTION INC.</v>
          </cell>
          <cell r="B28">
            <v>47231842.206519842</v>
          </cell>
          <cell r="C28">
            <v>2.3152114346630896E-2</v>
          </cell>
          <cell r="D28" t="str">
            <v>NORTHERN ONTARIO WIRES INC.</v>
          </cell>
          <cell r="E28">
            <v>39196204.861059025</v>
          </cell>
          <cell r="F28">
            <v>-0.2159621052849752</v>
          </cell>
          <cell r="G28" t="str">
            <v>NORFOLK POWER DISTRIBUTION INC.</v>
          </cell>
          <cell r="H28">
            <v>48865910.495023571</v>
          </cell>
          <cell r="I28">
            <v>-0.10035810688634252</v>
          </cell>
        </row>
        <row r="29">
          <cell r="A29" t="str">
            <v>WATERLOO NORTH HYDRO INC.</v>
          </cell>
          <cell r="B29">
            <v>41599533.163341686</v>
          </cell>
          <cell r="C29">
            <v>-9.8856865971860691E-2</v>
          </cell>
          <cell r="D29" t="str">
            <v>ORILLIA POWER DISTRIBUTION CORPORATION</v>
          </cell>
          <cell r="E29">
            <v>49965446.906025849</v>
          </cell>
          <cell r="F29">
            <v>-5.4599827812489878E-4</v>
          </cell>
          <cell r="G29" t="str">
            <v>NORTH BAY HYDRO DISTRIBUTION LIMITED</v>
          </cell>
          <cell r="H29">
            <v>41340243.180268228</v>
          </cell>
          <cell r="I29">
            <v>-0.23890879634253426</v>
          </cell>
        </row>
        <row r="30">
          <cell r="A30" t="str">
            <v>WHITBY HYDRO ELECTRIC CORPORATION</v>
          </cell>
          <cell r="B30">
            <v>44302032.489557736</v>
          </cell>
          <cell r="C30">
            <v>-4.0314413031996142E-2</v>
          </cell>
          <cell r="D30" t="str">
            <v>OTTAWA RIVER POWER CORPORATION</v>
          </cell>
          <cell r="E30">
            <v>69396290.623507768</v>
          </cell>
          <cell r="F30">
            <v>0.38812728921983147</v>
          </cell>
          <cell r="G30" t="str">
            <v>PUC DISTRIBUTION INC.</v>
          </cell>
          <cell r="H30">
            <v>35016855.164206512</v>
          </cell>
          <cell r="I30">
            <v>-0.35532502000506716</v>
          </cell>
        </row>
        <row r="31">
          <cell r="D31" t="str">
            <v>PARRY SOUND POWER CORPORATION</v>
          </cell>
          <cell r="E31">
            <v>57293999.191035986</v>
          </cell>
          <cell r="F31">
            <v>0.14604632424942623</v>
          </cell>
          <cell r="G31" t="str">
            <v>SIOUX LOOKOUT HYDRO INC.</v>
          </cell>
          <cell r="H31">
            <v>62569064.40096283</v>
          </cell>
          <cell r="I31">
            <v>0.15192269984952014</v>
          </cell>
        </row>
        <row r="32">
          <cell r="D32" t="str">
            <v>RENFREW HYDRO INC.</v>
          </cell>
          <cell r="E32">
            <v>77119044.592503086</v>
          </cell>
          <cell r="F32">
            <v>0.5426047899043096</v>
          </cell>
          <cell r="G32" t="str">
            <v>THUNDER BAY HYDRO ELECTRICITY DISTRIBUTION INC.</v>
          </cell>
          <cell r="H32">
            <v>43401768.264088981</v>
          </cell>
          <cell r="I32">
            <v>-0.20095525551372548</v>
          </cell>
        </row>
        <row r="33">
          <cell r="D33" t="str">
            <v>RIDEAU ST. LAWRENCE DISTRIBUTION INC.</v>
          </cell>
          <cell r="E33">
            <v>44399971.015545964</v>
          </cell>
          <cell r="F33">
            <v>-0.11187167421350627</v>
          </cell>
        </row>
        <row r="34">
          <cell r="D34" t="str">
            <v>WELLAND HYDRO-ELECTRIC SYSTEM CORP.</v>
          </cell>
          <cell r="E34">
            <v>33295297.846245836</v>
          </cell>
          <cell r="F34">
            <v>-0.3339973775569513</v>
          </cell>
        </row>
        <row r="35">
          <cell r="D35" t="str">
            <v>WELLINGTON NORTH POWER INC.</v>
          </cell>
          <cell r="E35">
            <v>66963653.787803553</v>
          </cell>
          <cell r="F35">
            <v>0.33946748988383474</v>
          </cell>
        </row>
        <row r="36">
          <cell r="D36" t="str">
            <v>WEST COAST HURON ENERGY INC.</v>
          </cell>
          <cell r="E36">
            <v>36349509.957047127</v>
          </cell>
          <cell r="F36">
            <v>-0.27290426811296015</v>
          </cell>
        </row>
        <row r="37">
          <cell r="D37" t="str">
            <v>WESTARIO POWER INC.</v>
          </cell>
          <cell r="E37">
            <v>55622140.600852825</v>
          </cell>
          <cell r="F37">
            <v>0.11260429857487679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._Thomas_Energy_Inc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panel (plant add chk)"/>
      <sheetName val="plant add chk"/>
      <sheetName val="COMPANY_DRILL_TrialBalance_(540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AILSA CRAIG HYDRO ELECTRIC SYSTEM</v>
          </cell>
          <cell r="B5" t="str">
            <v>HYDRO ONE NETWORKS INC.</v>
          </cell>
          <cell r="D5">
            <v>-11297</v>
          </cell>
        </row>
        <row r="6">
          <cell r="A6" t="str">
            <v>AJAX HYDRO-ELECTRIC COMMISSION</v>
          </cell>
          <cell r="B6" t="str">
            <v>VERIDIAN CONNECTIONS INC.</v>
          </cell>
          <cell r="D6">
            <v>-1214160</v>
          </cell>
        </row>
        <row r="7">
          <cell r="A7" t="str">
            <v>ALLISTON</v>
          </cell>
          <cell r="B7" t="str">
            <v>POWERSTREAM INC.</v>
          </cell>
          <cell r="D7">
            <v>-113415</v>
          </cell>
        </row>
        <row r="8">
          <cell r="A8" t="str">
            <v>ALVINSTON PUBLIC UTILITIES COMMISSION</v>
          </cell>
          <cell r="B8" t="str">
            <v>BLUEWATER POWER DISTRIBUTION CORPORATION</v>
          </cell>
          <cell r="D8">
            <v>-13792</v>
          </cell>
        </row>
        <row r="9">
          <cell r="A9" t="str">
            <v>ANCASTER HYDRO-ELECTRIC COMMISSION</v>
          </cell>
          <cell r="B9" t="str">
            <v>HORIZON UTILITIES CORPORATION</v>
          </cell>
          <cell r="D9">
            <v>-296080</v>
          </cell>
        </row>
        <row r="10">
          <cell r="A10" t="str">
            <v>ARKONA HYDRO ELECTRIC COMMISSION</v>
          </cell>
          <cell r="B10" t="str">
            <v>HYDRO ONE NETWORKS INC.</v>
          </cell>
          <cell r="D10">
            <v>-512</v>
          </cell>
        </row>
        <row r="11">
          <cell r="A11" t="str">
            <v>ARNPRIOR HYDRO ELECTRIC COMMISSION</v>
          </cell>
          <cell r="B11" t="str">
            <v>HYDRO ONE NETWORKS INC.</v>
          </cell>
          <cell r="D11">
            <v>-55356</v>
          </cell>
        </row>
        <row r="12">
          <cell r="A12" t="str">
            <v>ASPHODEL-NORWOOD DISTRIBUTION INCORPORATED</v>
          </cell>
          <cell r="B12" t="str">
            <v>PETERBOROUGH DISTRIBUTION INCORPORATED</v>
          </cell>
          <cell r="D12">
            <v>-56817</v>
          </cell>
        </row>
        <row r="13">
          <cell r="A13" t="str">
            <v>ATIKOKAN HYDRO INC.</v>
          </cell>
          <cell r="B13" t="str">
            <v>ATIKOKAN HYDRO INC.</v>
          </cell>
          <cell r="D13">
            <v>-138338</v>
          </cell>
        </row>
        <row r="14">
          <cell r="A14" t="str">
            <v>AURORA HYDRO CONNECTIONS LIMITED</v>
          </cell>
          <cell r="B14" t="str">
            <v>POWERSTREAM INC.</v>
          </cell>
          <cell r="D14">
            <v>-1064644</v>
          </cell>
        </row>
        <row r="15">
          <cell r="A15" t="str">
            <v>AYLMER PUBLIC UTILITIES COMMISSION</v>
          </cell>
          <cell r="B15" t="str">
            <v>ERIE THAMES POWERLINES CORPORATION</v>
          </cell>
          <cell r="D15">
            <v>-78534</v>
          </cell>
        </row>
        <row r="16">
          <cell r="A16" t="str">
            <v>BATH HYDRO</v>
          </cell>
          <cell r="B16" t="str">
            <v>HYDRO ONE NETWORKS INC.</v>
          </cell>
          <cell r="D16">
            <v>-14356</v>
          </cell>
        </row>
        <row r="17">
          <cell r="A17" t="str">
            <v>BEACHBURG HYDRO</v>
          </cell>
          <cell r="B17" t="str">
            <v>OTTAWA RIVER POWER CORPORATION</v>
          </cell>
          <cell r="D17">
            <v>-11615</v>
          </cell>
        </row>
        <row r="18">
          <cell r="A18" t="str">
            <v>BEETON</v>
          </cell>
          <cell r="B18" t="str">
            <v>POWERSTREAM INC.</v>
          </cell>
          <cell r="D18">
            <v>-1224</v>
          </cell>
        </row>
        <row r="19">
          <cell r="A19" t="str">
            <v>BELLEVILLE ELECTRIC CORPORATION</v>
          </cell>
          <cell r="B19" t="str">
            <v>VERIDIAN CONNECTIONS INC.</v>
          </cell>
          <cell r="D19">
            <v>-257617</v>
          </cell>
        </row>
        <row r="20">
          <cell r="A20" t="str">
            <v>BLANDFORD-BLENHEIM PUBLIC UTILITIES COMMISSION</v>
          </cell>
          <cell r="B20" t="str">
            <v>HYDRO ONE NETWORKS INC.</v>
          </cell>
          <cell r="D20">
            <v>-8118</v>
          </cell>
        </row>
        <row r="21">
          <cell r="A21" t="str">
            <v>BLUE MOUNTAINS HYDRO SERVICES COMPANY INC.</v>
          </cell>
          <cell r="B21" t="str">
            <v>COLLUS POWER CORP.</v>
          </cell>
          <cell r="D21">
            <v>-61159</v>
          </cell>
        </row>
        <row r="22">
          <cell r="A22" t="str">
            <v>BLYTH HYDRO ELECTRIC COMMISSION</v>
          </cell>
          <cell r="B22" t="str">
            <v>HYDRO ONE NETWORKS INC.</v>
          </cell>
          <cell r="D22">
            <v>-21600</v>
          </cell>
        </row>
        <row r="23">
          <cell r="A23" t="str">
            <v>BOARD OF LIGHT &amp; HEAT COMM. OF THE CITY OF GUELPH</v>
          </cell>
          <cell r="B23" t="str">
            <v>GUELPH HYDRO ELECTRIC SYSTEMS INC.</v>
          </cell>
          <cell r="D23">
            <v>-3280287</v>
          </cell>
        </row>
        <row r="24">
          <cell r="A24" t="str">
            <v>BOBCAYGEON HYDRO ELECTRIC COMMISSION</v>
          </cell>
          <cell r="B24" t="str">
            <v>HYDRO ONE NETWORKS INC.</v>
          </cell>
          <cell r="D24">
            <v>-30357</v>
          </cell>
        </row>
        <row r="25">
          <cell r="A25" t="str">
            <v>BRADFORD WEST GWILLIMBURY PUBLIC UTILITIES COMMISSION</v>
          </cell>
          <cell r="B25" t="str">
            <v>POWERSTREAM INC.</v>
          </cell>
          <cell r="D25">
            <v>-482271</v>
          </cell>
        </row>
        <row r="26">
          <cell r="A26" t="str">
            <v>BRIGHTON DISTRIBUTION INC.</v>
          </cell>
          <cell r="B26" t="str">
            <v>HYDRO ONE NETWORKS INC.</v>
          </cell>
          <cell r="D26">
            <v>-84276</v>
          </cell>
        </row>
        <row r="27">
          <cell r="A27" t="str">
            <v>BROCK HYDRO-ELECTRIC COMMISSION</v>
          </cell>
          <cell r="B27" t="str">
            <v>VERIDIAN CONNECTIONS INC.</v>
          </cell>
          <cell r="D27">
            <v>-118719</v>
          </cell>
        </row>
        <row r="28">
          <cell r="A28" t="str">
            <v>BROCKVILLE UTILITIES INCORPORATED</v>
          </cell>
          <cell r="B28" t="str">
            <v>HYDRO ONE NETWORKS INC.</v>
          </cell>
          <cell r="D28">
            <v>-454703</v>
          </cell>
        </row>
        <row r="29">
          <cell r="A29" t="str">
            <v>BRUSSELS PUBLIC UTILITIES COMMISSION</v>
          </cell>
          <cell r="B29" t="str">
            <v>FESTIVAL HYDRO INC.</v>
          </cell>
          <cell r="D29">
            <v>-7778</v>
          </cell>
        </row>
        <row r="30">
          <cell r="A30" t="str">
            <v>BURK'S FALLS HYDRO ELECTRIC COMMISSION</v>
          </cell>
          <cell r="B30" t="str">
            <v>LAKELAND POWER DISTRIBUTION LTD.</v>
          </cell>
          <cell r="D30">
            <v>-42691</v>
          </cell>
        </row>
        <row r="31">
          <cell r="A31" t="str">
            <v>BURLINGTON HYDRO INC.</v>
          </cell>
          <cell r="B31" t="str">
            <v>BURLINGTON HYDRO INC.</v>
          </cell>
          <cell r="D31">
            <v>-4699681</v>
          </cell>
        </row>
        <row r="32">
          <cell r="A32" t="str">
            <v>CALEDON HYDRO CORPORATION</v>
          </cell>
          <cell r="B32" t="str">
            <v>HYDRO ONE NETWORKS INC.</v>
          </cell>
          <cell r="D32">
            <v>-1025158</v>
          </cell>
        </row>
        <row r="33">
          <cell r="A33" t="str">
            <v>CAMBRIDGE AND NORTH DUMFRIES HYDRO INC.</v>
          </cell>
          <cell r="B33" t="str">
            <v>CAMBRIDGE AND NORTH DUMFRIES HYDRO INC.</v>
          </cell>
          <cell r="D33">
            <v>-2213124</v>
          </cell>
        </row>
        <row r="34">
          <cell r="A34" t="str">
            <v>CAPREOL HYDRO ELECTRIC COMMISSION</v>
          </cell>
          <cell r="B34" t="str">
            <v>GREATER SUDBURY HYDRO INC.</v>
          </cell>
          <cell r="D34">
            <v>-158031</v>
          </cell>
        </row>
        <row r="35">
          <cell r="A35" t="str">
            <v>CASSELMAN HYDRO INC.</v>
          </cell>
          <cell r="B35" t="str">
            <v>HYDRO OTTAWA LIMITED</v>
          </cell>
          <cell r="D35">
            <v>-32757</v>
          </cell>
        </row>
        <row r="36">
          <cell r="A36" t="str">
            <v>CAVAN-MILLBROOK-NORTH MONAGHAN PUBLIC UTILITIES COMMISSION</v>
          </cell>
          <cell r="B36" t="str">
            <v>HYDRO ONE NETWORKS INC.</v>
          </cell>
          <cell r="D36">
            <v>-32841</v>
          </cell>
        </row>
        <row r="37">
          <cell r="A37" t="str">
            <v>CENTRE HASTINGS HYDRO ELECTRIC COMMISSION</v>
          </cell>
          <cell r="B37" t="str">
            <v>HYDRO ONE NETWORKS INC.</v>
          </cell>
          <cell r="D37">
            <v>-12753</v>
          </cell>
        </row>
        <row r="38">
          <cell r="A38" t="str">
            <v>CHALK RIVER HYDRO</v>
          </cell>
          <cell r="B38" t="str">
            <v>HYDRO ONE NETWORKS INC.</v>
          </cell>
          <cell r="D38">
            <v>-14160</v>
          </cell>
        </row>
        <row r="39">
          <cell r="A39" t="str">
            <v>CHAPLEAU PUBLIC UTILITIES CORPORATION</v>
          </cell>
          <cell r="B39" t="str">
            <v>CHAPLEAU PUBLIC UTILITIES CORPORATION</v>
          </cell>
          <cell r="D39">
            <v>-8179</v>
          </cell>
        </row>
        <row r="40">
          <cell r="A40" t="str">
            <v>CITY OF DRYDEN HYDRO ELECTRIC COMMISSION</v>
          </cell>
          <cell r="B40" t="str">
            <v>HYDRO ONE NETWORKS INC.</v>
          </cell>
          <cell r="D40">
            <v>-71382</v>
          </cell>
        </row>
        <row r="41">
          <cell r="A41" t="str">
            <v>CLARINGTON HYDRO-ELECTRIC COMMISSION</v>
          </cell>
          <cell r="B41" t="str">
            <v>VERIDIAN CONNECTIONS INC.</v>
          </cell>
          <cell r="D41">
            <v>-719052</v>
          </cell>
        </row>
        <row r="42">
          <cell r="A42" t="str">
            <v>CLINTON POWER CORPORATION</v>
          </cell>
          <cell r="B42" t="str">
            <v>ERIE THAMES POWERLINES CORPORATION</v>
          </cell>
          <cell r="D42">
            <v>-15123</v>
          </cell>
        </row>
        <row r="43">
          <cell r="A43" t="str">
            <v>COBDEN HYDRO</v>
          </cell>
          <cell r="B43" t="str">
            <v>HYDRO ONE NETWORKS INC.</v>
          </cell>
          <cell r="D43">
            <v>-7778</v>
          </cell>
        </row>
        <row r="44">
          <cell r="A44" t="str">
            <v>COLBORNE PUBLIC UTILITIES COMMISSION</v>
          </cell>
          <cell r="B44" t="str">
            <v>LAKEFRONT UTILITIES INC.</v>
          </cell>
          <cell r="D44">
            <v>-16834</v>
          </cell>
        </row>
        <row r="45">
          <cell r="A45" t="str">
            <v>COTTAM HYDRO-ELECTRIC SYSTEM</v>
          </cell>
          <cell r="B45" t="str">
            <v>E.L.K. ENERGY INC.</v>
          </cell>
          <cell r="D45">
            <v>-148231</v>
          </cell>
        </row>
        <row r="46">
          <cell r="A46" t="str">
            <v>DASHWOOD HYDRO-ELECTRIC SYSTEM</v>
          </cell>
          <cell r="B46" t="str">
            <v>FESTIVAL HYDRO INC.</v>
          </cell>
          <cell r="D46">
            <v>-129</v>
          </cell>
        </row>
        <row r="47">
          <cell r="A47" t="str">
            <v>DEEP RIVER HYDRO</v>
          </cell>
          <cell r="B47" t="str">
            <v>HYDRO ONE NETWORKS INC.</v>
          </cell>
          <cell r="D47">
            <v>-229875</v>
          </cell>
        </row>
        <row r="48">
          <cell r="A48" t="str">
            <v>DELHI HYDRO-ELECTRIC COMMISSION</v>
          </cell>
          <cell r="B48" t="str">
            <v>NORFOLK POWER DISTRIBUTION INC.</v>
          </cell>
          <cell r="D48">
            <v>-20713</v>
          </cell>
        </row>
        <row r="49">
          <cell r="A49" t="str">
            <v>DESERONTO PUBLIC UTILITIES COMMISSION</v>
          </cell>
          <cell r="B49" t="str">
            <v>HYDRO ONE NETWORKS INC.</v>
          </cell>
          <cell r="D49">
            <v>-7940</v>
          </cell>
        </row>
        <row r="50">
          <cell r="A50" t="str">
            <v>DRESDEN UTILITIES COMMISSION</v>
          </cell>
          <cell r="B50" t="str">
            <v>CHATHAM-KENT HYDRO INC.</v>
          </cell>
          <cell r="D50">
            <v>-33135</v>
          </cell>
        </row>
        <row r="51">
          <cell r="A51" t="str">
            <v>DUNDALK HYDRO ELECTRIC SYSTEM</v>
          </cell>
          <cell r="B51" t="str">
            <v>HYDRO ONE NETWORKS INC.</v>
          </cell>
          <cell r="D51">
            <v>-2020</v>
          </cell>
        </row>
        <row r="52">
          <cell r="A52" t="str">
            <v>DUNDAS HYDRO-ELECTRIC COMMISSION</v>
          </cell>
          <cell r="B52" t="str">
            <v>HORIZON UTILITIES CORPORATION</v>
          </cell>
          <cell r="D52">
            <v>-490989</v>
          </cell>
        </row>
        <row r="53">
          <cell r="A53" t="str">
            <v>DUNNVILLE HYDRO ELECTRIC COMMISSION</v>
          </cell>
          <cell r="B53" t="str">
            <v>HALDIMAND COUNTY HYDRO INC.</v>
          </cell>
          <cell r="D53">
            <v>-141195</v>
          </cell>
        </row>
        <row r="54">
          <cell r="A54" t="str">
            <v>DURHAM HYDRO ELECTRIC COMMISSION</v>
          </cell>
          <cell r="B54" t="str">
            <v>HYDRO ONE NETWORKS INC.</v>
          </cell>
          <cell r="D54">
            <v>-11586</v>
          </cell>
        </row>
        <row r="55">
          <cell r="A55" t="str">
            <v>DUTTON HYDRO LIMITED</v>
          </cell>
          <cell r="B55" t="str">
            <v>MIDDLESEX POWER DISTRIBUTION CORPORATION</v>
          </cell>
          <cell r="D55">
            <v>-4834</v>
          </cell>
        </row>
        <row r="56">
          <cell r="A56" t="str">
            <v>EAST ZORRA-TAVISTOCK PUBLIC UTILITY COMMISSION</v>
          </cell>
          <cell r="B56" t="str">
            <v>ERIE THAMES POWERLINES CORPORATION</v>
          </cell>
          <cell r="D56">
            <v>-38969</v>
          </cell>
        </row>
        <row r="57">
          <cell r="A57" t="str">
            <v>ELMWOOD HYDRO-ELECTRIC SYSTEM</v>
          </cell>
          <cell r="B57" t="str">
            <v>WESTARIO POWER INC.</v>
          </cell>
          <cell r="D57">
            <v>-234</v>
          </cell>
        </row>
        <row r="58">
          <cell r="A58" t="str">
            <v>EMBRUN COOPERATIVE HYDRO INC.</v>
          </cell>
          <cell r="B58" t="str">
            <v>COOPERATIVE HYDRO EMBRUN INC.</v>
          </cell>
          <cell r="D58">
            <v>-30195</v>
          </cell>
        </row>
        <row r="59">
          <cell r="A59" t="str">
            <v>ERIN HYDRO ELECTRIC COMMISSION</v>
          </cell>
          <cell r="B59" t="str">
            <v>HYDRO ONE NETWORKS INC.</v>
          </cell>
          <cell r="D59">
            <v>-228679</v>
          </cell>
        </row>
        <row r="60">
          <cell r="A60" t="str">
            <v>ESSEX HYDRO-ELECTRIC COMMISSION</v>
          </cell>
          <cell r="B60" t="str">
            <v>E.L.K. ENERGY INC.</v>
          </cell>
          <cell r="D60">
            <v>-199203</v>
          </cell>
        </row>
        <row r="61">
          <cell r="A61" t="str">
            <v>FENELON FALLS BOARD OF WATER, LIGHT AND POWER COMMISSIONERS</v>
          </cell>
          <cell r="B61" t="str">
            <v>HYDRO ONE NETWORKS INC.</v>
          </cell>
          <cell r="D61">
            <v>-14194</v>
          </cell>
        </row>
        <row r="62">
          <cell r="A62" t="str">
            <v>FLAMBOROUGH HYDRO ELECTRIC COMMISSION</v>
          </cell>
          <cell r="B62" t="str">
            <v>HORIZON UTILITIES CORPORATION</v>
          </cell>
          <cell r="D62">
            <v>-84589</v>
          </cell>
        </row>
        <row r="63">
          <cell r="A63" t="str">
            <v>FOREST PUBLIC UTILITIES COMMISSION</v>
          </cell>
          <cell r="B63" t="str">
            <v>HYDRO ONE NETWORKS INC.</v>
          </cell>
          <cell r="D63">
            <v>-14335</v>
          </cell>
        </row>
        <row r="64">
          <cell r="A64" t="str">
            <v>GEORGINA HYDRO ELECTRIC COMMISSION</v>
          </cell>
          <cell r="B64" t="str">
            <v>HYDRO ONE NETWORKS INC.</v>
          </cell>
          <cell r="D64">
            <v>-219735</v>
          </cell>
        </row>
        <row r="65">
          <cell r="A65" t="str">
            <v>GLENCOE PUBLIC UTILITIES COMMISSION</v>
          </cell>
          <cell r="B65" t="str">
            <v>HYDRO ONE NETWORKS INC.</v>
          </cell>
          <cell r="D65">
            <v>-31325</v>
          </cell>
        </row>
        <row r="66">
          <cell r="A66" t="str">
            <v>GOULBOURN HYDRO ELECTRIC COMMISSION</v>
          </cell>
          <cell r="B66" t="str">
            <v>HYDRO OTTAWA LIMITED</v>
          </cell>
          <cell r="D66">
            <v>-129459</v>
          </cell>
        </row>
        <row r="67">
          <cell r="A67" t="str">
            <v>GRAND BEND PUBLIC UTILITIES COMMISSION</v>
          </cell>
          <cell r="B67" t="str">
            <v>HYDRO ONE NETWORKS INC.</v>
          </cell>
          <cell r="D67">
            <v>-31267</v>
          </cell>
        </row>
        <row r="68">
          <cell r="A68" t="str">
            <v>GRAND VALLEY ENERGY INC.</v>
          </cell>
          <cell r="B68" t="str">
            <v>ORANGEVILLE HYDRO LIMITED</v>
          </cell>
          <cell r="D68">
            <v>-11046</v>
          </cell>
        </row>
        <row r="69">
          <cell r="A69" t="str">
            <v>GRAVENHURST HYDRO ELECTRIC INC.</v>
          </cell>
          <cell r="B69" t="str">
            <v>VERIDIAN CONNECTIONS INC.</v>
          </cell>
          <cell r="D69">
            <v>-71431</v>
          </cell>
        </row>
        <row r="70">
          <cell r="A70" t="str">
            <v>GRIMSBY POWER INCORPORATED</v>
          </cell>
          <cell r="B70" t="str">
            <v>GRIMSBY POWER INCORPORATED</v>
          </cell>
          <cell r="D70">
            <v>-107612</v>
          </cell>
        </row>
        <row r="71">
          <cell r="A71" t="str">
            <v>GUELPH/ERAMOSA HYDRO-ELECTRIC COMMISSION</v>
          </cell>
          <cell r="B71" t="str">
            <v>GUELPH HYDRO ELECTRIC SYSTEMS INC.</v>
          </cell>
          <cell r="D71">
            <v>-12633</v>
          </cell>
        </row>
        <row r="72">
          <cell r="A72" t="str">
            <v>HALDIMAND HYDRO-ELECTRIC COMMISSION</v>
          </cell>
          <cell r="B72" t="str">
            <v>HALDIMAND COUNTY HYDRO INC.</v>
          </cell>
          <cell r="D72">
            <v>-189717</v>
          </cell>
        </row>
        <row r="73">
          <cell r="A73" t="str">
            <v>HALTON HILLS HYDRO INC.</v>
          </cell>
          <cell r="B73" t="str">
            <v>HALTON HILLS HYDRO INC.</v>
          </cell>
          <cell r="D73">
            <v>-657710</v>
          </cell>
        </row>
        <row r="74">
          <cell r="A74" t="str">
            <v>HAMILTON HYDRO INC.</v>
          </cell>
          <cell r="B74" t="str">
            <v>HORIZON UTILITIES CORPORATION</v>
          </cell>
          <cell r="D74">
            <v>-1968216</v>
          </cell>
        </row>
        <row r="75">
          <cell r="A75" t="str">
            <v>HANOVER ELECTRIC SERVICES INC.</v>
          </cell>
          <cell r="B75" t="str">
            <v>WESTARIO POWER INC.</v>
          </cell>
          <cell r="D75">
            <v>-23479</v>
          </cell>
        </row>
        <row r="76">
          <cell r="A76" t="str">
            <v>HASTINGS PUBLIC UTILITIES</v>
          </cell>
          <cell r="B76" t="str">
            <v>HYDRO ONE NETWORKS INC.</v>
          </cell>
          <cell r="D76">
            <v>-2979</v>
          </cell>
        </row>
        <row r="77">
          <cell r="A77" t="str">
            <v>HAVELOCK-BELMONT-METHUEN HYDRO ELECTRIC COMMISSION</v>
          </cell>
          <cell r="B77" t="str">
            <v>HYDRO ONE NETWORKS INC.</v>
          </cell>
          <cell r="D77">
            <v>-13956</v>
          </cell>
        </row>
        <row r="78">
          <cell r="A78" t="str">
            <v>HEARST POWER DISTRIBUTION COMPANY LIMITED</v>
          </cell>
          <cell r="B78" t="str">
            <v>HEARST POWER DISTRIBUTION COMPANY LIMITED</v>
          </cell>
          <cell r="D78">
            <v>-78090</v>
          </cell>
        </row>
        <row r="79">
          <cell r="A79" t="str">
            <v>HENSALL PUBLIC UTILITIES COMMISSION</v>
          </cell>
          <cell r="B79" t="str">
            <v>FESTIVAL HYDRO INC.</v>
          </cell>
          <cell r="D79">
            <v>-13612</v>
          </cell>
        </row>
        <row r="80">
          <cell r="A80" t="str">
            <v>HOLSTEIN HYDRO ELECTRIC SYSTEM</v>
          </cell>
          <cell r="B80" t="str">
            <v>WELLINGTON NORTH POWER INC.</v>
          </cell>
          <cell r="D80">
            <v>-5000</v>
          </cell>
        </row>
        <row r="81">
          <cell r="A81" t="str">
            <v>HUNTSVILLE PUBLIC UTILITIES COMMISSION</v>
          </cell>
          <cell r="B81" t="str">
            <v>LAKELAND POWER DISTRIBUTION LTD.</v>
          </cell>
          <cell r="D81">
            <v>-27094</v>
          </cell>
        </row>
        <row r="82">
          <cell r="A82" t="str">
            <v>HYDRO ELECTRIC COMMISSION OF THE CORPORATION OF THE TOWNSHIP OF MIDDLESEX CENTRE</v>
          </cell>
          <cell r="B82" t="str">
            <v>HYDRO ONE NETWORKS INC.</v>
          </cell>
          <cell r="D82">
            <v>-4306</v>
          </cell>
        </row>
        <row r="83">
          <cell r="A83" t="str">
            <v>HYDRO ELECTRIC COMMISSION OF THE TOWN OF LEAMINGTON</v>
          </cell>
          <cell r="B83" t="str">
            <v>ESSEX POWERLINES CORPORATION</v>
          </cell>
          <cell r="D83">
            <v>-224853</v>
          </cell>
        </row>
        <row r="84">
          <cell r="A84" t="str">
            <v>HYDRO ELECTRIC COMMISSION OF THE TOWNSHIP OF SPRINGWATER</v>
          </cell>
          <cell r="B84" t="str">
            <v>HYDRO ONE NETWORKS INC.</v>
          </cell>
          <cell r="D84">
            <v>-4028</v>
          </cell>
        </row>
        <row r="85">
          <cell r="A85" t="str">
            <v>HYDRO HAWKESBURY INC.</v>
          </cell>
          <cell r="B85" t="str">
            <v>HYDRO HAWKESBURY INC.</v>
          </cell>
          <cell r="D85">
            <v>-55841</v>
          </cell>
        </row>
        <row r="86">
          <cell r="A86" t="str">
            <v>HYDRO MISSISSAUGA CORPORATION</v>
          </cell>
          <cell r="B86" t="str">
            <v>ENERSOURCE HYDRO MISSISSAUGA INC.</v>
          </cell>
          <cell r="D86">
            <v>-25023071</v>
          </cell>
        </row>
        <row r="87">
          <cell r="A87" t="str">
            <v>HYDRO ONE BRAMPTON NETWORKS INC.</v>
          </cell>
          <cell r="B87" t="str">
            <v>HYDRO ONE BRAMPTON NETWORKS INC.</v>
          </cell>
          <cell r="D87">
            <v>-5425168</v>
          </cell>
        </row>
        <row r="88">
          <cell r="A88" t="str">
            <v>HYDRO OTTAWA LIMITED</v>
          </cell>
          <cell r="B88" t="str">
            <v>HYDRO OTTAWA LIMITED</v>
          </cell>
          <cell r="D88">
            <v>-10547515</v>
          </cell>
        </row>
        <row r="89">
          <cell r="A89" t="str">
            <v>HYDRO VAUGHAN DISTRIBUTION INC.</v>
          </cell>
          <cell r="B89" t="str">
            <v>POWERSTREAM INC.</v>
          </cell>
          <cell r="D89">
            <v>-2445760</v>
          </cell>
        </row>
        <row r="90">
          <cell r="A90" t="str">
            <v>HYDRO-ELECTRIC COMMISSION FOR THE TOWN OF AMHERSTBURG</v>
          </cell>
          <cell r="B90" t="str">
            <v>ESSEX POWERLINES CORPORATION</v>
          </cell>
          <cell r="D90">
            <v>-99742</v>
          </cell>
        </row>
        <row r="91">
          <cell r="A91" t="str">
            <v>HYDRO-ELECTRIC COMMISSION OF SOUTH DUMFRIES</v>
          </cell>
          <cell r="B91" t="str">
            <v>BRANT COUNTY POWER INC.</v>
          </cell>
          <cell r="D91">
            <v>-198</v>
          </cell>
        </row>
        <row r="92">
          <cell r="A92" t="str">
            <v>HYDRO-ELECTRIC COMMISSION OF THE CITY OF BRANTFORD</v>
          </cell>
          <cell r="B92" t="str">
            <v>BRANTFORD POWER INC.</v>
          </cell>
          <cell r="D92">
            <v>-2369968</v>
          </cell>
        </row>
        <row r="93">
          <cell r="A93" t="str">
            <v>HYDRO-ELECTRIC COMMISSION OF THE CITY OF PEMBROKE</v>
          </cell>
          <cell r="B93" t="str">
            <v>OTTAWA RIVER POWER CORPORATION</v>
          </cell>
          <cell r="D93">
            <v>-206736</v>
          </cell>
        </row>
        <row r="94">
          <cell r="A94" t="str">
            <v>HYDRO-ELECTRIC COMMISSION OF THE CITY OF SARNIA</v>
          </cell>
          <cell r="B94" t="str">
            <v>BLUEWATER POWER DISTRIBUTION CORPORATION</v>
          </cell>
          <cell r="D94">
            <v>-207180</v>
          </cell>
        </row>
        <row r="95">
          <cell r="A95" t="str">
            <v>HYDRO-ELECTRIC COMMISSION OF THE CITY OF TORONTO - EAST YORK OFFICE</v>
          </cell>
          <cell r="B95" t="str">
            <v>TORONTO HYDRO-ELECTRIC SYSTEM LIMITED</v>
          </cell>
          <cell r="D95">
            <v>-440772</v>
          </cell>
        </row>
        <row r="96">
          <cell r="A96" t="str">
            <v>HYDRO-ELECTRIC COMMISSION OF THE CITY OF TORONTO - ETOBICOKE OFFICE</v>
          </cell>
          <cell r="B96" t="str">
            <v>TORONTO HYDRO-ELECTRIC SYSTEM LIMITED</v>
          </cell>
          <cell r="D96">
            <v>-4809570</v>
          </cell>
        </row>
        <row r="97">
          <cell r="A97" t="str">
            <v>HYDRO-ELECTRIC COMMISSION OF THE CITY OF TORONTO - NORTH YORK OFFICE</v>
          </cell>
          <cell r="B97" t="str">
            <v>TORONTO HYDRO-ELECTRIC SYSTEM LIMITED</v>
          </cell>
          <cell r="D97">
            <v>-5644332</v>
          </cell>
        </row>
        <row r="98">
          <cell r="A98" t="str">
            <v>HYDRO-ELECTRIC COMMISSION OF THE CITY OF TORONTO - SCARBOROUGH OFFICE</v>
          </cell>
          <cell r="B98" t="str">
            <v>TORONTO HYDRO-ELECTRIC SYSTEM LIMITED</v>
          </cell>
          <cell r="D98">
            <v>-11302126</v>
          </cell>
        </row>
        <row r="99">
          <cell r="A99" t="str">
            <v>HYDRO-ELECTRIC COMMISSION OF THE CITY OF TORONTO - TORONTO OFFICE</v>
          </cell>
          <cell r="B99" t="str">
            <v>TORONTO HYDRO-ELECTRIC SYSTEM LIMITED</v>
          </cell>
          <cell r="D99">
            <v>-5379481</v>
          </cell>
        </row>
        <row r="100">
          <cell r="A100" t="str">
            <v>HYDRO-ELECTRIC COMMISSION OF THE CITY OF TORONTO - YORK OFFICE</v>
          </cell>
          <cell r="B100" t="str">
            <v>TORONTO HYDRO-ELECTRIC SYSTEM LIMITED</v>
          </cell>
          <cell r="D100">
            <v>-65062</v>
          </cell>
        </row>
        <row r="101">
          <cell r="A101" t="str">
            <v>HYDRO-ELECTRIC COMMISSION OF THE TOWN OF BOTHWELL</v>
          </cell>
          <cell r="B101" t="str">
            <v>CHATHAM-KENT HYDRO INC.</v>
          </cell>
          <cell r="D101">
            <v>-7508</v>
          </cell>
        </row>
        <row r="102">
          <cell r="A102" t="str">
            <v>HYDRO-ELECTRIC COMMISSION OF THE TOWN OF BRACEBRIDGE</v>
          </cell>
          <cell r="B102" t="str">
            <v>LAKELAND POWER DISTRIBUTION LTD.</v>
          </cell>
          <cell r="D102">
            <v>-28516</v>
          </cell>
        </row>
        <row r="103">
          <cell r="A103" t="str">
            <v>HYDRO-ELECTRIC COMMISSION OF THE TOWN OF CACHE BAY</v>
          </cell>
          <cell r="B103" t="str">
            <v>GREATER SUDBURY HYDRO INC.</v>
          </cell>
          <cell r="D103">
            <v>-2373</v>
          </cell>
        </row>
        <row r="104">
          <cell r="A104" t="str">
            <v>HYDRO-ELECTRIC COMMISSION OF THE TOWN OF HARRISTON</v>
          </cell>
          <cell r="B104" t="str">
            <v>WESTARIO POWER INC.</v>
          </cell>
          <cell r="D104">
            <v>-19398</v>
          </cell>
        </row>
        <row r="105">
          <cell r="A105" t="str">
            <v>HYDRO-ELECTRIC COMMISSION OF THE TOWN OF HARROW</v>
          </cell>
          <cell r="B105" t="str">
            <v>E.L.K. ENERGY INC.</v>
          </cell>
          <cell r="D105">
            <v>-179669</v>
          </cell>
        </row>
        <row r="106">
          <cell r="A106" t="str">
            <v>HYDRO-ELECTRIC COMMISSION OF THE TOWN OF LASALLE</v>
          </cell>
          <cell r="B106" t="str">
            <v>ESSEX POWERLINES CORPORATION</v>
          </cell>
          <cell r="D106">
            <v>-195418</v>
          </cell>
        </row>
        <row r="107">
          <cell r="A107" t="str">
            <v>HYDRO-ELECTRIC COMMISSION OF THE TOWN OF PORT ELGIN</v>
          </cell>
          <cell r="B107" t="str">
            <v>WESTARIO POWER INC.</v>
          </cell>
          <cell r="D107">
            <v>-712701</v>
          </cell>
        </row>
        <row r="108">
          <cell r="A108" t="str">
            <v>HYDRO-ELECTRIC COMMISSION OF THE TOWN OF STAYNER</v>
          </cell>
          <cell r="B108" t="str">
            <v>COLLUS POWER CORP.</v>
          </cell>
          <cell r="D108">
            <v>-6815</v>
          </cell>
        </row>
        <row r="109">
          <cell r="A109" t="str">
            <v>HYDRO-ELECTRIC COMMISSION OF THE TOWN OF STURGEON FALLS</v>
          </cell>
          <cell r="B109" t="str">
            <v>GREATER SUDBURY HYDRO INC.</v>
          </cell>
          <cell r="D109">
            <v>-3460</v>
          </cell>
        </row>
        <row r="110">
          <cell r="A110" t="str">
            <v>HYDRO-ELECTRIC COMMISSION OF THE TOWN OF VANKLEEK HILL</v>
          </cell>
          <cell r="B110" t="str">
            <v>HYDRO ONE NETWORKS INC.</v>
          </cell>
          <cell r="D110">
            <v>-64435</v>
          </cell>
        </row>
        <row r="111">
          <cell r="A111" t="str">
            <v>HYDRO-ELECTRIC COMMISSION OF THE TOWN OF WALLACEBURG</v>
          </cell>
          <cell r="B111" t="str">
            <v>CHATHAM-KENT HYDRO INC.</v>
          </cell>
          <cell r="D111">
            <v>-210055</v>
          </cell>
        </row>
        <row r="112">
          <cell r="A112" t="str">
            <v>HYDRO-ELECTRIC COMMISSION OF THE TOWN OF WASAGA BEACH</v>
          </cell>
          <cell r="B112" t="str">
            <v>WASAGA DISTRIBUTION INC.</v>
          </cell>
          <cell r="D112">
            <v>-138457</v>
          </cell>
        </row>
        <row r="113">
          <cell r="A113" t="str">
            <v>HYDRO-ELECTRIC COMMISSION OF THE TOWN OF WEBBWOOD</v>
          </cell>
          <cell r="B113" t="str">
            <v>ESPANOLA REGIONAL HYDRO DISTRIBUTION CORPORATION</v>
          </cell>
          <cell r="D113">
            <v>-2162</v>
          </cell>
        </row>
        <row r="114">
          <cell r="A114" t="str">
            <v>HYDRO-ELECTRIC COMMISSION OF THE TOWN OF WIARTON</v>
          </cell>
          <cell r="B114" t="str">
            <v>HYDRO ONE NETWORKS INC.</v>
          </cell>
          <cell r="D114">
            <v>-12430</v>
          </cell>
        </row>
        <row r="115">
          <cell r="A115" t="str">
            <v>HYDRO-ELECTRIC COMMISSION OF THE TOWNSHIP OF BRANTFORD</v>
          </cell>
          <cell r="B115" t="str">
            <v>BRANT COUNTY POWER INC.</v>
          </cell>
          <cell r="D115">
            <v>-234847</v>
          </cell>
        </row>
        <row r="116">
          <cell r="A116" t="str">
            <v>HYDRO-ELECTRIC COMMISSION OF THE TOWNSHIP OF ESSA</v>
          </cell>
          <cell r="B116" t="str">
            <v>POWERSTREAM INC.</v>
          </cell>
          <cell r="D116">
            <v>-7200</v>
          </cell>
        </row>
        <row r="117">
          <cell r="A117" t="str">
            <v>HYDRO-ELECTRIC COMMISSION OF THE VILLAGE OF ALFRED</v>
          </cell>
          <cell r="B117" t="str">
            <v>HYDRO 2000 INC.</v>
          </cell>
          <cell r="D117">
            <v>-11969</v>
          </cell>
        </row>
        <row r="118">
          <cell r="A118" t="str">
            <v>HYDRO-ELECTRIC COMMISSION OF THE VILLAGE OF CLIFFORD</v>
          </cell>
          <cell r="B118" t="str">
            <v>WESTARIO POWER INC.</v>
          </cell>
          <cell r="D118">
            <v>-5623</v>
          </cell>
        </row>
        <row r="119">
          <cell r="A119" t="str">
            <v>HYDRO-ELECTRIC COMMISSION OF THE VILLAGE OF ELORA</v>
          </cell>
          <cell r="B119" t="str">
            <v>CENTRE WELLINGTON HYDRO LTD.</v>
          </cell>
          <cell r="D119">
            <v>-11776</v>
          </cell>
        </row>
        <row r="120">
          <cell r="A120" t="str">
            <v>HYDRO-ELECTRIC COMMISSION OF THE VILLAGE OF FINCH</v>
          </cell>
          <cell r="B120" t="str">
            <v>HYDRO ONE NETWORKS INC.</v>
          </cell>
          <cell r="D120">
            <v>-6624</v>
          </cell>
        </row>
        <row r="121">
          <cell r="A121" t="str">
            <v>HYDRO-ELECTRIC COMMISSION OF THE VILLAGE OF FRANKFORD</v>
          </cell>
          <cell r="B121" t="str">
            <v>HYDRO ONE NETWORKS INC.</v>
          </cell>
          <cell r="D121">
            <v>-9515</v>
          </cell>
        </row>
        <row r="122">
          <cell r="A122" t="str">
            <v>HYDRO-ELECTRIC COMMISSION OF THE VILLAGE OF L'ORIGNAL</v>
          </cell>
          <cell r="B122" t="str">
            <v>HYDRO ONE NETWORKS INC.</v>
          </cell>
          <cell r="D122">
            <v>-88699</v>
          </cell>
        </row>
        <row r="123">
          <cell r="A123" t="str">
            <v>HYDRO-ELECTRIC COMMISSION OF THE VILLAGE OF LUCAN</v>
          </cell>
          <cell r="B123" t="str">
            <v>HYDRO ONE NETWORKS INC.</v>
          </cell>
          <cell r="D123">
            <v>-81993</v>
          </cell>
        </row>
        <row r="124">
          <cell r="A124" t="str">
            <v>HYDRO-ELECTRIC COMMISSION OF THE VILLAGE OF MORRISBURG</v>
          </cell>
          <cell r="B124" t="str">
            <v>RIDEAU ST. LAWRENCE DISTRIBUTION INC.</v>
          </cell>
          <cell r="D124">
            <v>-100351</v>
          </cell>
        </row>
        <row r="125">
          <cell r="A125" t="str">
            <v>HYDRO-ELECTRIC COMMISSION OF THE VILLAGE OF PAISLEY</v>
          </cell>
          <cell r="B125" t="str">
            <v>HYDRO ONE NETWORKS INC.</v>
          </cell>
          <cell r="D125">
            <v>-36754</v>
          </cell>
        </row>
        <row r="126">
          <cell r="A126" t="str">
            <v>HYDRO-ELECTRIC COMMISSION OF THE VILLAGE OF PLANTAGENET</v>
          </cell>
          <cell r="B126" t="str">
            <v>HYDRO 2000 INC.</v>
          </cell>
          <cell r="D126">
            <v>-2442</v>
          </cell>
        </row>
        <row r="127">
          <cell r="A127" t="str">
            <v>HYDRO-ELECTRIC COMMISSION OF THE VILLAGE OF ST. CLAIR BEACH</v>
          </cell>
          <cell r="B127" t="str">
            <v>ESSEX POWERLINES CORPORATION</v>
          </cell>
          <cell r="D127">
            <v>-544852</v>
          </cell>
        </row>
        <row r="128">
          <cell r="A128" t="str">
            <v>HYDRO-ELECTRIC COMMISSION OF THE VILLAGE OF VICTORIA HARBOUR</v>
          </cell>
          <cell r="B128" t="str">
            <v>NEWMARKET-TAY POWER DISTRIBUTION LTD.</v>
          </cell>
          <cell r="D128">
            <v>-9338</v>
          </cell>
        </row>
        <row r="129">
          <cell r="A129" t="str">
            <v>INGERSOLL PUBLIC UTILITY COMMISSION</v>
          </cell>
          <cell r="B129" t="str">
            <v>ERIE THAMES POWERLINES CORPORATION</v>
          </cell>
          <cell r="D129">
            <v>-123199</v>
          </cell>
        </row>
        <row r="130">
          <cell r="A130" t="str">
            <v>INNISFIL HYDRO DISTRIBUTION SYSTEMS LIMITED</v>
          </cell>
          <cell r="B130" t="str">
            <v>INNISFIL HYDRO DISTRIBUTION SYSTEMS LIMITED</v>
          </cell>
          <cell r="D130">
            <v>-46807</v>
          </cell>
        </row>
        <row r="131">
          <cell r="A131" t="str">
            <v>KENORA HYDRO ELECTRIC CORPORATION LTD.</v>
          </cell>
          <cell r="B131" t="str">
            <v>KENORA HYDRO ELECTRIC CORPORATION LTD.</v>
          </cell>
          <cell r="D131">
            <v>-52588</v>
          </cell>
        </row>
        <row r="132">
          <cell r="A132" t="str">
            <v>KILLALOE HYDRO ELECTRIC COMMISSION</v>
          </cell>
          <cell r="B132" t="str">
            <v>OTTAWA RIVER POWER CORPORATION</v>
          </cell>
          <cell r="D132">
            <v>-5864</v>
          </cell>
        </row>
        <row r="133">
          <cell r="A133" t="str">
            <v>KINCARDINE HYDRO ELECTRIC COMMISSION</v>
          </cell>
          <cell r="B133" t="str">
            <v>WESTARIO POWER INC.</v>
          </cell>
          <cell r="D133">
            <v>-610241</v>
          </cell>
        </row>
        <row r="134">
          <cell r="A134" t="str">
            <v>KINGSTON ELECTRICITY DISTRIBUTION LIMITED</v>
          </cell>
          <cell r="B134" t="str">
            <v>KINGSTON ELECTRICITY DISTRIBUTION LIMITED</v>
          </cell>
          <cell r="D134">
            <v>-91585</v>
          </cell>
        </row>
        <row r="135">
          <cell r="B135" t="str">
            <v>KINGSTON HYDRO CORPORATION</v>
          </cell>
          <cell r="D135">
            <v>-91585</v>
          </cell>
        </row>
        <row r="136">
          <cell r="A136" t="str">
            <v>KINGSVILLE PUBLIC UTILITY COMMISSION</v>
          </cell>
          <cell r="B136" t="str">
            <v>E.L.K. ENERGY INC.</v>
          </cell>
          <cell r="D136">
            <v>-252323</v>
          </cell>
        </row>
        <row r="137">
          <cell r="A137" t="str">
            <v>KIRKFIELD HYDRO ELECTRIC SYSTEM</v>
          </cell>
          <cell r="B137" t="str">
            <v>HYDRO ONE NETWORKS INC.</v>
          </cell>
          <cell r="D137">
            <v>-10027</v>
          </cell>
        </row>
        <row r="138">
          <cell r="A138" t="str">
            <v>KITCHENER-WILMOT HYDRO INC.</v>
          </cell>
          <cell r="B138" t="str">
            <v>KITCHENER-WILMOT HYDRO INC.</v>
          </cell>
          <cell r="D138">
            <v>-2341206</v>
          </cell>
        </row>
        <row r="139">
          <cell r="A139" t="str">
            <v>LAKEFIELD DISTRIBUTION INCORPORATED</v>
          </cell>
          <cell r="B139" t="str">
            <v>PETERBOROUGH DISTRIBUTION INCORPORATED</v>
          </cell>
          <cell r="D139">
            <v>-95910</v>
          </cell>
        </row>
        <row r="140">
          <cell r="A140" t="str">
            <v>LAKESHORE TOWNSHIP HEC</v>
          </cell>
          <cell r="B140" t="str">
            <v>E.L.K. ENERGY INC.</v>
          </cell>
          <cell r="D140">
            <v>-222757</v>
          </cell>
        </row>
        <row r="141">
          <cell r="A141" t="str">
            <v>LANARK HIGHLANDS PUBLIC UTILITIES COMMISSION</v>
          </cell>
          <cell r="B141" t="str">
            <v>HYDRO ONE NETWORKS INC.</v>
          </cell>
          <cell r="D141">
            <v>-7179</v>
          </cell>
        </row>
        <row r="142">
          <cell r="A142" t="str">
            <v>LARDER LAKE ELECTRIC COMPANY</v>
          </cell>
          <cell r="B142" t="str">
            <v>HYDRO ONE NETWORKS INC.</v>
          </cell>
          <cell r="D142">
            <v>-7045</v>
          </cell>
        </row>
        <row r="143">
          <cell r="A143" t="str">
            <v>LATCHFORD HYDRO ELECTRIC</v>
          </cell>
          <cell r="B143" t="str">
            <v>HYDRO ONE NETWORKS INC.</v>
          </cell>
          <cell r="D143">
            <v>-6945</v>
          </cell>
        </row>
        <row r="144">
          <cell r="A144" t="str">
            <v>LINCOLN HYDRO-ELECTRIC COMMISSION</v>
          </cell>
          <cell r="B144" t="str">
            <v>NIAGARA PENINSULA ENERGY INC.</v>
          </cell>
          <cell r="D144">
            <v>-91083</v>
          </cell>
        </row>
        <row r="145">
          <cell r="A145" t="str">
            <v>LINDSAY HYDRO-ELECTRIC SYSTEM</v>
          </cell>
          <cell r="B145" t="str">
            <v>HYDRO ONE NETWORKS INC.</v>
          </cell>
          <cell r="D145">
            <v>-202013</v>
          </cell>
        </row>
        <row r="146">
          <cell r="A146" t="str">
            <v>LONDON HYDRO UTILITIES SERVICES INC.</v>
          </cell>
          <cell r="B146" t="str">
            <v>LONDON HYDRO INC.</v>
          </cell>
          <cell r="D146">
            <v>-6893891</v>
          </cell>
        </row>
        <row r="147">
          <cell r="A147" t="str">
            <v>MALAHIDE UTILITY COMMISSION</v>
          </cell>
          <cell r="B147" t="str">
            <v>HYDRO ONE NETWORKS INC.</v>
          </cell>
          <cell r="D147">
            <v>-3029</v>
          </cell>
        </row>
        <row r="148">
          <cell r="A148" t="str">
            <v>MAPLETON HYDRO ELECTRIC COMMISSION</v>
          </cell>
          <cell r="B148" t="str">
            <v>HYDRO ONE NETWORKS INC.</v>
          </cell>
          <cell r="D148">
            <v>-2741</v>
          </cell>
        </row>
        <row r="149">
          <cell r="A149" t="str">
            <v>MARKDALE HYDRO SYSTEM</v>
          </cell>
          <cell r="B149" t="str">
            <v>HYDRO ONE NETWORKS INC.</v>
          </cell>
          <cell r="D149">
            <v>-18412</v>
          </cell>
        </row>
        <row r="150">
          <cell r="A150" t="str">
            <v>MARKHAM HYDRO DISTRIBUTION INC.</v>
          </cell>
          <cell r="B150" t="str">
            <v>POWERSTREAM INC.</v>
          </cell>
          <cell r="D150">
            <v>-3424963</v>
          </cell>
        </row>
        <row r="151">
          <cell r="A151" t="str">
            <v>MARMORA HYDRO COMMISSION</v>
          </cell>
          <cell r="B151" t="str">
            <v>HYDRO ONE NETWORKS INC.</v>
          </cell>
          <cell r="D151">
            <v>-21445</v>
          </cell>
        </row>
        <row r="152">
          <cell r="A152" t="str">
            <v>MARTINTOWN HYDRO SYSTEM</v>
          </cell>
          <cell r="B152" t="str">
            <v>HYDRO ONE NETWORKS INC.</v>
          </cell>
          <cell r="D152">
            <v>-843</v>
          </cell>
        </row>
        <row r="153">
          <cell r="A153" t="str">
            <v>MIDLAND POWER UTILITY CORPORATION</v>
          </cell>
          <cell r="B153" t="str">
            <v>MIDLAND POWER UTILITY CORPORATION</v>
          </cell>
          <cell r="D153">
            <v>-26525</v>
          </cell>
        </row>
        <row r="154">
          <cell r="A154" t="str">
            <v>MILDMAY HYDRO-ELECTRIC COMMISSION</v>
          </cell>
          <cell r="B154" t="str">
            <v>WESTARIO POWER INC.</v>
          </cell>
          <cell r="D154">
            <v>-3976</v>
          </cell>
        </row>
        <row r="155">
          <cell r="A155" t="str">
            <v>MILTON HYDRO DISTRIBUTION INC.</v>
          </cell>
          <cell r="B155" t="str">
            <v>MILTON HYDRO DISTRIBUTION INC.</v>
          </cell>
          <cell r="D155">
            <v>-1932501</v>
          </cell>
        </row>
        <row r="156">
          <cell r="A156" t="str">
            <v>MISSISSIPPI MILLS PUBLIC UTILITIES COMMISSION</v>
          </cell>
          <cell r="B156" t="str">
            <v>OTTAWA RIVER POWER CORPORATION</v>
          </cell>
          <cell r="D156">
            <v>-40818</v>
          </cell>
        </row>
        <row r="157">
          <cell r="A157" t="str">
            <v>NANTICOKE HYDRO ELECTRIC COMMISSION</v>
          </cell>
          <cell r="B157" t="str">
            <v>HALDIMAND COUNTY HYDRO INC.</v>
          </cell>
          <cell r="D157">
            <v>-401779</v>
          </cell>
        </row>
        <row r="158">
          <cell r="A158" t="str">
            <v>NAPANEE HYDRO-ELECTRIC COMMISSION</v>
          </cell>
          <cell r="B158" t="str">
            <v>HYDRO ONE NETWORKS INC.</v>
          </cell>
          <cell r="D158">
            <v>-38335</v>
          </cell>
        </row>
        <row r="159">
          <cell r="A159" t="str">
            <v>NEPEAN HYDRO ELECTRIC COMMISSION</v>
          </cell>
          <cell r="B159" t="str">
            <v>HYDRO OTTAWA LIMITED</v>
          </cell>
          <cell r="D159">
            <v>-3913299</v>
          </cell>
        </row>
        <row r="160">
          <cell r="A160" t="str">
            <v>NEWBURGH</v>
          </cell>
          <cell r="B160" t="str">
            <v>HYDRO ONE NETWORKS INC.</v>
          </cell>
          <cell r="D160">
            <v>-6199</v>
          </cell>
        </row>
        <row r="161">
          <cell r="A161" t="str">
            <v>NEWBURY POWER INC.</v>
          </cell>
          <cell r="B161" t="str">
            <v>MIDDLESEX POWER DISTRIBUTION CORPORATION</v>
          </cell>
          <cell r="D161">
            <v>-3415</v>
          </cell>
        </row>
        <row r="162">
          <cell r="A162" t="str">
            <v>NEWMARKET HYDRO LTD.</v>
          </cell>
          <cell r="B162" t="str">
            <v>NEWMARKET-TAY POWER DISTRIBUTION LTD.</v>
          </cell>
          <cell r="D162">
            <v>-1766340</v>
          </cell>
        </row>
        <row r="163">
          <cell r="A163" t="str">
            <v>NIAGARA FALLS HYDRO INC.</v>
          </cell>
          <cell r="B163" t="str">
            <v>NIAGARA PENINSULA ENERGY INC.</v>
          </cell>
          <cell r="D163">
            <v>-1629285</v>
          </cell>
        </row>
        <row r="164">
          <cell r="A164" t="str">
            <v>NIAGARA-ON-THE-LAKE HYDRO INC.</v>
          </cell>
          <cell r="B164" t="str">
            <v>NIAGARA-ON-THE-LAKE HYDRO INC.</v>
          </cell>
          <cell r="D164">
            <v>-185586</v>
          </cell>
        </row>
        <row r="165">
          <cell r="A165" t="str">
            <v>NICKEL CENTRE HYDRO-ELECTRIC COMMISSION</v>
          </cell>
          <cell r="B165" t="str">
            <v>GREATER SUDBURY HYDRO INC.</v>
          </cell>
          <cell r="D165">
            <v>-12457</v>
          </cell>
        </row>
        <row r="166">
          <cell r="A166" t="str">
            <v>NIPIGON HYDRO ELECTRIC COMMISSION</v>
          </cell>
          <cell r="B166" t="str">
            <v>HYDRO ONE NETWORKS INC.</v>
          </cell>
          <cell r="D166">
            <v>-16664</v>
          </cell>
        </row>
        <row r="167">
          <cell r="A167" t="str">
            <v>NORFOLK POWER DISTRIBUTION INC.</v>
          </cell>
          <cell r="B167" t="str">
            <v>NORFOLK POWER DISTRIBUTION INC.</v>
          </cell>
          <cell r="D167">
            <v>-31602</v>
          </cell>
        </row>
        <row r="168">
          <cell r="A168" t="str">
            <v>NORTH BAY HYDRO DISTRIBUTION LIMITED</v>
          </cell>
          <cell r="B168" t="str">
            <v>NORTH BAY HYDRO DISTRIBUTION LIMITED</v>
          </cell>
          <cell r="D168">
            <v>-366446</v>
          </cell>
        </row>
        <row r="169">
          <cell r="A169" t="str">
            <v>NORTH GRENVILLE HYDRO-ELECTRIC COMMISSION</v>
          </cell>
          <cell r="B169" t="str">
            <v>HYDRO ONE NETWORKS INC.</v>
          </cell>
          <cell r="D169">
            <v>-4401</v>
          </cell>
        </row>
        <row r="170">
          <cell r="A170" t="str">
            <v>NORTH PERTH UTILITY COMMISSION</v>
          </cell>
          <cell r="B170" t="str">
            <v>HYDRO ONE NETWORKS INC.</v>
          </cell>
          <cell r="D170">
            <v>-109179</v>
          </cell>
        </row>
        <row r="171">
          <cell r="A171" t="str">
            <v>NORWICH PUBLIC UTILITY COMMISSION</v>
          </cell>
          <cell r="B171" t="str">
            <v>ERIE THAMES POWERLINES CORPORATION</v>
          </cell>
          <cell r="D171">
            <v>-61495</v>
          </cell>
        </row>
        <row r="172">
          <cell r="A172" t="str">
            <v>OAKVILLE HYDRO ELECTRICITY DISTRIBUTION INC.</v>
          </cell>
          <cell r="B172" t="str">
            <v>OAKVILLE HYDRO ELECTRICITY DISTRIBUTION INC.</v>
          </cell>
          <cell r="D172">
            <v>-6005524</v>
          </cell>
        </row>
        <row r="173">
          <cell r="A173" t="str">
            <v>OIL SPRINGS HYDRO ELECTRIC COMMISSION</v>
          </cell>
          <cell r="B173" t="str">
            <v>BLUEWATER POWER DISTRIBUTION CORPORATION</v>
          </cell>
          <cell r="D173">
            <v>-5065</v>
          </cell>
        </row>
        <row r="174">
          <cell r="A174" t="str">
            <v>ORANGEVILLE HYDRO LIMITED</v>
          </cell>
          <cell r="B174" t="str">
            <v>ORANGEVILLE HYDRO LIMITED</v>
          </cell>
          <cell r="D174">
            <v>-919210</v>
          </cell>
        </row>
        <row r="175">
          <cell r="A175" t="str">
            <v>ORILLIA POWER DISTRIBUTION CORPORATION</v>
          </cell>
          <cell r="B175" t="str">
            <v>ORILLIA POWER DISTRIBUTION CORPORATION</v>
          </cell>
          <cell r="D175">
            <v>-461777</v>
          </cell>
        </row>
        <row r="176">
          <cell r="A176" t="str">
            <v>OSHAWA PUC NETWORKS INC.</v>
          </cell>
          <cell r="B176" t="str">
            <v>OSHAWA PUC NETWORKS INC.</v>
          </cell>
          <cell r="D176">
            <v>-2854490</v>
          </cell>
        </row>
        <row r="177">
          <cell r="A177" t="str">
            <v>PARKHILL P.U.C.</v>
          </cell>
          <cell r="B177" t="str">
            <v>MIDDLESEX POWER DISTRIBUTION CORPORATION</v>
          </cell>
          <cell r="D177">
            <v>-22663</v>
          </cell>
        </row>
        <row r="178">
          <cell r="A178" t="str">
            <v>PARRY SOUND POWER CORPORATION</v>
          </cell>
          <cell r="B178" t="str">
            <v>PARRY SOUND POWER CORPORATION</v>
          </cell>
          <cell r="D178">
            <v>-38660</v>
          </cell>
        </row>
        <row r="179">
          <cell r="A179" t="str">
            <v>PELHAM HYDRO-ELECTRIC COMMISSION</v>
          </cell>
          <cell r="B179" t="str">
            <v>NIAGARA PENINSULA ENERGY INC.</v>
          </cell>
          <cell r="D179">
            <v>-52420</v>
          </cell>
        </row>
        <row r="180">
          <cell r="A180" t="str">
            <v>PERTH EAST HYDRO ELECTRIC COMMISSION</v>
          </cell>
          <cell r="B180" t="str">
            <v>HYDRO ONE NETWORKS INC.</v>
          </cell>
          <cell r="D180">
            <v>-23746</v>
          </cell>
        </row>
        <row r="181">
          <cell r="A181" t="str">
            <v>PETERBOROUGH UTILITIES COMMISSION</v>
          </cell>
          <cell r="B181" t="str">
            <v>PETERBOROUGH DISTRIBUTION INCORPORATED</v>
          </cell>
          <cell r="D181">
            <v>-1184532</v>
          </cell>
        </row>
        <row r="182">
          <cell r="A182" t="str">
            <v>PICKERING HYDRO-ELECTRIC COMMISSION</v>
          </cell>
          <cell r="B182" t="str">
            <v>VERIDIAN CONNECTIONS INC.</v>
          </cell>
          <cell r="D182">
            <v>-708917</v>
          </cell>
        </row>
        <row r="183">
          <cell r="A183" t="str">
            <v>POLICE VILLAGE OF APPLE HILL HYDRO SYSTEM</v>
          </cell>
          <cell r="B183" t="str">
            <v>HYDRO ONE NETWORKS INC.</v>
          </cell>
          <cell r="D183">
            <v>-698</v>
          </cell>
        </row>
        <row r="184">
          <cell r="A184" t="str">
            <v>POLICE VILLAGE OF AVONMORE HYDRO SYSTEM</v>
          </cell>
          <cell r="B184" t="str">
            <v>HYDRO ONE NETWORKS INC.</v>
          </cell>
          <cell r="D184">
            <v>-2588</v>
          </cell>
        </row>
        <row r="185">
          <cell r="A185" t="str">
            <v>POLICE VILLAGE OF COMBER HYDRO SYSTEM</v>
          </cell>
          <cell r="B185" t="str">
            <v>E.L.K. ENERGY INC.</v>
          </cell>
          <cell r="D185">
            <v>-31005</v>
          </cell>
        </row>
        <row r="186">
          <cell r="A186" t="str">
            <v>POLICE VILLAGE OF DUBLIN HYDRO SYSTEM</v>
          </cell>
          <cell r="B186" t="str">
            <v>ERIE THAMES POWERLINES CORPORATION</v>
          </cell>
          <cell r="D186">
            <v>-1945</v>
          </cell>
        </row>
        <row r="187">
          <cell r="A187" t="str">
            <v>POLICE VILLAGE OF GRANTON HYDRO SYSTEM</v>
          </cell>
          <cell r="B187" t="str">
            <v>HYDRO ONE NETWORKS INC.</v>
          </cell>
          <cell r="D187">
            <v>-42896</v>
          </cell>
        </row>
        <row r="188">
          <cell r="A188" t="str">
            <v>POLICE VILLAGE OF MERLIN HYDRO SYSTEM</v>
          </cell>
          <cell r="B188" t="str">
            <v>CHATHAM-KENT HYDRO INC.</v>
          </cell>
          <cell r="D188">
            <v>-24071</v>
          </cell>
        </row>
        <row r="189">
          <cell r="A189" t="str">
            <v>POLICE VILLAGE OF MOOREFIELD HYDRO SYSTEM</v>
          </cell>
          <cell r="B189" t="str">
            <v>HYDRO ONE NETWORKS INC.</v>
          </cell>
          <cell r="D189">
            <v>-99</v>
          </cell>
        </row>
        <row r="190">
          <cell r="A190" t="str">
            <v>POLICE VILLAGE OF MOUNT BRYDGES HYDRO SYSTEM</v>
          </cell>
          <cell r="B190" t="str">
            <v>MIDDLESEX POWER DISTRIBUTION CORPORATION</v>
          </cell>
          <cell r="D190">
            <v>-27561</v>
          </cell>
        </row>
        <row r="191">
          <cell r="A191" t="str">
            <v>POLICE VILLAGE OF PRICEVILLE HYDRO SYSTEM</v>
          </cell>
          <cell r="B191" t="str">
            <v>HYDRO ONE NETWORKS INC.</v>
          </cell>
          <cell r="D191">
            <v>-2111</v>
          </cell>
        </row>
        <row r="192">
          <cell r="A192" t="str">
            <v>POLICE VILLAGE OF RUSSELL HYDRO ELECTRIC SYSTEM</v>
          </cell>
          <cell r="B192" t="str">
            <v>HYDRO ONE NETWORKS INC.</v>
          </cell>
          <cell r="D192">
            <v>-6098</v>
          </cell>
        </row>
        <row r="193">
          <cell r="A193" t="str">
            <v>PORT BURWELL</v>
          </cell>
          <cell r="B193" t="str">
            <v>HYDRO ONE NETWORKS INC.</v>
          </cell>
          <cell r="D193">
            <v>-8900</v>
          </cell>
        </row>
        <row r="194">
          <cell r="A194" t="str">
            <v>PORT COLBORNE HYDRO INC.</v>
          </cell>
          <cell r="B194" t="str">
            <v>CANADIAN NIAGARA POWER INC.</v>
          </cell>
          <cell r="D194">
            <v>-48570</v>
          </cell>
        </row>
        <row r="195">
          <cell r="A195" t="str">
            <v>PORT HOPE HYDRO</v>
          </cell>
          <cell r="B195" t="str">
            <v>VERIDIAN CONNECTIONS INC.</v>
          </cell>
          <cell r="D195">
            <v>-515719</v>
          </cell>
        </row>
        <row r="196">
          <cell r="A196" t="str">
            <v>PRESCOTT PUBLIC UTILITIES COMMISSION</v>
          </cell>
          <cell r="B196" t="str">
            <v>RIDEAU ST. LAWRENCE DISTRIBUTION INC.</v>
          </cell>
          <cell r="D196">
            <v>-33640</v>
          </cell>
        </row>
        <row r="197">
          <cell r="A197" t="str">
            <v>PUBLIC UTILITIES COMMISSION OF CHATHAM-KENT</v>
          </cell>
          <cell r="B197" t="str">
            <v>CHATHAM-KENT HYDRO INC.</v>
          </cell>
          <cell r="D197">
            <v>-931984</v>
          </cell>
        </row>
        <row r="198">
          <cell r="A198" t="str">
            <v>PUBLIC UTILITIES COMMISSION OF THE CITY OF BARRIE</v>
          </cell>
          <cell r="B198" t="str">
            <v>POWERSTREAM INC.</v>
          </cell>
          <cell r="D198">
            <v>-3573120</v>
          </cell>
        </row>
        <row r="199">
          <cell r="A199" t="str">
            <v>PUBLIC UTILITIES COMMISSION OF THE CITY OF OWEN SOUND</v>
          </cell>
          <cell r="B199" t="str">
            <v>HYDRO ONE NETWORKS INC.</v>
          </cell>
          <cell r="D199">
            <v>-172860</v>
          </cell>
        </row>
        <row r="200">
          <cell r="A200" t="str">
            <v>PUBLIC UTILITIES COMMISSION OF THE CITY OF TRENTON</v>
          </cell>
          <cell r="B200" t="str">
            <v>HYDRO ONE NETWORKS INC.</v>
          </cell>
          <cell r="D200">
            <v>-785703</v>
          </cell>
        </row>
        <row r="201">
          <cell r="A201" t="str">
            <v>PUBLIC UTILITIES COMMISSION OF THE CORPORATION OF THE TOWNSHIP OF MAGNETAWAN</v>
          </cell>
          <cell r="B201" t="str">
            <v>LAKELAND POWER DISTRIBUTION LTD.</v>
          </cell>
          <cell r="D201">
            <v>-26307</v>
          </cell>
        </row>
        <row r="202">
          <cell r="A202" t="str">
            <v>PUBLIC UTILITIES COMMISSION OF THE TOWN OF ALEXANDRIA</v>
          </cell>
          <cell r="B202" t="str">
            <v>HYDRO ONE NETWORKS INC.</v>
          </cell>
          <cell r="D202">
            <v>-15360</v>
          </cell>
        </row>
        <row r="203">
          <cell r="A203" t="str">
            <v>PUBLIC UTILITIES COMMISSION OF THE TOWN OF BLENHEIM</v>
          </cell>
          <cell r="B203" t="str">
            <v>CHATHAM-KENT HYDRO INC.</v>
          </cell>
          <cell r="D203">
            <v>-25316</v>
          </cell>
        </row>
        <row r="204">
          <cell r="A204" t="str">
            <v>PUBLIC UTILITIES COMMISSION OF THE TOWN OF CAMPBELLFORD</v>
          </cell>
          <cell r="B204" t="str">
            <v>HYDRO ONE NETWORKS INC.</v>
          </cell>
          <cell r="D204">
            <v>-32228</v>
          </cell>
        </row>
        <row r="205">
          <cell r="A205" t="str">
            <v>PUBLIC UTILITIES COMMISSION OF THE TOWN OF CHESLEY</v>
          </cell>
          <cell r="B205" t="str">
            <v>HYDRO ONE NETWORKS INC.</v>
          </cell>
          <cell r="D205">
            <v>-16267</v>
          </cell>
        </row>
        <row r="206">
          <cell r="A206" t="str">
            <v>PUBLIC UTILITIES COMMISSION OF THE TOWN OF COBOURG</v>
          </cell>
          <cell r="B206" t="str">
            <v>LAKEFRONT UTILITIES INC.</v>
          </cell>
          <cell r="D206">
            <v>-14001</v>
          </cell>
        </row>
        <row r="207">
          <cell r="A207" t="str">
            <v>PUBLIC UTILITIES COMMISSION OF THE TOWN OF FERGUS</v>
          </cell>
          <cell r="B207" t="str">
            <v>CENTRE WELLINGTON HYDRO LTD.</v>
          </cell>
          <cell r="D207">
            <v>-52302</v>
          </cell>
        </row>
        <row r="208">
          <cell r="A208" t="str">
            <v>PUBLIC UTILITIES COMMISSION OF THE TOWN OF GODERICH</v>
          </cell>
          <cell r="B208" t="str">
            <v>WEST COAST HURON ENERGY INC.</v>
          </cell>
          <cell r="D208">
            <v>-143766</v>
          </cell>
        </row>
        <row r="209">
          <cell r="A209" t="str">
            <v>PUBLIC UTILITIES COMMISSION OF THE TOWN OF MASSEY</v>
          </cell>
          <cell r="B209" t="str">
            <v>ESPANOLA REGIONAL HYDRO DISTRIBUTION CORPORATION</v>
          </cell>
          <cell r="D209">
            <v>-10397</v>
          </cell>
        </row>
        <row r="210">
          <cell r="A210" t="str">
            <v>PUBLIC UTILITIES COMMISSION OF THE TOWN OF MEAFORD</v>
          </cell>
          <cell r="B210" t="str">
            <v>HYDRO ONE NETWORKS INC.</v>
          </cell>
          <cell r="D210">
            <v>-107901</v>
          </cell>
        </row>
        <row r="211">
          <cell r="A211" t="str">
            <v>PUBLIC UTILITIES COMMISSION OF THE TOWN OF MITCHELL</v>
          </cell>
          <cell r="B211" t="str">
            <v>ERIE THAMES POWERLINES CORPORATION</v>
          </cell>
          <cell r="D211">
            <v>-48613</v>
          </cell>
        </row>
        <row r="212">
          <cell r="A212" t="str">
            <v>PUBLIC UTILITIES COMMISSION OF THE TOWN OF MOUNT FOREST</v>
          </cell>
          <cell r="B212" t="str">
            <v>WELLINGTON NORTH POWER INC.</v>
          </cell>
          <cell r="D212">
            <v>-26398</v>
          </cell>
        </row>
        <row r="213">
          <cell r="A213" t="str">
            <v>PUBLIC UTILITIES COMMISSION OF THE TOWN OF PALMERSTON</v>
          </cell>
          <cell r="B213" t="str">
            <v>WESTARIO POWER INC.</v>
          </cell>
          <cell r="D213">
            <v>-30315</v>
          </cell>
        </row>
        <row r="214">
          <cell r="A214" t="str">
            <v>PUBLIC UTILITIES COMMISSION OF THE TOWN OF PARIS</v>
          </cell>
          <cell r="B214" t="str">
            <v>BRANT COUNTY POWER INC.</v>
          </cell>
          <cell r="D214">
            <v>-262478</v>
          </cell>
        </row>
        <row r="215">
          <cell r="A215" t="str">
            <v>PUBLIC UTILITIES COMMISSION OF THE TOWN OF PICTON</v>
          </cell>
          <cell r="B215" t="str">
            <v>HYDRO ONE NETWORKS INC.</v>
          </cell>
          <cell r="D215">
            <v>-23971</v>
          </cell>
        </row>
        <row r="216">
          <cell r="A216" t="str">
            <v>PUBLIC UTILITIES COMMISSION OF THE TOWN OF RIDGETOWN</v>
          </cell>
          <cell r="B216" t="str">
            <v>CHATHAM-KENT HYDRO INC.</v>
          </cell>
          <cell r="D216">
            <v>-35371</v>
          </cell>
        </row>
        <row r="217">
          <cell r="A217" t="str">
            <v>PUBLIC UTILITIES COMMISSION OF THE TOWN OF SOUTHAMPTON</v>
          </cell>
          <cell r="B217" t="str">
            <v>WESTARIO POWER INC.</v>
          </cell>
          <cell r="D217">
            <v>-66730</v>
          </cell>
        </row>
        <row r="218">
          <cell r="A218" t="str">
            <v>PUBLIC UTILITIES COMMISSION OF THE TOWN OF TECUMSEH</v>
          </cell>
          <cell r="B218" t="str">
            <v>ESSEX POWERLINES CORPORATION</v>
          </cell>
          <cell r="D218">
            <v>-868582</v>
          </cell>
        </row>
        <row r="219">
          <cell r="A219" t="str">
            <v>PUBLIC UTILITIES COMMISSION OF THE TOWN OF TILBURY</v>
          </cell>
          <cell r="B219" t="str">
            <v>CHATHAM-KENT HYDRO INC.</v>
          </cell>
          <cell r="D219">
            <v>-90846</v>
          </cell>
        </row>
        <row r="220">
          <cell r="A220" t="str">
            <v>PUBLIC UTILITIES COMMISSION OF THE TOWN OF WESTMINSTER</v>
          </cell>
          <cell r="B220" t="str">
            <v>LONDON HYDRO INC.</v>
          </cell>
          <cell r="D220">
            <v>-290502</v>
          </cell>
        </row>
        <row r="221">
          <cell r="A221" t="str">
            <v>PUBLIC UTILITIES COMMISSION OF THE VILLAGE OF ARTHUR</v>
          </cell>
          <cell r="B221" t="str">
            <v>WELLINGTON NORTH POWER INC.</v>
          </cell>
          <cell r="D221">
            <v>-7242</v>
          </cell>
        </row>
        <row r="222">
          <cell r="A222" t="str">
            <v>PUBLIC UTILITIES COMMISSION OF THE VILLAGE OF BELMONT</v>
          </cell>
          <cell r="B222" t="str">
            <v>ERIE THAMES POWERLINES CORPORATION</v>
          </cell>
          <cell r="D222">
            <v>-133842</v>
          </cell>
        </row>
        <row r="223">
          <cell r="A223" t="str">
            <v>PUBLIC UTILITIES COMMISSION OF THE VILLAGE OF LANCASTER</v>
          </cell>
          <cell r="B223" t="str">
            <v>HYDRO ONE NETWORKS INC.</v>
          </cell>
          <cell r="D223">
            <v>-27168</v>
          </cell>
        </row>
        <row r="224">
          <cell r="A224" t="str">
            <v>PUBLIC UTILITIES COMMISSION OF THE VILLAGE OF PORT MCNICOLL</v>
          </cell>
          <cell r="B224" t="str">
            <v>NEWMARKET-TAY POWER DISTRIBUTION LTD.</v>
          </cell>
          <cell r="D224">
            <v>-7421</v>
          </cell>
        </row>
        <row r="225">
          <cell r="A225" t="str">
            <v>PUBLIC UTILITIES COMMISSION OF THE VILLAGE OF PORT STANLEY</v>
          </cell>
          <cell r="B225" t="str">
            <v>ERIE THAMES POWERLINES CORPORATION</v>
          </cell>
          <cell r="D225">
            <v>-4706</v>
          </cell>
        </row>
        <row r="226">
          <cell r="A226" t="str">
            <v>PUBLIC UTILITIES COMMISSION OF THE VILLAGE OF THAMESVILLE</v>
          </cell>
          <cell r="B226" t="str">
            <v>CHATHAM-KENT HYDRO INC.</v>
          </cell>
          <cell r="D226">
            <v>-4713</v>
          </cell>
        </row>
        <row r="227">
          <cell r="A227" t="str">
            <v>PUBLIC UTILITIES COMMISSION OF THE VILLAGE OF WESTPORT</v>
          </cell>
          <cell r="B227" t="str">
            <v>RIDEAU ST. LAWRENCE DISTRIBUTION INC.</v>
          </cell>
          <cell r="D227">
            <v>-564</v>
          </cell>
        </row>
        <row r="228">
          <cell r="A228" t="str">
            <v>PUBLIC UTILITIES COMMISSION OF THE VILLAGE OF WHEATLEY</v>
          </cell>
          <cell r="B228" t="str">
            <v>CHATHAM-KENT HYDRO INC.</v>
          </cell>
          <cell r="D228">
            <v>-9927</v>
          </cell>
        </row>
        <row r="229">
          <cell r="A229" t="str">
            <v>PUBLIC UTILITY COMMISSION OF THE VILLAGE OF WEST LORNE</v>
          </cell>
          <cell r="B229" t="str">
            <v>HYDRO ONE NETWORKS INC.</v>
          </cell>
          <cell r="D229">
            <v>-21813</v>
          </cell>
        </row>
        <row r="230">
          <cell r="A230" t="str">
            <v>PUBLIC UTILITY COMMISSION OF TOWN OF PERTH</v>
          </cell>
          <cell r="B230" t="str">
            <v>HYDRO ONE NETWORKS INC.</v>
          </cell>
          <cell r="D230">
            <v>-102809</v>
          </cell>
        </row>
        <row r="231">
          <cell r="A231" t="str">
            <v>RAINY RIVER PUBLIC UTILITIES COMMISSION</v>
          </cell>
          <cell r="B231" t="str">
            <v>HYDRO ONE NETWORKS INC.</v>
          </cell>
          <cell r="D231">
            <v>-21851</v>
          </cell>
        </row>
        <row r="232">
          <cell r="A232" t="str">
            <v>RED ROCK HYDRO</v>
          </cell>
          <cell r="B232" t="str">
            <v>HYDRO ONE NETWORKS INC.</v>
          </cell>
          <cell r="D232">
            <v>-9068</v>
          </cell>
        </row>
        <row r="233">
          <cell r="A233" t="str">
            <v>RENFREW HYDRO INC.</v>
          </cell>
          <cell r="B233" t="str">
            <v>RENFREW HYDRO INC.</v>
          </cell>
          <cell r="D233">
            <v>-45216</v>
          </cell>
        </row>
        <row r="234">
          <cell r="A234" t="str">
            <v>RICHMOND HILL HYDRO INC.</v>
          </cell>
          <cell r="B234" t="str">
            <v>POWERSTREAM INC.</v>
          </cell>
          <cell r="D234">
            <v>-1379841</v>
          </cell>
        </row>
        <row r="235">
          <cell r="A235" t="str">
            <v>RIPLEY PUBLIC UTILITIES COMMISSION</v>
          </cell>
          <cell r="B235" t="str">
            <v>WESTARIO POWER INC.</v>
          </cell>
          <cell r="D235">
            <v>-17351</v>
          </cell>
        </row>
        <row r="236">
          <cell r="A236" t="str">
            <v>ROCKLAND HYDRO ELECTRIC COMMISSION</v>
          </cell>
          <cell r="B236" t="str">
            <v>HYDRO ONE NETWORKS INC.</v>
          </cell>
          <cell r="D236">
            <v>-123944</v>
          </cell>
        </row>
        <row r="237">
          <cell r="A237" t="str">
            <v>RODNEY PUBLIC UTILITIES COMMISSION</v>
          </cell>
          <cell r="B237" t="str">
            <v>HYDRO ONE NETWORKS INC.</v>
          </cell>
          <cell r="D237">
            <v>-5016</v>
          </cell>
        </row>
        <row r="238">
          <cell r="A238" t="str">
            <v>SCHREIBER HYDRO-ELECTRIC COMMISSION</v>
          </cell>
          <cell r="B238" t="str">
            <v>HYDRO ONE NETWORKS INC.</v>
          </cell>
          <cell r="D238">
            <v>-7023</v>
          </cell>
        </row>
        <row r="239">
          <cell r="A239" t="str">
            <v>SCUGOG HYDRO ELECTRIC CORPORATION</v>
          </cell>
          <cell r="B239" t="str">
            <v>VERIDIAN CONNECTIONS INC.</v>
          </cell>
          <cell r="D239">
            <v>-369615</v>
          </cell>
        </row>
        <row r="240">
          <cell r="A240" t="str">
            <v>SEAFORTH PUBLIC UTILITY COMMISSION</v>
          </cell>
          <cell r="B240" t="str">
            <v>FESTIVAL HYDRO INC.</v>
          </cell>
          <cell r="D240">
            <v>-20125</v>
          </cell>
        </row>
        <row r="241">
          <cell r="A241" t="str">
            <v>SEVERN HYDRO-ELECTRIC SYSTEM</v>
          </cell>
          <cell r="B241" t="str">
            <v>HYDRO ONE NETWORKS INC.</v>
          </cell>
          <cell r="D241">
            <v>-15706</v>
          </cell>
        </row>
        <row r="242">
          <cell r="A242" t="str">
            <v>SIMCOE HYDRO-ELECTRIC COMMISSION</v>
          </cell>
          <cell r="B242" t="str">
            <v>NORFOLK POWER DISTRIBUTION INC.</v>
          </cell>
          <cell r="D242">
            <v>-305797</v>
          </cell>
        </row>
        <row r="243">
          <cell r="A243" t="str">
            <v>SIOUX LOOKOUT HYDRO INC.</v>
          </cell>
          <cell r="B243" t="str">
            <v>SIOUX LOOKOUT HYDRO INC.</v>
          </cell>
          <cell r="D243">
            <v>-34147</v>
          </cell>
        </row>
        <row r="244">
          <cell r="A244" t="str">
            <v>SMITHS FALLS HYDRO ELECTRIC COMMISSION</v>
          </cell>
          <cell r="B244" t="str">
            <v>HYDRO ONE NETWORKS INC.</v>
          </cell>
          <cell r="D244">
            <v>-30355</v>
          </cell>
        </row>
        <row r="245">
          <cell r="A245" t="str">
            <v>SOUTH RIVER PUBLIC UTILITIES COMMISSION</v>
          </cell>
          <cell r="B245" t="str">
            <v>HYDRO ONE NETWORKS INC.</v>
          </cell>
          <cell r="D245">
            <v>-7367</v>
          </cell>
        </row>
        <row r="246">
          <cell r="A246" t="str">
            <v>SOUTH-WEST OXFORD PUBLIC UTILITIES COMMISSION</v>
          </cell>
          <cell r="B246" t="str">
            <v>ERIE THAMES POWERLINES CORPORATION</v>
          </cell>
          <cell r="D246">
            <v>-2699</v>
          </cell>
        </row>
        <row r="247">
          <cell r="A247" t="str">
            <v>ST. CATHARINES HYDRO UTILITY SERVICES INC.</v>
          </cell>
          <cell r="B247" t="str">
            <v>HORIZON UTILITIES CORPORATION</v>
          </cell>
          <cell r="D247">
            <v>-2312521</v>
          </cell>
        </row>
        <row r="248">
          <cell r="A248" t="str">
            <v>ST. MARY'S PUBLIC UTILITIES COMMISSION</v>
          </cell>
          <cell r="B248" t="str">
            <v>FESTIVAL HYDRO INC.</v>
          </cell>
          <cell r="D248">
            <v>-98097</v>
          </cell>
        </row>
        <row r="249">
          <cell r="A249" t="str">
            <v>ST. THOMAS ENERGY INC.</v>
          </cell>
          <cell r="B249" t="str">
            <v>ST. THOMAS ENERGY INC.</v>
          </cell>
          <cell r="D249">
            <v>-240213</v>
          </cell>
        </row>
        <row r="250">
          <cell r="A250" t="str">
            <v>STIRLING-RAWDON PUBLIC UTILITIES COMMISSION</v>
          </cell>
          <cell r="B250" t="str">
            <v>HYDRO ONE NETWORKS INC.</v>
          </cell>
          <cell r="D250">
            <v>-8927</v>
          </cell>
        </row>
        <row r="251">
          <cell r="A251" t="str">
            <v>STONEY CREEK HYDRO-ELECTRIC COMMISSION</v>
          </cell>
          <cell r="B251" t="str">
            <v>HORIZON UTILITIES CORPORATION</v>
          </cell>
          <cell r="D251">
            <v>-39287</v>
          </cell>
        </row>
        <row r="252">
          <cell r="A252" t="str">
            <v>STRATFORD PUBLIC UTILITY COMMISSION</v>
          </cell>
          <cell r="B252" t="str">
            <v>FESTIVAL HYDRO INC.</v>
          </cell>
          <cell r="D252">
            <v>-768620</v>
          </cell>
        </row>
        <row r="253">
          <cell r="A253" t="str">
            <v>SUNDRIDGE HYDRO ELECTRIC SYSTEM</v>
          </cell>
          <cell r="B253" t="str">
            <v>LAKELAND POWER DISTRIBUTION LTD.</v>
          </cell>
          <cell r="D253">
            <v>-50123</v>
          </cell>
        </row>
        <row r="254">
          <cell r="A254" t="str">
            <v>TARA HYDRO-ELECTRIC SYSTEM</v>
          </cell>
          <cell r="B254" t="str">
            <v>HYDRO ONE NETWORKS INC.</v>
          </cell>
          <cell r="D254">
            <v>-5476</v>
          </cell>
        </row>
        <row r="255">
          <cell r="A255" t="str">
            <v>TEESWATER HYDRO-ELECTRIC COMMISSION</v>
          </cell>
          <cell r="B255" t="str">
            <v>WESTARIO POWER INC.</v>
          </cell>
          <cell r="D255">
            <v>-34494</v>
          </cell>
        </row>
        <row r="256">
          <cell r="A256" t="str">
            <v>TERRACE BAY SUPERIOR WIRES INC.</v>
          </cell>
          <cell r="B256" t="str">
            <v>HYDRO ONE NETWORKS INC.</v>
          </cell>
          <cell r="D256">
            <v>-100996</v>
          </cell>
        </row>
        <row r="257">
          <cell r="A257" t="str">
            <v>THE HYDRO ELECTRIC COMMISSION OF THE TOWN OF CARLETON PLACE</v>
          </cell>
          <cell r="B257" t="str">
            <v>HYDRO ONE NETWORKS INC.</v>
          </cell>
          <cell r="D257">
            <v>-67511</v>
          </cell>
        </row>
        <row r="258">
          <cell r="A258" t="str">
            <v>THE HYDRO ELECTRIC COMMISSION OF THE TOWN OF SHELBURNE</v>
          </cell>
          <cell r="B258" t="str">
            <v>HYDRO ONE NETWORKS INC.</v>
          </cell>
          <cell r="D258">
            <v>-69722</v>
          </cell>
        </row>
        <row r="259">
          <cell r="A259" t="str">
            <v>THE HYDRO ELECTRIC COMMISSION OF THE TOWNSHIP OF WARWICK</v>
          </cell>
          <cell r="B259" t="str">
            <v>BLUEWATER POWER DISTRIBUTION CORPORATION</v>
          </cell>
          <cell r="D259">
            <v>-39551</v>
          </cell>
        </row>
        <row r="260">
          <cell r="A260" t="str">
            <v>THE HYDRO-ELECTRIC COMMISSION FOR THE TOWN OF EXETER</v>
          </cell>
          <cell r="B260" t="str">
            <v>HYDRO ONE NETWORKS INC.</v>
          </cell>
          <cell r="D260">
            <v>-87426</v>
          </cell>
        </row>
        <row r="261">
          <cell r="A261" t="str">
            <v>THE HYDRO-ELECTRIC COMMISSION OF THE CITY OF GLOUCESTER</v>
          </cell>
          <cell r="B261" t="str">
            <v>HYDRO OTTAWA LIMITED</v>
          </cell>
          <cell r="D261">
            <v>-5716466</v>
          </cell>
        </row>
        <row r="262">
          <cell r="A262" t="str">
            <v>THE HYDRO-ELECTRIC COMMISSION OF THE TOWN OF PENETANGUISHENE</v>
          </cell>
          <cell r="B262" t="str">
            <v>POWERSTREAM INC.</v>
          </cell>
          <cell r="D262">
            <v>-213396</v>
          </cell>
        </row>
        <row r="263">
          <cell r="A263" t="str">
            <v>THE PUBLIC UTILITIES COMMISSION FOR THE TOWN OF BANCROFT</v>
          </cell>
          <cell r="B263" t="str">
            <v>HYDRO ONE NETWORKS INC.</v>
          </cell>
          <cell r="D263">
            <v>-57504</v>
          </cell>
        </row>
        <row r="264">
          <cell r="A264" t="str">
            <v>THE PUBLIC UTILITIES COMMISSION OF THE TOWN OF COLLINGWOOD</v>
          </cell>
          <cell r="B264" t="str">
            <v>COLLUS POWER CORP.</v>
          </cell>
          <cell r="D264">
            <v>-338454</v>
          </cell>
        </row>
        <row r="265">
          <cell r="A265" t="str">
            <v>THE PUBLIC UTILITIES COMMISSION OF THE TOWN OF KAPUSKASING</v>
          </cell>
          <cell r="B265" t="str">
            <v>NORTHERN ONTARIO WIRES INC.</v>
          </cell>
          <cell r="D265">
            <v>-28610</v>
          </cell>
        </row>
        <row r="266">
          <cell r="A266" t="str">
            <v>THE PUBLIC UTILITIES COMMISSION OF THE TOWN OF PETROLIA</v>
          </cell>
          <cell r="B266" t="str">
            <v>BLUEWATER POWER DISTRIBUTION CORPORATION</v>
          </cell>
          <cell r="D266">
            <v>-69367</v>
          </cell>
        </row>
        <row r="267">
          <cell r="A267" t="str">
            <v>THE PUBLIC UTILITIES COMMISSION OF THE VILLAGE OF EGANVILLE</v>
          </cell>
          <cell r="B267" t="str">
            <v>HYDRO ONE NETWORKS INC.</v>
          </cell>
          <cell r="D267">
            <v>-11994</v>
          </cell>
        </row>
        <row r="268">
          <cell r="A268" t="str">
            <v>THE PUBLIC UTILITIES COMMISSION OF THE VILLAGE OF POINT EDWARD</v>
          </cell>
          <cell r="B268" t="str">
            <v>BLUEWATER POWER DISTRIBUTION CORPORATION</v>
          </cell>
          <cell r="D268">
            <v>-3856</v>
          </cell>
        </row>
        <row r="269">
          <cell r="A269" t="str">
            <v>THE VILLAGE OF OMEMEE HYDRO-ELECTRIC COMMISSION</v>
          </cell>
          <cell r="B269" t="str">
            <v>HYDRO ONE NETWORKS INC.</v>
          </cell>
          <cell r="D269">
            <v>-20017</v>
          </cell>
        </row>
        <row r="270">
          <cell r="A270" t="str">
            <v>THEDFORD HYDRO ELECTRIC COMMISSION</v>
          </cell>
          <cell r="B270" t="str">
            <v>HYDRO ONE NETWORKS INC.</v>
          </cell>
          <cell r="D270">
            <v>-13800</v>
          </cell>
        </row>
        <row r="271">
          <cell r="A271" t="str">
            <v>THORNDALE HYDRO ELECTRIC COMMISSION</v>
          </cell>
          <cell r="B271" t="str">
            <v>HYDRO ONE NETWORKS INC.</v>
          </cell>
          <cell r="D271">
            <v>-2064</v>
          </cell>
        </row>
        <row r="272">
          <cell r="A272" t="str">
            <v>THOROLD HYDRO CORPORATION</v>
          </cell>
          <cell r="B272" t="str">
            <v>HYDRO ONE NETWORKS INC.</v>
          </cell>
          <cell r="D272">
            <v>-29789</v>
          </cell>
        </row>
        <row r="273">
          <cell r="A273" t="str">
            <v>THUNDER BAY HYDRO ELECTRICITY DISTRIBUTION INC.</v>
          </cell>
          <cell r="B273" t="str">
            <v>THUNDER BAY HYDRO ELECTRICITY DISTRIBUTION INC.</v>
          </cell>
          <cell r="D273">
            <v>-4646255</v>
          </cell>
        </row>
        <row r="274">
          <cell r="A274" t="str">
            <v>TILLSONBURG HYDRO INC.</v>
          </cell>
          <cell r="B274" t="str">
            <v>TILLSONBURG HYDRO INC.</v>
          </cell>
          <cell r="D274">
            <v>-371406</v>
          </cell>
        </row>
        <row r="275">
          <cell r="A275" t="str">
            <v>TOTTENHAM</v>
          </cell>
          <cell r="B275" t="str">
            <v>POWERSTREAM INC.</v>
          </cell>
          <cell r="D275">
            <v>-63289</v>
          </cell>
        </row>
        <row r="276">
          <cell r="A276" t="str">
            <v>TOWNSHIP OF MCGARRY HYDRO SYSTEM</v>
          </cell>
          <cell r="B276" t="str">
            <v>HYDRO ONE NETWORKS INC.</v>
          </cell>
          <cell r="D276">
            <v>-6273</v>
          </cell>
        </row>
        <row r="277">
          <cell r="A277" t="str">
            <v>TOWNSHIP OF NORTH DORCHESTER HYDRO</v>
          </cell>
          <cell r="B277" t="str">
            <v>HYDRO ONE NETWORKS INC.</v>
          </cell>
          <cell r="D277">
            <v>-48671</v>
          </cell>
        </row>
        <row r="278">
          <cell r="A278" t="str">
            <v>TWEED HYDRO ELECTRIC COMMISSION</v>
          </cell>
          <cell r="B278" t="str">
            <v>HYDRO ONE NETWORKS INC.</v>
          </cell>
          <cell r="D278">
            <v>-21650</v>
          </cell>
        </row>
        <row r="279">
          <cell r="A279" t="str">
            <v>UXBRIDGE HYDRO ELECTRIC COMMISSION</v>
          </cell>
          <cell r="B279" t="str">
            <v>VERIDIAN CONNECTIONS INC.</v>
          </cell>
          <cell r="D279">
            <v>-15283</v>
          </cell>
        </row>
        <row r="280">
          <cell r="A280" t="str">
            <v>VILLAGE OF BARRY'S BAY HYDRO SYSTEM</v>
          </cell>
          <cell r="B280" t="str">
            <v>HYDRO ONE NETWORKS INC.</v>
          </cell>
          <cell r="D280">
            <v>-3903</v>
          </cell>
        </row>
        <row r="281">
          <cell r="A281" t="str">
            <v>VILLAGE OF BLOOMFIELD HYDRO SYSTEM</v>
          </cell>
          <cell r="B281" t="str">
            <v>HYDRO ONE NETWORKS INC.</v>
          </cell>
          <cell r="D281">
            <v>-153</v>
          </cell>
        </row>
        <row r="282">
          <cell r="A282" t="str">
            <v>VILLAGE OF CARDINAL HYDRO SYSTEM</v>
          </cell>
          <cell r="B282" t="str">
            <v>RIDEAU ST. LAWRENCE DISTRIBUTION INC.</v>
          </cell>
          <cell r="D282">
            <v>-1018</v>
          </cell>
        </row>
        <row r="283">
          <cell r="A283" t="str">
            <v>VILLAGE OF CHESTERVILLE HYDRO SYSTEM</v>
          </cell>
          <cell r="B283" t="str">
            <v>HYDRO ONE NETWORKS INC.</v>
          </cell>
          <cell r="D283">
            <v>-7189</v>
          </cell>
        </row>
        <row r="284">
          <cell r="A284" t="str">
            <v>VILLAGE OF CREEMORE HYDRO SYSTEM</v>
          </cell>
          <cell r="B284" t="str">
            <v>COLLUS POWER CORP.</v>
          </cell>
          <cell r="D284">
            <v>-73</v>
          </cell>
        </row>
        <row r="285">
          <cell r="A285" t="str">
            <v>VILLAGE OF ERIEAU HYDRO SYSTEM</v>
          </cell>
          <cell r="B285" t="str">
            <v>CHATHAM-KENT HYDRO INC.</v>
          </cell>
          <cell r="D285">
            <v>-1633</v>
          </cell>
        </row>
        <row r="286">
          <cell r="A286" t="str">
            <v>VILLAGE OF FLESHERTON HYDRO SYSTEM</v>
          </cell>
          <cell r="B286" t="str">
            <v>HYDRO ONE NETWORKS INC.</v>
          </cell>
          <cell r="D286">
            <v>-6944</v>
          </cell>
        </row>
        <row r="287">
          <cell r="A287" t="str">
            <v>VILLAGE OF IROQUOIS HYDRO SYSTEM</v>
          </cell>
          <cell r="B287" t="str">
            <v>RIDEAU ST. LAWRENCE DISTRIBUTION INC.</v>
          </cell>
          <cell r="D287">
            <v>-127553</v>
          </cell>
        </row>
        <row r="288">
          <cell r="A288" t="str">
            <v>VILLAGE OF LUCKNOW HYDRO SYSTEM</v>
          </cell>
          <cell r="B288" t="str">
            <v>WESTARIO POWER INC.</v>
          </cell>
          <cell r="D288">
            <v>-37471</v>
          </cell>
        </row>
        <row r="289">
          <cell r="A289" t="str">
            <v>VILLAGE OF MAXVILLE HYDRO SYSTEM</v>
          </cell>
          <cell r="B289" t="str">
            <v>HYDRO ONE NETWORKS INC.</v>
          </cell>
          <cell r="D289">
            <v>-9847</v>
          </cell>
        </row>
        <row r="290">
          <cell r="A290" t="str">
            <v>WALKERTON PUBLIC UTILITIES COMMISSION</v>
          </cell>
          <cell r="B290" t="str">
            <v>WESTARIO POWER INC.</v>
          </cell>
          <cell r="D290">
            <v>-30508</v>
          </cell>
        </row>
        <row r="291">
          <cell r="A291" t="str">
            <v>WARDSVILLE HYDRO ELECTRIC COMMISSION</v>
          </cell>
          <cell r="B291" t="str">
            <v>HYDRO ONE NETWORKS INC.</v>
          </cell>
          <cell r="D291">
            <v>-3384</v>
          </cell>
        </row>
        <row r="292">
          <cell r="A292" t="str">
            <v>WARKWORTH HYDRO ELECTRIC COMMISSION</v>
          </cell>
          <cell r="B292" t="str">
            <v>HYDRO ONE NETWORKS INC.</v>
          </cell>
          <cell r="D292">
            <v>-24604</v>
          </cell>
        </row>
        <row r="293">
          <cell r="A293" t="str">
            <v>WATERLOO NORTH HYDRO INC.</v>
          </cell>
          <cell r="B293" t="str">
            <v>WATERLOO NORTH HYDRO INC.</v>
          </cell>
          <cell r="D293">
            <v>-2339718</v>
          </cell>
        </row>
        <row r="294">
          <cell r="A294" t="str">
            <v>WAUBAUSHENE PUBLIC UTILITIES COMMISSION</v>
          </cell>
          <cell r="B294" t="str">
            <v>NEWMARKET-TAY POWER DISTRIBUTION LTD.</v>
          </cell>
          <cell r="D294">
            <v>-26</v>
          </cell>
        </row>
        <row r="295">
          <cell r="A295" t="str">
            <v>WELLAND HYDRO-ELECTRIC SYSTEM CORP.</v>
          </cell>
          <cell r="B295" t="str">
            <v>WELLAND HYDRO-ELECTRIC SYSTEM CORP.</v>
          </cell>
          <cell r="D295">
            <v>-1064408</v>
          </cell>
        </row>
        <row r="296">
          <cell r="A296" t="str">
            <v>WELLINGTON ELECTRIC DISTRIBUTION COMPANY INC.</v>
          </cell>
          <cell r="B296" t="str">
            <v>GUELPH HYDRO ELECTRIC SYSTEMS INC.</v>
          </cell>
          <cell r="D296">
            <v>-22235</v>
          </cell>
        </row>
        <row r="297">
          <cell r="A297" t="str">
            <v>WEST LINCOLN HYDRO ELECTRIC COMMISSION</v>
          </cell>
          <cell r="B297" t="str">
            <v>NIAGARA PENINSULA ENERGY INC.</v>
          </cell>
          <cell r="D297">
            <v>-45607</v>
          </cell>
        </row>
        <row r="298">
          <cell r="A298" t="str">
            <v>WHITBY HYDRO ELECTRIC CORPORATION</v>
          </cell>
          <cell r="B298" t="str">
            <v>WHITBY HYDRO ELECTRIC CORPORATION</v>
          </cell>
          <cell r="D298">
            <v>-2799307</v>
          </cell>
        </row>
        <row r="299">
          <cell r="A299" t="str">
            <v>WHITCHURCH STOUFFVILLE HYDRO ELECTRIC COMMISSION</v>
          </cell>
          <cell r="B299" t="str">
            <v>HYDRO ONE NETWORKS INC.</v>
          </cell>
          <cell r="D299">
            <v>-469971</v>
          </cell>
        </row>
        <row r="300">
          <cell r="A300" t="str">
            <v>WINCHESTER HYDRO COMMISSION</v>
          </cell>
          <cell r="B300" t="str">
            <v>HYDRO ONE NETWORKS INC.</v>
          </cell>
          <cell r="D300">
            <v>-4100</v>
          </cell>
        </row>
        <row r="301">
          <cell r="A301" t="str">
            <v>WINDSOR UTILITIES COMMISSION</v>
          </cell>
          <cell r="B301" t="str">
            <v>ENWIN UTILITIES LTD.</v>
          </cell>
          <cell r="D301">
            <v>-1547949</v>
          </cell>
        </row>
        <row r="302">
          <cell r="A302" t="str">
            <v>WINGHAM PUBLIC UTILITIES COMMISSION</v>
          </cell>
          <cell r="B302" t="str">
            <v>WESTARIO POWER INC.</v>
          </cell>
          <cell r="D302">
            <v>-79392</v>
          </cell>
        </row>
        <row r="303">
          <cell r="A303" t="str">
            <v>WOODSTOCK HYDRO SERVICES INC.</v>
          </cell>
          <cell r="B303" t="str">
            <v>WOODSTOCK HYDRO SERVICES INC.</v>
          </cell>
          <cell r="D303">
            <v>-428497</v>
          </cell>
        </row>
        <row r="304">
          <cell r="A304" t="str">
            <v>WOODVILLE HYDRO-ELECTRIC SYSTEM</v>
          </cell>
          <cell r="B304" t="str">
            <v>HYDRO ONE NETWORKS INC.</v>
          </cell>
          <cell r="D304">
            <v>-28164</v>
          </cell>
        </row>
        <row r="305">
          <cell r="A305" t="str">
            <v>WYOMING HYDRO ELECTRIC COMMISSION</v>
          </cell>
          <cell r="B305" t="str">
            <v>HYDRO ONE NETWORKS INC.</v>
          </cell>
          <cell r="D305">
            <v>-20134</v>
          </cell>
        </row>
        <row r="306">
          <cell r="A306" t="str">
            <v>ZORRA ELECTRIC SUPPLY AUTHORITY</v>
          </cell>
          <cell r="B306" t="str">
            <v>ERIE THAMES POWERLINES CORPORATION</v>
          </cell>
          <cell r="D306">
            <v>-46988</v>
          </cell>
        </row>
        <row r="307">
          <cell r="A307" t="str">
            <v>ZURICH HYDRO ELECTRIC COMMISSION</v>
          </cell>
          <cell r="B307" t="str">
            <v>FESTIVAL HYDRO INC.</v>
          </cell>
          <cell r="D307">
            <v>-12515</v>
          </cell>
        </row>
        <row r="312">
          <cell r="A312" t="str">
            <v>AILSA CRAIG HYDRO ELECTRIC SYSTEM</v>
          </cell>
          <cell r="B312" t="str">
            <v>HYDRO ONE NETWORKS INC.</v>
          </cell>
          <cell r="D312">
            <v>-11297</v>
          </cell>
        </row>
        <row r="313">
          <cell r="A313" t="str">
            <v>AJAX HYDRO-ELECTRIC COMMISSION</v>
          </cell>
          <cell r="B313" t="str">
            <v>VERIDIAN CONNECTIONS INC.</v>
          </cell>
          <cell r="D313">
            <v>-1214160</v>
          </cell>
        </row>
        <row r="314">
          <cell r="A314" t="str">
            <v>ALLISTON</v>
          </cell>
          <cell r="B314" t="str">
            <v>POWERSTREAM INC.</v>
          </cell>
          <cell r="D314">
            <v>-113415</v>
          </cell>
        </row>
        <row r="315">
          <cell r="A315" t="str">
            <v>ALVINSTON PUBLIC UTILITIES COMMISSION</v>
          </cell>
          <cell r="B315" t="str">
            <v>BLUEWATER POWER DISTRIBUTION CORPORATION</v>
          </cell>
          <cell r="D315">
            <v>-13792</v>
          </cell>
        </row>
        <row r="316">
          <cell r="A316" t="str">
            <v>ANCASTER HYDRO-ELECTRIC COMMISSION</v>
          </cell>
          <cell r="B316" t="str">
            <v>HORIZON UTILITIES CORPORATION</v>
          </cell>
          <cell r="D316">
            <v>-296080</v>
          </cell>
        </row>
        <row r="317">
          <cell r="A317" t="str">
            <v>ARKONA HYDRO ELECTRIC COMMISSION</v>
          </cell>
          <cell r="B317" t="str">
            <v>HYDRO ONE NETWORKS INC.</v>
          </cell>
          <cell r="D317">
            <v>-512</v>
          </cell>
        </row>
        <row r="318">
          <cell r="A318" t="str">
            <v>ARNPRIOR HYDRO ELECTRIC COMMISSION</v>
          </cell>
          <cell r="B318" t="str">
            <v>HYDRO ONE NETWORKS INC.</v>
          </cell>
          <cell r="D318">
            <v>-55356</v>
          </cell>
        </row>
        <row r="319">
          <cell r="A319" t="str">
            <v>ASPHODEL-NORWOOD DISTRIBUTION INCORPORATED</v>
          </cell>
          <cell r="B319" t="str">
            <v>PETERBOROUGH DISTRIBUTION INCORPORATED</v>
          </cell>
          <cell r="D319">
            <v>-56817</v>
          </cell>
        </row>
        <row r="320">
          <cell r="A320" t="str">
            <v>ATIKOKAN HYDRO INC.</v>
          </cell>
          <cell r="B320" t="str">
            <v>ATIKOKAN HYDRO INC.</v>
          </cell>
          <cell r="D320">
            <v>-138338</v>
          </cell>
        </row>
        <row r="321">
          <cell r="A321" t="str">
            <v>AURORA HYDRO CONNECTIONS LIMITED</v>
          </cell>
          <cell r="B321" t="str">
            <v>POWERSTREAM INC.</v>
          </cell>
          <cell r="D321">
            <v>-1064644</v>
          </cell>
        </row>
        <row r="322">
          <cell r="A322" t="str">
            <v>AYLMER PUBLIC UTILITIES COMMISSION</v>
          </cell>
          <cell r="B322" t="str">
            <v>ERIE THAMES POWERLINES CORPORATION</v>
          </cell>
          <cell r="D322">
            <v>-78534</v>
          </cell>
        </row>
        <row r="323">
          <cell r="A323" t="str">
            <v>BATH HYDRO</v>
          </cell>
          <cell r="B323" t="str">
            <v>HYDRO ONE NETWORKS INC.</v>
          </cell>
          <cell r="D323">
            <v>-14356</v>
          </cell>
        </row>
        <row r="324">
          <cell r="A324" t="str">
            <v>BEACHBURG HYDRO</v>
          </cell>
          <cell r="B324" t="str">
            <v>OTTAWA RIVER POWER CORPORATION</v>
          </cell>
          <cell r="D324">
            <v>-11615</v>
          </cell>
        </row>
        <row r="325">
          <cell r="A325" t="str">
            <v>BEETON</v>
          </cell>
          <cell r="B325" t="str">
            <v>POWERSTREAM INC.</v>
          </cell>
          <cell r="D325">
            <v>-1224</v>
          </cell>
        </row>
        <row r="326">
          <cell r="A326" t="str">
            <v>BELLEVILLE ELECTRIC CORPORATION</v>
          </cell>
          <cell r="B326" t="str">
            <v>VERIDIAN CONNECTIONS INC.</v>
          </cell>
          <cell r="D326">
            <v>-257617</v>
          </cell>
        </row>
        <row r="327">
          <cell r="A327" t="str">
            <v>BLANDFORD-BLENHEIM PUBLIC UTILITIES COMMISSION</v>
          </cell>
          <cell r="B327" t="str">
            <v>HYDRO ONE NETWORKS INC.</v>
          </cell>
          <cell r="D327">
            <v>-8118</v>
          </cell>
        </row>
        <row r="328">
          <cell r="A328" t="str">
            <v>BLUE MOUNTAINS HYDRO SERVICES COMPANY INC.</v>
          </cell>
          <cell r="B328" t="str">
            <v>COLLUS POWER CORP.</v>
          </cell>
          <cell r="D328">
            <v>-61159</v>
          </cell>
        </row>
        <row r="329">
          <cell r="A329" t="str">
            <v>BLYTH HYDRO ELECTRIC COMMISSION</v>
          </cell>
          <cell r="B329" t="str">
            <v>HYDRO ONE NETWORKS INC.</v>
          </cell>
          <cell r="D329">
            <v>-21600</v>
          </cell>
        </row>
        <row r="330">
          <cell r="A330" t="str">
            <v>BOARD OF LIGHT &amp; HEAT COMM. OF THE CITY OF GUELPH</v>
          </cell>
          <cell r="B330" t="str">
            <v>GUELPH HYDRO ELECTRIC SYSTEMS INC.</v>
          </cell>
          <cell r="D330">
            <v>-3280287</v>
          </cell>
        </row>
        <row r="331">
          <cell r="A331" t="str">
            <v>BOBCAYGEON HYDRO ELECTRIC COMMISSION</v>
          </cell>
          <cell r="B331" t="str">
            <v>HYDRO ONE NETWORKS INC.</v>
          </cell>
          <cell r="D331">
            <v>-30357</v>
          </cell>
        </row>
        <row r="332">
          <cell r="A332" t="str">
            <v>BRADFORD WEST GWILLIMBURY PUBLIC UTILITIES COMMISSION</v>
          </cell>
          <cell r="B332" t="str">
            <v>POWERSTREAM INC.</v>
          </cell>
          <cell r="D332">
            <v>-482271</v>
          </cell>
        </row>
        <row r="333">
          <cell r="A333" t="str">
            <v>BRIGHTON DISTRIBUTION INC.</v>
          </cell>
          <cell r="B333" t="str">
            <v>HYDRO ONE NETWORKS INC.</v>
          </cell>
          <cell r="D333">
            <v>-84276</v>
          </cell>
        </row>
        <row r="334">
          <cell r="A334" t="str">
            <v>BROCK HYDRO-ELECTRIC COMMISSION</v>
          </cell>
          <cell r="B334" t="str">
            <v>VERIDIAN CONNECTIONS INC.</v>
          </cell>
          <cell r="D334">
            <v>-118719</v>
          </cell>
        </row>
        <row r="335">
          <cell r="A335" t="str">
            <v>BROCKVILLE UTILITIES INCORPORATED</v>
          </cell>
          <cell r="B335" t="str">
            <v>HYDRO ONE NETWORKS INC.</v>
          </cell>
          <cell r="D335">
            <v>-454703</v>
          </cell>
        </row>
        <row r="336">
          <cell r="A336" t="str">
            <v>BRUSSELS PUBLIC UTILITIES COMMISSION</v>
          </cell>
          <cell r="B336" t="str">
            <v>FESTIVAL HYDRO INC.</v>
          </cell>
          <cell r="D336">
            <v>-7778</v>
          </cell>
        </row>
        <row r="337">
          <cell r="A337" t="str">
            <v>BURK'S FALLS HYDRO ELECTRIC COMMISSION</v>
          </cell>
          <cell r="B337" t="str">
            <v>LAKELAND POWER DISTRIBUTION LTD.</v>
          </cell>
          <cell r="D337">
            <v>-42691</v>
          </cell>
        </row>
        <row r="338">
          <cell r="A338" t="str">
            <v>BURLINGTON HYDRO INC.</v>
          </cell>
          <cell r="B338" t="str">
            <v>BURLINGTON HYDRO INC.</v>
          </cell>
          <cell r="D338">
            <v>-4699681</v>
          </cell>
        </row>
        <row r="339">
          <cell r="A339" t="str">
            <v>CALEDON HYDRO CORPORATION</v>
          </cell>
          <cell r="B339" t="str">
            <v>HYDRO ONE NETWORKS INC.</v>
          </cell>
          <cell r="D339">
            <v>-1025158</v>
          </cell>
        </row>
        <row r="340">
          <cell r="A340" t="str">
            <v>CAMBRIDGE AND NORTH DUMFRIES HYDRO INC.</v>
          </cell>
          <cell r="B340" t="str">
            <v>CAMBRIDGE AND NORTH DUMFRIES HYDRO INC.</v>
          </cell>
          <cell r="D340">
            <v>-2213124</v>
          </cell>
        </row>
        <row r="341">
          <cell r="A341" t="str">
            <v>CAPREOL HYDRO ELECTRIC COMMISSION</v>
          </cell>
          <cell r="B341" t="str">
            <v>GREATER SUDBURY HYDRO INC.</v>
          </cell>
          <cell r="D341">
            <v>-158031</v>
          </cell>
        </row>
        <row r="342">
          <cell r="A342" t="str">
            <v>CASSELMAN HYDRO INC.</v>
          </cell>
          <cell r="B342" t="str">
            <v>HYDRO OTTAWA LIMITED</v>
          </cell>
          <cell r="D342">
            <v>-32757</v>
          </cell>
        </row>
        <row r="343">
          <cell r="A343" t="str">
            <v>CAVAN-MILLBROOK-NORTH MONAGHAN PUBLIC UTILITIES COMMISSION</v>
          </cell>
          <cell r="B343" t="str">
            <v>HYDRO ONE NETWORKS INC.</v>
          </cell>
          <cell r="D343">
            <v>-32841</v>
          </cell>
        </row>
        <row r="344">
          <cell r="A344" t="str">
            <v>CENTRE HASTINGS HYDRO ELECTRIC COMMISSION</v>
          </cell>
          <cell r="B344" t="str">
            <v>HYDRO ONE NETWORKS INC.</v>
          </cell>
          <cell r="D344">
            <v>-12753</v>
          </cell>
        </row>
        <row r="345">
          <cell r="A345" t="str">
            <v>CHALK RIVER HYDRO</v>
          </cell>
          <cell r="B345" t="str">
            <v>HYDRO ONE NETWORKS INC.</v>
          </cell>
          <cell r="D345">
            <v>-14160</v>
          </cell>
        </row>
        <row r="346">
          <cell r="A346" t="str">
            <v>CHAPLEAU PUBLIC UTILITIES CORPORATION</v>
          </cell>
          <cell r="B346" t="str">
            <v>CHAPLEAU PUBLIC UTILITIES CORPORATION</v>
          </cell>
          <cell r="D346">
            <v>-8179</v>
          </cell>
        </row>
        <row r="347">
          <cell r="A347" t="str">
            <v>CITY OF DRYDEN HYDRO ELECTRIC COMMISSION</v>
          </cell>
          <cell r="B347" t="str">
            <v>HYDRO ONE NETWORKS INC.</v>
          </cell>
          <cell r="D347">
            <v>-71382</v>
          </cell>
        </row>
        <row r="348">
          <cell r="A348" t="str">
            <v>CLARINGTON HYDRO-ELECTRIC COMMISSION</v>
          </cell>
          <cell r="B348" t="str">
            <v>VERIDIAN CONNECTIONS INC.</v>
          </cell>
          <cell r="D348">
            <v>-719052</v>
          </cell>
        </row>
        <row r="349">
          <cell r="A349" t="str">
            <v>CLINTON POWER CORPORATION</v>
          </cell>
          <cell r="B349" t="str">
            <v>ERIE THAMES POWERLINES CORPORATION</v>
          </cell>
          <cell r="D349">
            <v>-15123</v>
          </cell>
        </row>
        <row r="350">
          <cell r="A350" t="str">
            <v>COBDEN HYDRO</v>
          </cell>
          <cell r="B350" t="str">
            <v>HYDRO ONE NETWORKS INC.</v>
          </cell>
          <cell r="D350">
            <v>-7778</v>
          </cell>
        </row>
        <row r="351">
          <cell r="A351" t="str">
            <v>COLBORNE PUBLIC UTILITIES COMMISSION</v>
          </cell>
          <cell r="B351" t="str">
            <v>LAKEFRONT UTILITIES INC.</v>
          </cell>
          <cell r="D351">
            <v>-16834</v>
          </cell>
        </row>
        <row r="352">
          <cell r="A352" t="str">
            <v>COTTAM HYDRO-ELECTRIC SYSTEM</v>
          </cell>
          <cell r="B352" t="str">
            <v>E.L.K. ENERGY INC.</v>
          </cell>
          <cell r="D352">
            <v>-148231</v>
          </cell>
        </row>
        <row r="353">
          <cell r="A353" t="str">
            <v>DASHWOOD HYDRO-ELECTRIC SYSTEM</v>
          </cell>
          <cell r="B353" t="str">
            <v>FESTIVAL HYDRO INC.</v>
          </cell>
          <cell r="D353">
            <v>-129</v>
          </cell>
        </row>
        <row r="354">
          <cell r="A354" t="str">
            <v>DEEP RIVER HYDRO</v>
          </cell>
          <cell r="B354" t="str">
            <v>HYDRO ONE NETWORKS INC.</v>
          </cell>
          <cell r="D354">
            <v>-229875</v>
          </cell>
        </row>
        <row r="355">
          <cell r="A355" t="str">
            <v>DELHI HYDRO-ELECTRIC COMMISSION</v>
          </cell>
          <cell r="B355" t="str">
            <v>NORFOLK POWER DISTRIBUTION INC.</v>
          </cell>
          <cell r="D355">
            <v>-20713</v>
          </cell>
        </row>
        <row r="356">
          <cell r="A356" t="str">
            <v>DESERONTO PUBLIC UTILITIES COMMISSION</v>
          </cell>
          <cell r="B356" t="str">
            <v>HYDRO ONE NETWORKS INC.</v>
          </cell>
          <cell r="D356">
            <v>-7940</v>
          </cell>
        </row>
        <row r="357">
          <cell r="A357" t="str">
            <v>DRESDEN UTILITIES COMMISSION</v>
          </cell>
          <cell r="B357" t="str">
            <v>CHATHAM-KENT HYDRO INC.</v>
          </cell>
          <cell r="D357">
            <v>-33135</v>
          </cell>
        </row>
        <row r="358">
          <cell r="A358" t="str">
            <v>DUNDALK HYDRO ELECTRIC SYSTEM</v>
          </cell>
          <cell r="B358" t="str">
            <v>HYDRO ONE NETWORKS INC.</v>
          </cell>
          <cell r="D358">
            <v>-2020</v>
          </cell>
        </row>
        <row r="359">
          <cell r="A359" t="str">
            <v>DUNDAS HYDRO-ELECTRIC COMMISSION</v>
          </cell>
          <cell r="B359" t="str">
            <v>HORIZON UTILITIES CORPORATION</v>
          </cell>
          <cell r="D359">
            <v>-490989</v>
          </cell>
        </row>
        <row r="360">
          <cell r="A360" t="str">
            <v>DUNNVILLE HYDRO ELECTRIC COMMISSION</v>
          </cell>
          <cell r="B360" t="str">
            <v>HALDIMAND COUNTY HYDRO INC.</v>
          </cell>
          <cell r="D360">
            <v>-141195</v>
          </cell>
        </row>
        <row r="361">
          <cell r="A361" t="str">
            <v>DURHAM HYDRO ELECTRIC COMMISSION</v>
          </cell>
          <cell r="B361" t="str">
            <v>HYDRO ONE NETWORKS INC.</v>
          </cell>
          <cell r="D361">
            <v>-11586</v>
          </cell>
        </row>
        <row r="362">
          <cell r="A362" t="str">
            <v>DUTTON HYDRO LIMITED</v>
          </cell>
          <cell r="B362" t="str">
            <v>MIDDLESEX POWER DISTRIBUTION CORPORATION</v>
          </cell>
          <cell r="D362">
            <v>-4834</v>
          </cell>
        </row>
        <row r="363">
          <cell r="A363" t="str">
            <v>EAST ZORRA-TAVISTOCK PUBLIC UTILITY COMMISSION</v>
          </cell>
          <cell r="B363" t="str">
            <v>ERIE THAMES POWERLINES CORPORATION</v>
          </cell>
          <cell r="D363">
            <v>-38969</v>
          </cell>
        </row>
        <row r="364">
          <cell r="A364" t="str">
            <v>ELMWOOD HYDRO-ELECTRIC SYSTEM</v>
          </cell>
          <cell r="B364" t="str">
            <v>WESTARIO POWER INC.</v>
          </cell>
          <cell r="D364">
            <v>-234</v>
          </cell>
        </row>
        <row r="365">
          <cell r="A365" t="str">
            <v>EMBRUN COOPERATIVE HYDRO INC.</v>
          </cell>
          <cell r="B365" t="str">
            <v>COOPERATIVE HYDRO EMBRUN INC.</v>
          </cell>
          <cell r="D365">
            <v>-30195</v>
          </cell>
        </row>
        <row r="366">
          <cell r="A366" t="str">
            <v>ERIN HYDRO ELECTRIC COMMISSION</v>
          </cell>
          <cell r="B366" t="str">
            <v>HYDRO ONE NETWORKS INC.</v>
          </cell>
          <cell r="D366">
            <v>-228679</v>
          </cell>
        </row>
        <row r="367">
          <cell r="A367" t="str">
            <v>ESSEX HYDRO-ELECTRIC COMMISSION</v>
          </cell>
          <cell r="B367" t="str">
            <v>E.L.K. ENERGY INC.</v>
          </cell>
          <cell r="D367">
            <v>-199203</v>
          </cell>
        </row>
        <row r="368">
          <cell r="A368" t="str">
            <v>FENELON FALLS BOARD OF WATER, LIGHT AND POWER COMMISSIONERS</v>
          </cell>
          <cell r="B368" t="str">
            <v>HYDRO ONE NETWORKS INC.</v>
          </cell>
          <cell r="D368">
            <v>-14194</v>
          </cell>
        </row>
        <row r="369">
          <cell r="A369" t="str">
            <v>FLAMBOROUGH HYDRO ELECTRIC COMMISSION</v>
          </cell>
          <cell r="B369" t="str">
            <v>HORIZON UTILITIES CORPORATION</v>
          </cell>
          <cell r="D369">
            <v>-84589</v>
          </cell>
        </row>
        <row r="370">
          <cell r="A370" t="str">
            <v>FOREST PUBLIC UTILITIES COMMISSION</v>
          </cell>
          <cell r="B370" t="str">
            <v>HYDRO ONE NETWORKS INC.</v>
          </cell>
          <cell r="D370">
            <v>-14335</v>
          </cell>
        </row>
        <row r="371">
          <cell r="A371" t="str">
            <v>GEORGINA HYDRO ELECTRIC COMMISSION</v>
          </cell>
          <cell r="B371" t="str">
            <v>HYDRO ONE NETWORKS INC.</v>
          </cell>
          <cell r="D371">
            <v>-219735</v>
          </cell>
        </row>
        <row r="372">
          <cell r="A372" t="str">
            <v>GLENCOE PUBLIC UTILITIES COMMISSION</v>
          </cell>
          <cell r="B372" t="str">
            <v>HYDRO ONE NETWORKS INC.</v>
          </cell>
          <cell r="D372">
            <v>-31325</v>
          </cell>
        </row>
        <row r="373">
          <cell r="A373" t="str">
            <v>GOULBOURN HYDRO ELECTRIC COMMISSION</v>
          </cell>
          <cell r="B373" t="str">
            <v>HYDRO OTTAWA LIMITED</v>
          </cell>
          <cell r="D373">
            <v>-129459</v>
          </cell>
        </row>
        <row r="374">
          <cell r="A374" t="str">
            <v>GRAND BEND PUBLIC UTILITIES COMMISSION</v>
          </cell>
          <cell r="B374" t="str">
            <v>HYDRO ONE NETWORKS INC.</v>
          </cell>
          <cell r="D374">
            <v>-31267</v>
          </cell>
        </row>
        <row r="375">
          <cell r="A375" t="str">
            <v>GRAND VALLEY ENERGY INC.</v>
          </cell>
          <cell r="B375" t="str">
            <v>ORANGEVILLE HYDRO LIMITED</v>
          </cell>
          <cell r="D375">
            <v>-11046</v>
          </cell>
        </row>
        <row r="376">
          <cell r="A376" t="str">
            <v>GRAVENHURST HYDRO ELECTRIC INC.</v>
          </cell>
          <cell r="B376" t="str">
            <v>VERIDIAN CONNECTIONS INC.</v>
          </cell>
          <cell r="D376">
            <v>-71431</v>
          </cell>
        </row>
        <row r="377">
          <cell r="A377" t="str">
            <v>GRIMSBY POWER INCORPORATED</v>
          </cell>
          <cell r="B377" t="str">
            <v>GRIMSBY POWER INCORPORATED</v>
          </cell>
          <cell r="D377">
            <v>-107612</v>
          </cell>
        </row>
        <row r="378">
          <cell r="A378" t="str">
            <v>GUELPH/ERAMOSA HYDRO-ELECTRIC COMMISSION</v>
          </cell>
          <cell r="B378" t="str">
            <v>GUELPH HYDRO ELECTRIC SYSTEMS INC.</v>
          </cell>
          <cell r="D378">
            <v>-12633</v>
          </cell>
        </row>
        <row r="379">
          <cell r="A379" t="str">
            <v>HALDIMAND HYDRO-ELECTRIC COMMISSION</v>
          </cell>
          <cell r="B379" t="str">
            <v>HALDIMAND COUNTY HYDRO INC.</v>
          </cell>
          <cell r="D379">
            <v>-189717</v>
          </cell>
        </row>
        <row r="380">
          <cell r="A380" t="str">
            <v>HALTON HILLS HYDRO INC.</v>
          </cell>
          <cell r="B380" t="str">
            <v>HALTON HILLS HYDRO INC.</v>
          </cell>
          <cell r="D380">
            <v>-657710</v>
          </cell>
        </row>
        <row r="381">
          <cell r="A381" t="str">
            <v>HAMILTON HYDRO INC.</v>
          </cell>
          <cell r="B381" t="str">
            <v>HORIZON UTILITIES CORPORATION</v>
          </cell>
          <cell r="D381">
            <v>-1968216</v>
          </cell>
        </row>
        <row r="382">
          <cell r="A382" t="str">
            <v>HANOVER ELECTRIC SERVICES INC.</v>
          </cell>
          <cell r="B382" t="str">
            <v>WESTARIO POWER INC.</v>
          </cell>
          <cell r="D382">
            <v>-23479</v>
          </cell>
        </row>
        <row r="383">
          <cell r="A383" t="str">
            <v>HASTINGS PUBLIC UTILITIES</v>
          </cell>
          <cell r="B383" t="str">
            <v>HYDRO ONE NETWORKS INC.</v>
          </cell>
          <cell r="D383">
            <v>-2979</v>
          </cell>
        </row>
        <row r="384">
          <cell r="A384" t="str">
            <v>HAVELOCK-BELMONT-METHUEN HYDRO ELECTRIC COMMISSION</v>
          </cell>
          <cell r="B384" t="str">
            <v>HYDRO ONE NETWORKS INC.</v>
          </cell>
          <cell r="D384">
            <v>-13956</v>
          </cell>
        </row>
        <row r="385">
          <cell r="A385" t="str">
            <v>HEARST POWER DISTRIBUTION COMPANY LIMITED</v>
          </cell>
          <cell r="B385" t="str">
            <v>HEARST POWER DISTRIBUTION COMPANY LIMITED</v>
          </cell>
          <cell r="D385">
            <v>-78090</v>
          </cell>
        </row>
        <row r="386">
          <cell r="A386" t="str">
            <v>HENSALL PUBLIC UTILITIES COMMISSION</v>
          </cell>
          <cell r="B386" t="str">
            <v>FESTIVAL HYDRO INC.</v>
          </cell>
          <cell r="D386">
            <v>-13612</v>
          </cell>
        </row>
        <row r="387">
          <cell r="A387" t="str">
            <v>HOLSTEIN HYDRO ELECTRIC SYSTEM</v>
          </cell>
          <cell r="B387" t="str">
            <v>WELLINGTON NORTH POWER INC.</v>
          </cell>
          <cell r="D387">
            <v>-5000</v>
          </cell>
        </row>
        <row r="388">
          <cell r="A388" t="str">
            <v>HUNTSVILLE PUBLIC UTILITIES COMMISSION</v>
          </cell>
          <cell r="B388" t="str">
            <v>LAKELAND POWER DISTRIBUTION LTD.</v>
          </cell>
          <cell r="D388">
            <v>-27094</v>
          </cell>
        </row>
        <row r="389">
          <cell r="A389" t="str">
            <v>HYDRO ELECTRIC COMMISSION OF THE CORPORATION OF THE TOWNSHIP OF MIDDLESEX CENTRE</v>
          </cell>
          <cell r="B389" t="str">
            <v>HYDRO ONE NETWORKS INC.</v>
          </cell>
          <cell r="D389">
            <v>-4306</v>
          </cell>
        </row>
        <row r="390">
          <cell r="A390" t="str">
            <v>HYDRO ELECTRIC COMMISSION OF THE TOWN OF LEAMINGTON</v>
          </cell>
          <cell r="B390" t="str">
            <v>ESSEX POWERLINES CORPORATION</v>
          </cell>
          <cell r="D390">
            <v>-224853</v>
          </cell>
        </row>
        <row r="391">
          <cell r="A391" t="str">
            <v>HYDRO ELECTRIC COMMISSION OF THE TOWNSHIP OF SPRINGWATER</v>
          </cell>
          <cell r="B391" t="str">
            <v>HYDRO ONE NETWORKS INC.</v>
          </cell>
          <cell r="D391">
            <v>-4028</v>
          </cell>
        </row>
        <row r="392">
          <cell r="A392" t="str">
            <v>HYDRO HAWKESBURY INC.</v>
          </cell>
          <cell r="B392" t="str">
            <v>HYDRO HAWKESBURY INC.</v>
          </cell>
          <cell r="D392">
            <v>-55841</v>
          </cell>
        </row>
        <row r="393">
          <cell r="A393" t="str">
            <v>HYDRO MISSISSAUGA CORPORATION</v>
          </cell>
          <cell r="B393" t="str">
            <v>ENERSOURCE HYDRO MISSISSAUGA INC.</v>
          </cell>
          <cell r="D393">
            <v>-25023071</v>
          </cell>
        </row>
        <row r="394">
          <cell r="A394" t="str">
            <v>HYDRO ONE BRAMPTON NETWORKS INC.</v>
          </cell>
          <cell r="B394" t="str">
            <v>HYDRO ONE BRAMPTON NETWORKS INC.</v>
          </cell>
          <cell r="D394">
            <v>-5425168</v>
          </cell>
        </row>
        <row r="395">
          <cell r="A395" t="str">
            <v>HYDRO OTTAWA LIMITED</v>
          </cell>
          <cell r="B395" t="str">
            <v>HYDRO OTTAWA LIMITED</v>
          </cell>
          <cell r="D395">
            <v>-10547515</v>
          </cell>
        </row>
        <row r="396">
          <cell r="A396" t="str">
            <v>HYDRO VAUGHAN DISTRIBUTION INC.</v>
          </cell>
          <cell r="B396" t="str">
            <v>POWERSTREAM INC.</v>
          </cell>
          <cell r="D396">
            <v>-2445760</v>
          </cell>
        </row>
        <row r="397">
          <cell r="A397" t="str">
            <v>HYDRO-ELECTRIC COMMISSION FOR THE TOWN OF AMHERSTBURG</v>
          </cell>
          <cell r="B397" t="str">
            <v>ESSEX POWERLINES CORPORATION</v>
          </cell>
          <cell r="D397">
            <v>-99742</v>
          </cell>
        </row>
        <row r="398">
          <cell r="A398" t="str">
            <v>HYDRO-ELECTRIC COMMISSION OF SOUTH DUMFRIES</v>
          </cell>
          <cell r="B398" t="str">
            <v>BRANT COUNTY POWER INC.</v>
          </cell>
          <cell r="D398">
            <v>-198</v>
          </cell>
        </row>
        <row r="399">
          <cell r="A399" t="str">
            <v>HYDRO-ELECTRIC COMMISSION OF THE CITY OF BRANTFORD</v>
          </cell>
          <cell r="B399" t="str">
            <v>BRANTFORD POWER INC.</v>
          </cell>
          <cell r="D399">
            <v>-2369968</v>
          </cell>
        </row>
        <row r="400">
          <cell r="A400" t="str">
            <v>HYDRO-ELECTRIC COMMISSION OF THE CITY OF PEMBROKE</v>
          </cell>
          <cell r="B400" t="str">
            <v>OTTAWA RIVER POWER CORPORATION</v>
          </cell>
          <cell r="D400">
            <v>-206736</v>
          </cell>
        </row>
        <row r="401">
          <cell r="A401" t="str">
            <v>HYDRO-ELECTRIC COMMISSION OF THE CITY OF SARNIA</v>
          </cell>
          <cell r="B401" t="str">
            <v>BLUEWATER POWER DISTRIBUTION CORPORATION</v>
          </cell>
          <cell r="D401">
            <v>-207180</v>
          </cell>
        </row>
        <row r="402">
          <cell r="A402" t="str">
            <v>HYDRO-ELECTRIC COMMISSION OF THE CITY OF TORONTO - EAST YORK OFFICE</v>
          </cell>
          <cell r="B402" t="str">
            <v>TORONTO HYDRO-ELECTRIC SYSTEM LIMITED</v>
          </cell>
          <cell r="D402">
            <v>-440772</v>
          </cell>
        </row>
        <row r="403">
          <cell r="A403" t="str">
            <v>HYDRO-ELECTRIC COMMISSION OF THE CITY OF TORONTO - ETOBICOKE OFFICE</v>
          </cell>
          <cell r="B403" t="str">
            <v>TORONTO HYDRO-ELECTRIC SYSTEM LIMITED</v>
          </cell>
          <cell r="D403">
            <v>-4809570</v>
          </cell>
        </row>
        <row r="404">
          <cell r="A404" t="str">
            <v>HYDRO-ELECTRIC COMMISSION OF THE CITY OF TORONTO - NORTH YORK OFFICE</v>
          </cell>
          <cell r="B404" t="str">
            <v>TORONTO HYDRO-ELECTRIC SYSTEM LIMITED</v>
          </cell>
          <cell r="D404">
            <v>-5644332</v>
          </cell>
        </row>
        <row r="405">
          <cell r="A405" t="str">
            <v>HYDRO-ELECTRIC COMMISSION OF THE CITY OF TORONTO - SCARBOROUGH OFFICE</v>
          </cell>
          <cell r="B405" t="str">
            <v>TORONTO HYDRO-ELECTRIC SYSTEM LIMITED</v>
          </cell>
          <cell r="D405">
            <v>-11302126</v>
          </cell>
        </row>
        <row r="406">
          <cell r="A406" t="str">
            <v>HYDRO-ELECTRIC COMMISSION OF THE CITY OF TORONTO - TORONTO OFFICE</v>
          </cell>
          <cell r="B406" t="str">
            <v>TORONTO HYDRO-ELECTRIC SYSTEM LIMITED</v>
          </cell>
          <cell r="D406">
            <v>-5379481</v>
          </cell>
        </row>
        <row r="407">
          <cell r="A407" t="str">
            <v>HYDRO-ELECTRIC COMMISSION OF THE CITY OF TORONTO - YORK OFFICE</v>
          </cell>
          <cell r="B407" t="str">
            <v>TORONTO HYDRO-ELECTRIC SYSTEM LIMITED</v>
          </cell>
          <cell r="D407">
            <v>-65062</v>
          </cell>
        </row>
        <row r="408">
          <cell r="A408" t="str">
            <v>HYDRO-ELECTRIC COMMISSION OF THE TOWN OF BOTHWELL</v>
          </cell>
          <cell r="B408" t="str">
            <v>CHATHAM-KENT HYDRO INC.</v>
          </cell>
          <cell r="D408">
            <v>-7508</v>
          </cell>
        </row>
        <row r="409">
          <cell r="A409" t="str">
            <v>HYDRO-ELECTRIC COMMISSION OF THE TOWN OF BRACEBRIDGE</v>
          </cell>
          <cell r="B409" t="str">
            <v>LAKELAND POWER DISTRIBUTION LTD.</v>
          </cell>
          <cell r="D409">
            <v>-28516</v>
          </cell>
        </row>
        <row r="410">
          <cell r="A410" t="str">
            <v>HYDRO-ELECTRIC COMMISSION OF THE TOWN OF CACHE BAY</v>
          </cell>
          <cell r="B410" t="str">
            <v>GREATER SUDBURY HYDRO INC.</v>
          </cell>
          <cell r="D410">
            <v>-2373</v>
          </cell>
        </row>
        <row r="411">
          <cell r="A411" t="str">
            <v>HYDRO-ELECTRIC COMMISSION OF THE TOWN OF HARRISTON</v>
          </cell>
          <cell r="B411" t="str">
            <v>WESTARIO POWER INC.</v>
          </cell>
          <cell r="D411">
            <v>-19398</v>
          </cell>
        </row>
        <row r="412">
          <cell r="A412" t="str">
            <v>HYDRO-ELECTRIC COMMISSION OF THE TOWN OF HARROW</v>
          </cell>
          <cell r="B412" t="str">
            <v>E.L.K. ENERGY INC.</v>
          </cell>
          <cell r="D412">
            <v>-179669</v>
          </cell>
        </row>
        <row r="413">
          <cell r="A413" t="str">
            <v>HYDRO-ELECTRIC COMMISSION OF THE TOWN OF LASALLE</v>
          </cell>
          <cell r="B413" t="str">
            <v>ESSEX POWERLINES CORPORATION</v>
          </cell>
          <cell r="D413">
            <v>-195418</v>
          </cell>
        </row>
        <row r="414">
          <cell r="A414" t="str">
            <v>HYDRO-ELECTRIC COMMISSION OF THE TOWN OF PORT ELGIN</v>
          </cell>
          <cell r="B414" t="str">
            <v>WESTARIO POWER INC.</v>
          </cell>
          <cell r="D414">
            <v>-712701</v>
          </cell>
        </row>
        <row r="415">
          <cell r="A415" t="str">
            <v>HYDRO-ELECTRIC COMMISSION OF THE TOWN OF STAYNER</v>
          </cell>
          <cell r="B415" t="str">
            <v>COLLUS POWER CORP.</v>
          </cell>
          <cell r="D415">
            <v>-6815</v>
          </cell>
        </row>
        <row r="416">
          <cell r="A416" t="str">
            <v>HYDRO-ELECTRIC COMMISSION OF THE TOWN OF STURGEON FALLS</v>
          </cell>
          <cell r="B416" t="str">
            <v>GREATER SUDBURY HYDRO INC.</v>
          </cell>
          <cell r="D416">
            <v>-3460</v>
          </cell>
        </row>
        <row r="417">
          <cell r="A417" t="str">
            <v>HYDRO-ELECTRIC COMMISSION OF THE TOWN OF VANKLEEK HILL</v>
          </cell>
          <cell r="B417" t="str">
            <v>HYDRO ONE NETWORKS INC.</v>
          </cell>
          <cell r="D417">
            <v>-64435</v>
          </cell>
        </row>
        <row r="418">
          <cell r="A418" t="str">
            <v>HYDRO-ELECTRIC COMMISSION OF THE TOWN OF WALLACEBURG</v>
          </cell>
          <cell r="B418" t="str">
            <v>CHATHAM-KENT HYDRO INC.</v>
          </cell>
          <cell r="D418">
            <v>-210055</v>
          </cell>
        </row>
        <row r="419">
          <cell r="A419" t="str">
            <v>HYDRO-ELECTRIC COMMISSION OF THE TOWN OF WASAGA BEACH</v>
          </cell>
          <cell r="B419" t="str">
            <v>WASAGA DISTRIBUTION INC.</v>
          </cell>
          <cell r="D419">
            <v>-138457</v>
          </cell>
        </row>
        <row r="420">
          <cell r="A420" t="str">
            <v>HYDRO-ELECTRIC COMMISSION OF THE TOWN OF WEBBWOOD</v>
          </cell>
          <cell r="B420" t="str">
            <v>ESPANOLA REGIONAL HYDRO DISTRIBUTION CORPORATION</v>
          </cell>
          <cell r="D420">
            <v>-2162</v>
          </cell>
        </row>
        <row r="421">
          <cell r="A421" t="str">
            <v>HYDRO-ELECTRIC COMMISSION OF THE TOWN OF WIARTON</v>
          </cell>
          <cell r="B421" t="str">
            <v>HYDRO ONE NETWORKS INC.</v>
          </cell>
          <cell r="D421">
            <v>-12430</v>
          </cell>
        </row>
        <row r="422">
          <cell r="A422" t="str">
            <v>HYDRO-ELECTRIC COMMISSION OF THE TOWNSHIP OF BRANTFORD</v>
          </cell>
          <cell r="B422" t="str">
            <v>BRANT COUNTY POWER INC.</v>
          </cell>
          <cell r="D422">
            <v>-234847</v>
          </cell>
        </row>
        <row r="423">
          <cell r="A423" t="str">
            <v>HYDRO-ELECTRIC COMMISSION OF THE TOWNSHIP OF ESSA</v>
          </cell>
          <cell r="B423" t="str">
            <v>POWERSTREAM INC.</v>
          </cell>
          <cell r="D423">
            <v>-7200</v>
          </cell>
        </row>
        <row r="424">
          <cell r="A424" t="str">
            <v>HYDRO-ELECTRIC COMMISSION OF THE VILLAGE OF ALFRED</v>
          </cell>
          <cell r="B424" t="str">
            <v>HYDRO 2000 INC.</v>
          </cell>
          <cell r="D424">
            <v>-11969</v>
          </cell>
        </row>
        <row r="425">
          <cell r="A425" t="str">
            <v>HYDRO-ELECTRIC COMMISSION OF THE VILLAGE OF CLIFFORD</v>
          </cell>
          <cell r="B425" t="str">
            <v>WESTARIO POWER INC.</v>
          </cell>
          <cell r="D425">
            <v>-5623</v>
          </cell>
        </row>
        <row r="426">
          <cell r="A426" t="str">
            <v>HYDRO-ELECTRIC COMMISSION OF THE VILLAGE OF ELORA</v>
          </cell>
          <cell r="B426" t="str">
            <v>CENTRE WELLINGTON HYDRO LTD.</v>
          </cell>
          <cell r="D426">
            <v>-11776</v>
          </cell>
        </row>
        <row r="427">
          <cell r="A427" t="str">
            <v>HYDRO-ELECTRIC COMMISSION OF THE VILLAGE OF FINCH</v>
          </cell>
          <cell r="B427" t="str">
            <v>HYDRO ONE NETWORKS INC.</v>
          </cell>
          <cell r="D427">
            <v>-6624</v>
          </cell>
        </row>
        <row r="428">
          <cell r="A428" t="str">
            <v>HYDRO-ELECTRIC COMMISSION OF THE VILLAGE OF FRANKFORD</v>
          </cell>
          <cell r="B428" t="str">
            <v>HYDRO ONE NETWORKS INC.</v>
          </cell>
          <cell r="D428">
            <v>-9515</v>
          </cell>
        </row>
        <row r="429">
          <cell r="A429" t="str">
            <v>HYDRO-ELECTRIC COMMISSION OF THE VILLAGE OF L'ORIGNAL</v>
          </cell>
          <cell r="B429" t="str">
            <v>HYDRO ONE NETWORKS INC.</v>
          </cell>
          <cell r="D429">
            <v>-88699</v>
          </cell>
        </row>
        <row r="430">
          <cell r="A430" t="str">
            <v>HYDRO-ELECTRIC COMMISSION OF THE VILLAGE OF LUCAN</v>
          </cell>
          <cell r="B430" t="str">
            <v>HYDRO ONE NETWORKS INC.</v>
          </cell>
          <cell r="D430">
            <v>-81993</v>
          </cell>
        </row>
        <row r="431">
          <cell r="A431" t="str">
            <v>HYDRO-ELECTRIC COMMISSION OF THE VILLAGE OF MORRISBURG</v>
          </cell>
          <cell r="B431" t="str">
            <v>RIDEAU ST. LAWRENCE DISTRIBUTION INC.</v>
          </cell>
          <cell r="D431">
            <v>-100351</v>
          </cell>
        </row>
        <row r="432">
          <cell r="A432" t="str">
            <v>HYDRO-ELECTRIC COMMISSION OF THE VILLAGE OF PAISLEY</v>
          </cell>
          <cell r="B432" t="str">
            <v>HYDRO ONE NETWORKS INC.</v>
          </cell>
          <cell r="D432">
            <v>-36754</v>
          </cell>
        </row>
        <row r="433">
          <cell r="A433" t="str">
            <v>HYDRO-ELECTRIC COMMISSION OF THE VILLAGE OF PLANTAGENET</v>
          </cell>
          <cell r="B433" t="str">
            <v>HYDRO 2000 INC.</v>
          </cell>
          <cell r="D433">
            <v>-2442</v>
          </cell>
        </row>
        <row r="434">
          <cell r="A434" t="str">
            <v>HYDRO-ELECTRIC COMMISSION OF THE VILLAGE OF ST. CLAIR BEACH</v>
          </cell>
          <cell r="B434" t="str">
            <v>ESSEX POWERLINES CORPORATION</v>
          </cell>
          <cell r="D434">
            <v>-544852</v>
          </cell>
        </row>
        <row r="435">
          <cell r="A435" t="str">
            <v>HYDRO-ELECTRIC COMMISSION OF THE VILLAGE OF VICTORIA HARBOUR</v>
          </cell>
          <cell r="B435" t="str">
            <v>NEWMARKET-TAY POWER DISTRIBUTION LTD.</v>
          </cell>
          <cell r="D435">
            <v>-9338</v>
          </cell>
        </row>
        <row r="436">
          <cell r="A436" t="str">
            <v>INGERSOLL PUBLIC UTILITY COMMISSION</v>
          </cell>
          <cell r="B436" t="str">
            <v>ERIE THAMES POWERLINES CORPORATION</v>
          </cell>
          <cell r="D436">
            <v>-123199</v>
          </cell>
        </row>
        <row r="437">
          <cell r="A437" t="str">
            <v>INNISFIL HYDRO DISTRIBUTION SYSTEMS LIMITED</v>
          </cell>
          <cell r="B437" t="str">
            <v>INNISFIL HYDRO DISTRIBUTION SYSTEMS LIMITED</v>
          </cell>
          <cell r="D437">
            <v>-46807</v>
          </cell>
        </row>
        <row r="438">
          <cell r="A438" t="str">
            <v>KENORA HYDRO ELECTRIC CORPORATION LTD.</v>
          </cell>
          <cell r="B438" t="str">
            <v>KENORA HYDRO ELECTRIC CORPORATION LTD.</v>
          </cell>
          <cell r="D438">
            <v>-52588</v>
          </cell>
        </row>
        <row r="439">
          <cell r="A439" t="str">
            <v>KILLALOE HYDRO ELECTRIC COMMISSION</v>
          </cell>
          <cell r="B439" t="str">
            <v>OTTAWA RIVER POWER CORPORATION</v>
          </cell>
          <cell r="D439">
            <v>-5864</v>
          </cell>
        </row>
        <row r="440">
          <cell r="A440" t="str">
            <v>KINCARDINE HYDRO ELECTRIC COMMISSION</v>
          </cell>
          <cell r="B440" t="str">
            <v>WESTARIO POWER INC.</v>
          </cell>
          <cell r="D440">
            <v>-610241</v>
          </cell>
        </row>
        <row r="441">
          <cell r="A441" t="str">
            <v>KINGSTON ELECTRICITY DISTRIBUTION LIMITED</v>
          </cell>
          <cell r="B441" t="str">
            <v>KINGSTON ELECTRICITY DISTRIBUTION LIMITED</v>
          </cell>
          <cell r="D441">
            <v>-91585</v>
          </cell>
        </row>
        <row r="442">
          <cell r="B442" t="str">
            <v>KINGSTON HYDRO CORPORATION</v>
          </cell>
          <cell r="D442">
            <v>-91585</v>
          </cell>
        </row>
        <row r="443">
          <cell r="A443" t="str">
            <v>KINGSVILLE PUBLIC UTILITY COMMISSION</v>
          </cell>
          <cell r="B443" t="str">
            <v>E.L.K. ENERGY INC.</v>
          </cell>
          <cell r="D443">
            <v>-252323</v>
          </cell>
        </row>
        <row r="444">
          <cell r="A444" t="str">
            <v>KIRKFIELD HYDRO ELECTRIC SYSTEM</v>
          </cell>
          <cell r="B444" t="str">
            <v>HYDRO ONE NETWORKS INC.</v>
          </cell>
          <cell r="D444">
            <v>-10027</v>
          </cell>
        </row>
        <row r="445">
          <cell r="A445" t="str">
            <v>KITCHENER-WILMOT HYDRO INC.</v>
          </cell>
          <cell r="B445" t="str">
            <v>KITCHENER-WILMOT HYDRO INC.</v>
          </cell>
          <cell r="D445">
            <v>-2341206</v>
          </cell>
        </row>
        <row r="446">
          <cell r="A446" t="str">
            <v>LAKEFIELD DISTRIBUTION INCORPORATED</v>
          </cell>
          <cell r="B446" t="str">
            <v>PETERBOROUGH DISTRIBUTION INCORPORATED</v>
          </cell>
          <cell r="D446">
            <v>-95910</v>
          </cell>
        </row>
        <row r="447">
          <cell r="A447" t="str">
            <v>LAKESHORE TOWNSHIP HEC</v>
          </cell>
          <cell r="B447" t="str">
            <v>E.L.K. ENERGY INC.</v>
          </cell>
          <cell r="D447">
            <v>-222757</v>
          </cell>
        </row>
        <row r="448">
          <cell r="A448" t="str">
            <v>LANARK HIGHLANDS PUBLIC UTILITIES COMMISSION</v>
          </cell>
          <cell r="B448" t="str">
            <v>HYDRO ONE NETWORKS INC.</v>
          </cell>
          <cell r="D448">
            <v>-7179</v>
          </cell>
        </row>
        <row r="449">
          <cell r="A449" t="str">
            <v>LARDER LAKE ELECTRIC COMPANY</v>
          </cell>
          <cell r="B449" t="str">
            <v>HYDRO ONE NETWORKS INC.</v>
          </cell>
          <cell r="D449">
            <v>-7045</v>
          </cell>
        </row>
        <row r="450">
          <cell r="A450" t="str">
            <v>LATCHFORD HYDRO ELECTRIC</v>
          </cell>
          <cell r="B450" t="str">
            <v>HYDRO ONE NETWORKS INC.</v>
          </cell>
          <cell r="D450">
            <v>-6945</v>
          </cell>
        </row>
        <row r="451">
          <cell r="A451" t="str">
            <v>LINCOLN HYDRO-ELECTRIC COMMISSION</v>
          </cell>
          <cell r="B451" t="str">
            <v>NIAGARA PENINSULA ENERGY INC.</v>
          </cell>
          <cell r="D451">
            <v>-91083</v>
          </cell>
        </row>
        <row r="452">
          <cell r="A452" t="str">
            <v>LINDSAY HYDRO-ELECTRIC SYSTEM</v>
          </cell>
          <cell r="B452" t="str">
            <v>HYDRO ONE NETWORKS INC.</v>
          </cell>
          <cell r="D452">
            <v>-202013</v>
          </cell>
        </row>
        <row r="453">
          <cell r="A453" t="str">
            <v>LONDON HYDRO UTILITIES SERVICES INC.</v>
          </cell>
          <cell r="B453" t="str">
            <v>LONDON HYDRO INC.</v>
          </cell>
          <cell r="D453">
            <v>-6893891</v>
          </cell>
        </row>
        <row r="454">
          <cell r="A454" t="str">
            <v>MALAHIDE UTILITY COMMISSION</v>
          </cell>
          <cell r="B454" t="str">
            <v>HYDRO ONE NETWORKS INC.</v>
          </cell>
          <cell r="D454">
            <v>-3029</v>
          </cell>
        </row>
        <row r="455">
          <cell r="A455" t="str">
            <v>MAPLETON HYDRO ELECTRIC COMMISSION</v>
          </cell>
          <cell r="B455" t="str">
            <v>HYDRO ONE NETWORKS INC.</v>
          </cell>
          <cell r="D455">
            <v>-2741</v>
          </cell>
        </row>
        <row r="456">
          <cell r="A456" t="str">
            <v>MARKDALE HYDRO SYSTEM</v>
          </cell>
          <cell r="B456" t="str">
            <v>HYDRO ONE NETWORKS INC.</v>
          </cell>
          <cell r="D456">
            <v>-18412</v>
          </cell>
        </row>
        <row r="457">
          <cell r="A457" t="str">
            <v>MARKHAM HYDRO DISTRIBUTION INC.</v>
          </cell>
          <cell r="B457" t="str">
            <v>POWERSTREAM INC.</v>
          </cell>
          <cell r="D457">
            <v>-3424963</v>
          </cell>
        </row>
        <row r="458">
          <cell r="A458" t="str">
            <v>MARMORA HYDRO COMMISSION</v>
          </cell>
          <cell r="B458" t="str">
            <v>HYDRO ONE NETWORKS INC.</v>
          </cell>
          <cell r="D458">
            <v>-21445</v>
          </cell>
        </row>
        <row r="459">
          <cell r="A459" t="str">
            <v>MARTINTOWN HYDRO SYSTEM</v>
          </cell>
          <cell r="B459" t="str">
            <v>HYDRO ONE NETWORKS INC.</v>
          </cell>
          <cell r="D459">
            <v>-843</v>
          </cell>
        </row>
        <row r="460">
          <cell r="A460" t="str">
            <v>MIDLAND POWER UTILITY CORPORATION</v>
          </cell>
          <cell r="B460" t="str">
            <v>MIDLAND POWER UTILITY CORPORATION</v>
          </cell>
          <cell r="D460">
            <v>-26525</v>
          </cell>
        </row>
        <row r="461">
          <cell r="A461" t="str">
            <v>MILDMAY HYDRO-ELECTRIC COMMISSION</v>
          </cell>
          <cell r="B461" t="str">
            <v>WESTARIO POWER INC.</v>
          </cell>
          <cell r="D461">
            <v>-3976</v>
          </cell>
        </row>
        <row r="462">
          <cell r="A462" t="str">
            <v>MILTON HYDRO DISTRIBUTION INC.</v>
          </cell>
          <cell r="B462" t="str">
            <v>MILTON HYDRO DISTRIBUTION INC.</v>
          </cell>
          <cell r="D462">
            <v>-1932501</v>
          </cell>
        </row>
        <row r="463">
          <cell r="A463" t="str">
            <v>MISSISSIPPI MILLS PUBLIC UTILITIES COMMISSION</v>
          </cell>
          <cell r="B463" t="str">
            <v>OTTAWA RIVER POWER CORPORATION</v>
          </cell>
          <cell r="D463">
            <v>-40818</v>
          </cell>
        </row>
        <row r="464">
          <cell r="A464" t="str">
            <v>NANTICOKE HYDRO ELECTRIC COMMISSION</v>
          </cell>
          <cell r="B464" t="str">
            <v>HALDIMAND COUNTY HYDRO INC.</v>
          </cell>
          <cell r="D464">
            <v>-401779</v>
          </cell>
        </row>
        <row r="465">
          <cell r="A465" t="str">
            <v>NAPANEE HYDRO-ELECTRIC COMMISSION</v>
          </cell>
          <cell r="B465" t="str">
            <v>HYDRO ONE NETWORKS INC.</v>
          </cell>
          <cell r="D465">
            <v>-38335</v>
          </cell>
        </row>
        <row r="466">
          <cell r="A466" t="str">
            <v>NEPEAN HYDRO ELECTRIC COMMISSION</v>
          </cell>
          <cell r="B466" t="str">
            <v>HYDRO OTTAWA LIMITED</v>
          </cell>
          <cell r="D466">
            <v>-3913299</v>
          </cell>
        </row>
        <row r="467">
          <cell r="A467" t="str">
            <v>NEWBURGH</v>
          </cell>
          <cell r="B467" t="str">
            <v>HYDRO ONE NETWORKS INC.</v>
          </cell>
          <cell r="D467">
            <v>-6199</v>
          </cell>
        </row>
        <row r="468">
          <cell r="A468" t="str">
            <v>NEWBURY POWER INC.</v>
          </cell>
          <cell r="B468" t="str">
            <v>MIDDLESEX POWER DISTRIBUTION CORPORATION</v>
          </cell>
          <cell r="D468">
            <v>-3415</v>
          </cell>
        </row>
        <row r="469">
          <cell r="A469" t="str">
            <v>NEWMARKET HYDRO LTD.</v>
          </cell>
          <cell r="B469" t="str">
            <v>NEWMARKET-TAY POWER DISTRIBUTION LTD.</v>
          </cell>
          <cell r="D469">
            <v>-1766340</v>
          </cell>
        </row>
        <row r="470">
          <cell r="A470" t="str">
            <v>NIAGARA FALLS HYDRO INC.</v>
          </cell>
          <cell r="B470" t="str">
            <v>NIAGARA PENINSULA ENERGY INC.</v>
          </cell>
          <cell r="D470">
            <v>-1629285</v>
          </cell>
        </row>
        <row r="471">
          <cell r="A471" t="str">
            <v>NIAGARA-ON-THE-LAKE HYDRO INC.</v>
          </cell>
          <cell r="B471" t="str">
            <v>NIAGARA-ON-THE-LAKE HYDRO INC.</v>
          </cell>
          <cell r="D471">
            <v>-185586</v>
          </cell>
        </row>
        <row r="472">
          <cell r="A472" t="str">
            <v>NICKEL CENTRE HYDRO-ELECTRIC COMMISSION</v>
          </cell>
          <cell r="B472" t="str">
            <v>GREATER SUDBURY HYDRO INC.</v>
          </cell>
          <cell r="D472">
            <v>-12457</v>
          </cell>
        </row>
        <row r="473">
          <cell r="A473" t="str">
            <v>NIPIGON HYDRO ELECTRIC COMMISSION</v>
          </cell>
          <cell r="B473" t="str">
            <v>HYDRO ONE NETWORKS INC.</v>
          </cell>
          <cell r="D473">
            <v>-16664</v>
          </cell>
        </row>
        <row r="474">
          <cell r="A474" t="str">
            <v>NORFOLK POWER DISTRIBUTION INC.</v>
          </cell>
          <cell r="B474" t="str">
            <v>NORFOLK POWER DISTRIBUTION INC.</v>
          </cell>
          <cell r="D474">
            <v>-31602</v>
          </cell>
        </row>
        <row r="475">
          <cell r="A475" t="str">
            <v>NORTH BAY HYDRO DISTRIBUTION LIMITED</v>
          </cell>
          <cell r="B475" t="str">
            <v>NORTH BAY HYDRO DISTRIBUTION LIMITED</v>
          </cell>
          <cell r="D475">
            <v>-366446</v>
          </cell>
        </row>
        <row r="476">
          <cell r="A476" t="str">
            <v>NORTH GRENVILLE HYDRO-ELECTRIC COMMISSION</v>
          </cell>
          <cell r="B476" t="str">
            <v>HYDRO ONE NETWORKS INC.</v>
          </cell>
          <cell r="D476">
            <v>-4401</v>
          </cell>
        </row>
        <row r="477">
          <cell r="A477" t="str">
            <v>NORTH PERTH UTILITY COMMISSION</v>
          </cell>
          <cell r="B477" t="str">
            <v>HYDRO ONE NETWORKS INC.</v>
          </cell>
          <cell r="D477">
            <v>-109179</v>
          </cell>
        </row>
        <row r="478">
          <cell r="A478" t="str">
            <v>NORWICH PUBLIC UTILITY COMMISSION</v>
          </cell>
          <cell r="B478" t="str">
            <v>ERIE THAMES POWERLINES CORPORATION</v>
          </cell>
          <cell r="D478">
            <v>-61495</v>
          </cell>
        </row>
        <row r="479">
          <cell r="A479" t="str">
            <v>OAKVILLE HYDRO ELECTRICITY DISTRIBUTION INC.</v>
          </cell>
          <cell r="B479" t="str">
            <v>OAKVILLE HYDRO ELECTRICITY DISTRIBUTION INC.</v>
          </cell>
          <cell r="D479">
            <v>-6005524</v>
          </cell>
        </row>
        <row r="480">
          <cell r="A480" t="str">
            <v>OIL SPRINGS HYDRO ELECTRIC COMMISSION</v>
          </cell>
          <cell r="B480" t="str">
            <v>BLUEWATER POWER DISTRIBUTION CORPORATION</v>
          </cell>
          <cell r="D480">
            <v>-5065</v>
          </cell>
        </row>
        <row r="481">
          <cell r="A481" t="str">
            <v>ORANGEVILLE HYDRO LIMITED</v>
          </cell>
          <cell r="B481" t="str">
            <v>ORANGEVILLE HYDRO LIMITED</v>
          </cell>
          <cell r="D481">
            <v>-919210</v>
          </cell>
        </row>
        <row r="482">
          <cell r="A482" t="str">
            <v>ORILLIA POWER DISTRIBUTION CORPORATION</v>
          </cell>
          <cell r="B482" t="str">
            <v>ORILLIA POWER DISTRIBUTION CORPORATION</v>
          </cell>
          <cell r="D482">
            <v>-461777</v>
          </cell>
        </row>
        <row r="483">
          <cell r="A483" t="str">
            <v>OSHAWA PUC NETWORKS INC.</v>
          </cell>
          <cell r="B483" t="str">
            <v>OSHAWA PUC NETWORKS INC.</v>
          </cell>
          <cell r="D483">
            <v>-2854490</v>
          </cell>
        </row>
        <row r="484">
          <cell r="A484" t="str">
            <v>PARKHILL P.U.C.</v>
          </cell>
          <cell r="B484" t="str">
            <v>MIDDLESEX POWER DISTRIBUTION CORPORATION</v>
          </cell>
          <cell r="D484">
            <v>-22663</v>
          </cell>
        </row>
        <row r="485">
          <cell r="A485" t="str">
            <v>PARRY SOUND POWER CORPORATION</v>
          </cell>
          <cell r="B485" t="str">
            <v>PARRY SOUND POWER CORPORATION</v>
          </cell>
          <cell r="D485">
            <v>-38660</v>
          </cell>
        </row>
        <row r="486">
          <cell r="A486" t="str">
            <v>PELHAM HYDRO-ELECTRIC COMMISSION</v>
          </cell>
          <cell r="B486" t="str">
            <v>NIAGARA PENINSULA ENERGY INC.</v>
          </cell>
          <cell r="D486">
            <v>-52420</v>
          </cell>
        </row>
        <row r="487">
          <cell r="A487" t="str">
            <v>PERTH EAST HYDRO ELECTRIC COMMISSION</v>
          </cell>
          <cell r="B487" t="str">
            <v>HYDRO ONE NETWORKS INC.</v>
          </cell>
          <cell r="D487">
            <v>-23746</v>
          </cell>
        </row>
        <row r="488">
          <cell r="A488" t="str">
            <v>PETERBOROUGH UTILITIES COMMISSION</v>
          </cell>
          <cell r="B488" t="str">
            <v>PETERBOROUGH DISTRIBUTION INCORPORATED</v>
          </cell>
          <cell r="D488">
            <v>-1184532</v>
          </cell>
        </row>
        <row r="489">
          <cell r="A489" t="str">
            <v>PICKERING HYDRO-ELECTRIC COMMISSION</v>
          </cell>
          <cell r="B489" t="str">
            <v>VERIDIAN CONNECTIONS INC.</v>
          </cell>
          <cell r="D489">
            <v>-708917</v>
          </cell>
        </row>
        <row r="490">
          <cell r="A490" t="str">
            <v>POLICE VILLAGE OF APPLE HILL HYDRO SYSTEM</v>
          </cell>
          <cell r="B490" t="str">
            <v>HYDRO ONE NETWORKS INC.</v>
          </cell>
          <cell r="D490">
            <v>-698</v>
          </cell>
        </row>
        <row r="491">
          <cell r="A491" t="str">
            <v>POLICE VILLAGE OF AVONMORE HYDRO SYSTEM</v>
          </cell>
          <cell r="B491" t="str">
            <v>HYDRO ONE NETWORKS INC.</v>
          </cell>
          <cell r="D491">
            <v>-2588</v>
          </cell>
        </row>
        <row r="492">
          <cell r="A492" t="str">
            <v>POLICE VILLAGE OF COMBER HYDRO SYSTEM</v>
          </cell>
          <cell r="B492" t="str">
            <v>E.L.K. ENERGY INC.</v>
          </cell>
          <cell r="D492">
            <v>-31005</v>
          </cell>
        </row>
        <row r="493">
          <cell r="A493" t="str">
            <v>POLICE VILLAGE OF DUBLIN HYDRO SYSTEM</v>
          </cell>
          <cell r="B493" t="str">
            <v>ERIE THAMES POWERLINES CORPORATION</v>
          </cell>
          <cell r="D493">
            <v>-1945</v>
          </cell>
        </row>
        <row r="494">
          <cell r="A494" t="str">
            <v>POLICE VILLAGE OF GRANTON HYDRO SYSTEM</v>
          </cell>
          <cell r="B494" t="str">
            <v>HYDRO ONE NETWORKS INC.</v>
          </cell>
          <cell r="D494">
            <v>-42896</v>
          </cell>
        </row>
        <row r="495">
          <cell r="A495" t="str">
            <v>POLICE VILLAGE OF MERLIN HYDRO SYSTEM</v>
          </cell>
          <cell r="B495" t="str">
            <v>CHATHAM-KENT HYDRO INC.</v>
          </cell>
          <cell r="D495">
            <v>-24071</v>
          </cell>
        </row>
        <row r="496">
          <cell r="A496" t="str">
            <v>POLICE VILLAGE OF MOOREFIELD HYDRO SYSTEM</v>
          </cell>
          <cell r="B496" t="str">
            <v>HYDRO ONE NETWORKS INC.</v>
          </cell>
          <cell r="D496">
            <v>-99</v>
          </cell>
        </row>
        <row r="497">
          <cell r="A497" t="str">
            <v>POLICE VILLAGE OF MOUNT BRYDGES HYDRO SYSTEM</v>
          </cell>
          <cell r="B497" t="str">
            <v>MIDDLESEX POWER DISTRIBUTION CORPORATION</v>
          </cell>
          <cell r="D497">
            <v>-27561</v>
          </cell>
        </row>
        <row r="498">
          <cell r="A498" t="str">
            <v>POLICE VILLAGE OF PRICEVILLE HYDRO SYSTEM</v>
          </cell>
          <cell r="B498" t="str">
            <v>HYDRO ONE NETWORKS INC.</v>
          </cell>
          <cell r="D498">
            <v>-2111</v>
          </cell>
        </row>
        <row r="499">
          <cell r="A499" t="str">
            <v>POLICE VILLAGE OF RUSSELL HYDRO ELECTRIC SYSTEM</v>
          </cell>
          <cell r="B499" t="str">
            <v>HYDRO ONE NETWORKS INC.</v>
          </cell>
          <cell r="D499">
            <v>-6098</v>
          </cell>
        </row>
        <row r="500">
          <cell r="A500" t="str">
            <v>PORT BURWELL</v>
          </cell>
          <cell r="B500" t="str">
            <v>HYDRO ONE NETWORKS INC.</v>
          </cell>
          <cell r="D500">
            <v>-8900</v>
          </cell>
        </row>
        <row r="501">
          <cell r="A501" t="str">
            <v>PORT COLBORNE HYDRO INC.</v>
          </cell>
          <cell r="B501" t="str">
            <v>CANADIAN NIAGARA POWER INC.</v>
          </cell>
          <cell r="D501">
            <v>-48570</v>
          </cell>
        </row>
        <row r="502">
          <cell r="A502" t="str">
            <v>PORT HOPE HYDRO</v>
          </cell>
          <cell r="B502" t="str">
            <v>VERIDIAN CONNECTIONS INC.</v>
          </cell>
          <cell r="D502">
            <v>-515719</v>
          </cell>
        </row>
        <row r="503">
          <cell r="A503" t="str">
            <v>PRESCOTT PUBLIC UTILITIES COMMISSION</v>
          </cell>
          <cell r="B503" t="str">
            <v>RIDEAU ST. LAWRENCE DISTRIBUTION INC.</v>
          </cell>
          <cell r="D503">
            <v>-33640</v>
          </cell>
        </row>
        <row r="504">
          <cell r="A504" t="str">
            <v>PUBLIC UTILITIES COMMISSION OF CHATHAM-KENT</v>
          </cell>
          <cell r="B504" t="str">
            <v>CHATHAM-KENT HYDRO INC.</v>
          </cell>
          <cell r="D504">
            <v>-931984</v>
          </cell>
        </row>
        <row r="505">
          <cell r="A505" t="str">
            <v>PUBLIC UTILITIES COMMISSION OF THE CITY OF BARRIE</v>
          </cell>
          <cell r="B505" t="str">
            <v>POWERSTREAM INC.</v>
          </cell>
          <cell r="D505">
            <v>-3573120</v>
          </cell>
        </row>
        <row r="506">
          <cell r="A506" t="str">
            <v>PUBLIC UTILITIES COMMISSION OF THE CITY OF OWEN SOUND</v>
          </cell>
          <cell r="B506" t="str">
            <v>HYDRO ONE NETWORKS INC.</v>
          </cell>
          <cell r="D506">
            <v>-172860</v>
          </cell>
        </row>
        <row r="507">
          <cell r="A507" t="str">
            <v>PUBLIC UTILITIES COMMISSION OF THE CITY OF TRENTON</v>
          </cell>
          <cell r="B507" t="str">
            <v>HYDRO ONE NETWORKS INC.</v>
          </cell>
          <cell r="D507">
            <v>-785703</v>
          </cell>
        </row>
        <row r="508">
          <cell r="A508" t="str">
            <v>PUBLIC UTILITIES COMMISSION OF THE CORPORATION OF THE TOWNSHIP OF MAGNETAWAN</v>
          </cell>
          <cell r="B508" t="str">
            <v>LAKELAND POWER DISTRIBUTION LTD.</v>
          </cell>
          <cell r="D508">
            <v>-26307</v>
          </cell>
        </row>
        <row r="509">
          <cell r="A509" t="str">
            <v>PUBLIC UTILITIES COMMISSION OF THE TOWN OF ALEXANDRIA</v>
          </cell>
          <cell r="B509" t="str">
            <v>HYDRO ONE NETWORKS INC.</v>
          </cell>
          <cell r="D509">
            <v>-15360</v>
          </cell>
        </row>
        <row r="510">
          <cell r="A510" t="str">
            <v>PUBLIC UTILITIES COMMISSION OF THE TOWN OF BLENHEIM</v>
          </cell>
          <cell r="B510" t="str">
            <v>CHATHAM-KENT HYDRO INC.</v>
          </cell>
          <cell r="D510">
            <v>-25316</v>
          </cell>
        </row>
        <row r="511">
          <cell r="A511" t="str">
            <v>PUBLIC UTILITIES COMMISSION OF THE TOWN OF CAMPBELLFORD</v>
          </cell>
          <cell r="B511" t="str">
            <v>HYDRO ONE NETWORKS INC.</v>
          </cell>
          <cell r="D511">
            <v>-32228</v>
          </cell>
        </row>
        <row r="512">
          <cell r="A512" t="str">
            <v>PUBLIC UTILITIES COMMISSION OF THE TOWN OF CHESLEY</v>
          </cell>
          <cell r="B512" t="str">
            <v>HYDRO ONE NETWORKS INC.</v>
          </cell>
          <cell r="D512">
            <v>-16267</v>
          </cell>
        </row>
        <row r="513">
          <cell r="A513" t="str">
            <v>PUBLIC UTILITIES COMMISSION OF THE TOWN OF COBOURG</v>
          </cell>
          <cell r="B513" t="str">
            <v>LAKEFRONT UTILITIES INC.</v>
          </cell>
          <cell r="D513">
            <v>-14001</v>
          </cell>
        </row>
        <row r="514">
          <cell r="A514" t="str">
            <v>PUBLIC UTILITIES COMMISSION OF THE TOWN OF FERGUS</v>
          </cell>
          <cell r="B514" t="str">
            <v>CENTRE WELLINGTON HYDRO LTD.</v>
          </cell>
          <cell r="D514">
            <v>-52302</v>
          </cell>
        </row>
        <row r="515">
          <cell r="A515" t="str">
            <v>PUBLIC UTILITIES COMMISSION OF THE TOWN OF GODERICH</v>
          </cell>
          <cell r="B515" t="str">
            <v>WEST COAST HURON ENERGY INC.</v>
          </cell>
          <cell r="D515">
            <v>-143766</v>
          </cell>
        </row>
        <row r="516">
          <cell r="A516" t="str">
            <v>PUBLIC UTILITIES COMMISSION OF THE TOWN OF MASSEY</v>
          </cell>
          <cell r="B516" t="str">
            <v>ESPANOLA REGIONAL HYDRO DISTRIBUTION CORPORATION</v>
          </cell>
          <cell r="D516">
            <v>-10397</v>
          </cell>
        </row>
        <row r="517">
          <cell r="A517" t="str">
            <v>PUBLIC UTILITIES COMMISSION OF THE TOWN OF MEAFORD</v>
          </cell>
          <cell r="B517" t="str">
            <v>HYDRO ONE NETWORKS INC.</v>
          </cell>
          <cell r="D517">
            <v>-107901</v>
          </cell>
        </row>
        <row r="518">
          <cell r="A518" t="str">
            <v>PUBLIC UTILITIES COMMISSION OF THE TOWN OF MITCHELL</v>
          </cell>
          <cell r="B518" t="str">
            <v>ERIE THAMES POWERLINES CORPORATION</v>
          </cell>
          <cell r="D518">
            <v>-48613</v>
          </cell>
        </row>
        <row r="519">
          <cell r="A519" t="str">
            <v>PUBLIC UTILITIES COMMISSION OF THE TOWN OF MOUNT FOREST</v>
          </cell>
          <cell r="B519" t="str">
            <v>WELLINGTON NORTH POWER INC.</v>
          </cell>
          <cell r="D519">
            <v>-26398</v>
          </cell>
        </row>
        <row r="520">
          <cell r="A520" t="str">
            <v>PUBLIC UTILITIES COMMISSION OF THE TOWN OF PALMERSTON</v>
          </cell>
          <cell r="B520" t="str">
            <v>WESTARIO POWER INC.</v>
          </cell>
          <cell r="D520">
            <v>-30315</v>
          </cell>
        </row>
        <row r="521">
          <cell r="A521" t="str">
            <v>PUBLIC UTILITIES COMMISSION OF THE TOWN OF PARIS</v>
          </cell>
          <cell r="B521" t="str">
            <v>BRANT COUNTY POWER INC.</v>
          </cell>
          <cell r="D521">
            <v>-262478</v>
          </cell>
        </row>
        <row r="522">
          <cell r="A522" t="str">
            <v>PUBLIC UTILITIES COMMISSION OF THE TOWN OF PICTON</v>
          </cell>
          <cell r="B522" t="str">
            <v>HYDRO ONE NETWORKS INC.</v>
          </cell>
          <cell r="D522">
            <v>-23971</v>
          </cell>
        </row>
        <row r="523">
          <cell r="A523" t="str">
            <v>PUBLIC UTILITIES COMMISSION OF THE TOWN OF RIDGETOWN</v>
          </cell>
          <cell r="B523" t="str">
            <v>CHATHAM-KENT HYDRO INC.</v>
          </cell>
          <cell r="D523">
            <v>-35371</v>
          </cell>
        </row>
        <row r="524">
          <cell r="A524" t="str">
            <v>PUBLIC UTILITIES COMMISSION OF THE TOWN OF SOUTHAMPTON</v>
          </cell>
          <cell r="B524" t="str">
            <v>WESTARIO POWER INC.</v>
          </cell>
          <cell r="D524">
            <v>-66730</v>
          </cell>
        </row>
        <row r="525">
          <cell r="A525" t="str">
            <v>PUBLIC UTILITIES COMMISSION OF THE TOWN OF TECUMSEH</v>
          </cell>
          <cell r="B525" t="str">
            <v>ESSEX POWERLINES CORPORATION</v>
          </cell>
          <cell r="D525">
            <v>-868582</v>
          </cell>
        </row>
        <row r="526">
          <cell r="A526" t="str">
            <v>PUBLIC UTILITIES COMMISSION OF THE TOWN OF TILBURY</v>
          </cell>
          <cell r="B526" t="str">
            <v>CHATHAM-KENT HYDRO INC.</v>
          </cell>
          <cell r="D526">
            <v>-90846</v>
          </cell>
        </row>
        <row r="527">
          <cell r="A527" t="str">
            <v>PUBLIC UTILITIES COMMISSION OF THE TOWN OF WESTMINSTER</v>
          </cell>
          <cell r="B527" t="str">
            <v>LONDON HYDRO INC.</v>
          </cell>
          <cell r="D527">
            <v>-290502</v>
          </cell>
        </row>
        <row r="528">
          <cell r="A528" t="str">
            <v>PUBLIC UTILITIES COMMISSION OF THE VILLAGE OF ARTHUR</v>
          </cell>
          <cell r="B528" t="str">
            <v>WELLINGTON NORTH POWER INC.</v>
          </cell>
          <cell r="D528">
            <v>-7242</v>
          </cell>
        </row>
        <row r="529">
          <cell r="A529" t="str">
            <v>PUBLIC UTILITIES COMMISSION OF THE VILLAGE OF BELMONT</v>
          </cell>
          <cell r="B529" t="str">
            <v>ERIE THAMES POWERLINES CORPORATION</v>
          </cell>
          <cell r="D529">
            <v>-133842</v>
          </cell>
        </row>
        <row r="530">
          <cell r="A530" t="str">
            <v>PUBLIC UTILITIES COMMISSION OF THE VILLAGE OF LANCASTER</v>
          </cell>
          <cell r="B530" t="str">
            <v>HYDRO ONE NETWORKS INC.</v>
          </cell>
          <cell r="D530">
            <v>-27168</v>
          </cell>
        </row>
        <row r="531">
          <cell r="A531" t="str">
            <v>PUBLIC UTILITIES COMMISSION OF THE VILLAGE OF PORT MCNICOLL</v>
          </cell>
          <cell r="B531" t="str">
            <v>NEWMARKET-TAY POWER DISTRIBUTION LTD.</v>
          </cell>
          <cell r="D531">
            <v>-7421</v>
          </cell>
        </row>
        <row r="532">
          <cell r="A532" t="str">
            <v>PUBLIC UTILITIES COMMISSION OF THE VILLAGE OF PORT STANLEY</v>
          </cell>
          <cell r="B532" t="str">
            <v>ERIE THAMES POWERLINES CORPORATION</v>
          </cell>
          <cell r="D532">
            <v>-4706</v>
          </cell>
        </row>
        <row r="533">
          <cell r="A533" t="str">
            <v>PUBLIC UTILITIES COMMISSION OF THE VILLAGE OF THAMESVILLE</v>
          </cell>
          <cell r="B533" t="str">
            <v>CHATHAM-KENT HYDRO INC.</v>
          </cell>
          <cell r="D533">
            <v>-4713</v>
          </cell>
        </row>
        <row r="534">
          <cell r="A534" t="str">
            <v>PUBLIC UTILITIES COMMISSION OF THE VILLAGE OF WESTPORT</v>
          </cell>
          <cell r="B534" t="str">
            <v>RIDEAU ST. LAWRENCE DISTRIBUTION INC.</v>
          </cell>
          <cell r="D534">
            <v>-564</v>
          </cell>
        </row>
        <row r="535">
          <cell r="A535" t="str">
            <v>PUBLIC UTILITIES COMMISSION OF THE VILLAGE OF WHEATLEY</v>
          </cell>
          <cell r="B535" t="str">
            <v>CHATHAM-KENT HYDRO INC.</v>
          </cell>
          <cell r="D535">
            <v>-9927</v>
          </cell>
        </row>
        <row r="536">
          <cell r="A536" t="str">
            <v>PUBLIC UTILITY COMMISSION OF THE VILLAGE OF WEST LORNE</v>
          </cell>
          <cell r="B536" t="str">
            <v>HYDRO ONE NETWORKS INC.</v>
          </cell>
          <cell r="D536">
            <v>-21813</v>
          </cell>
        </row>
        <row r="537">
          <cell r="A537" t="str">
            <v>PUBLIC UTILITY COMMISSION OF TOWN OF PERTH</v>
          </cell>
          <cell r="B537" t="str">
            <v>HYDRO ONE NETWORKS INC.</v>
          </cell>
          <cell r="D537">
            <v>-102809</v>
          </cell>
        </row>
        <row r="538">
          <cell r="A538" t="str">
            <v>RAINY RIVER PUBLIC UTILITIES COMMISSION</v>
          </cell>
          <cell r="B538" t="str">
            <v>HYDRO ONE NETWORKS INC.</v>
          </cell>
          <cell r="D538">
            <v>-21851</v>
          </cell>
        </row>
        <row r="539">
          <cell r="A539" t="str">
            <v>RED ROCK HYDRO</v>
          </cell>
          <cell r="B539" t="str">
            <v>HYDRO ONE NETWORKS INC.</v>
          </cell>
          <cell r="D539">
            <v>-9068</v>
          </cell>
        </row>
        <row r="540">
          <cell r="A540" t="str">
            <v>RENFREW HYDRO INC.</v>
          </cell>
          <cell r="B540" t="str">
            <v>RENFREW HYDRO INC.</v>
          </cell>
          <cell r="D540">
            <v>-45216</v>
          </cell>
        </row>
        <row r="541">
          <cell r="A541" t="str">
            <v>RICHMOND HILL HYDRO INC.</v>
          </cell>
          <cell r="B541" t="str">
            <v>POWERSTREAM INC.</v>
          </cell>
          <cell r="D541">
            <v>-1379841</v>
          </cell>
        </row>
        <row r="542">
          <cell r="A542" t="str">
            <v>RIPLEY PUBLIC UTILITIES COMMISSION</v>
          </cell>
          <cell r="B542" t="str">
            <v>WESTARIO POWER INC.</v>
          </cell>
          <cell r="D542">
            <v>-17351</v>
          </cell>
        </row>
        <row r="543">
          <cell r="A543" t="str">
            <v>ROCKLAND HYDRO ELECTRIC COMMISSION</v>
          </cell>
          <cell r="B543" t="str">
            <v>HYDRO ONE NETWORKS INC.</v>
          </cell>
          <cell r="D543">
            <v>-123944</v>
          </cell>
        </row>
        <row r="544">
          <cell r="A544" t="str">
            <v>RODNEY PUBLIC UTILITIES COMMISSION</v>
          </cell>
          <cell r="B544" t="str">
            <v>HYDRO ONE NETWORKS INC.</v>
          </cell>
          <cell r="D544">
            <v>-5016</v>
          </cell>
        </row>
        <row r="545">
          <cell r="A545" t="str">
            <v>SCHREIBER HYDRO-ELECTRIC COMMISSION</v>
          </cell>
          <cell r="B545" t="str">
            <v>HYDRO ONE NETWORKS INC.</v>
          </cell>
          <cell r="D545">
            <v>-7023</v>
          </cell>
        </row>
        <row r="546">
          <cell r="A546" t="str">
            <v>SCUGOG HYDRO ELECTRIC CORPORATION</v>
          </cell>
          <cell r="B546" t="str">
            <v>VERIDIAN CONNECTIONS INC.</v>
          </cell>
          <cell r="D546">
            <v>-369615</v>
          </cell>
        </row>
        <row r="547">
          <cell r="A547" t="str">
            <v>SEAFORTH PUBLIC UTILITY COMMISSION</v>
          </cell>
          <cell r="B547" t="str">
            <v>FESTIVAL HYDRO INC.</v>
          </cell>
          <cell r="D547">
            <v>-20125</v>
          </cell>
        </row>
        <row r="548">
          <cell r="A548" t="str">
            <v>SEVERN HYDRO-ELECTRIC SYSTEM</v>
          </cell>
          <cell r="B548" t="str">
            <v>HYDRO ONE NETWORKS INC.</v>
          </cell>
          <cell r="D548">
            <v>-15706</v>
          </cell>
        </row>
        <row r="549">
          <cell r="A549" t="str">
            <v>SIMCOE HYDRO-ELECTRIC COMMISSION</v>
          </cell>
          <cell r="B549" t="str">
            <v>NORFOLK POWER DISTRIBUTION INC.</v>
          </cell>
          <cell r="D549">
            <v>-305797</v>
          </cell>
        </row>
        <row r="550">
          <cell r="A550" t="str">
            <v>SIOUX LOOKOUT HYDRO INC.</v>
          </cell>
          <cell r="B550" t="str">
            <v>SIOUX LOOKOUT HYDRO INC.</v>
          </cell>
          <cell r="D550">
            <v>-34147</v>
          </cell>
        </row>
        <row r="551">
          <cell r="A551" t="str">
            <v>SMITHS FALLS HYDRO ELECTRIC COMMISSION</v>
          </cell>
          <cell r="B551" t="str">
            <v>HYDRO ONE NETWORKS INC.</v>
          </cell>
          <cell r="D551">
            <v>-30355</v>
          </cell>
        </row>
        <row r="552">
          <cell r="A552" t="str">
            <v>SOUTH RIVER PUBLIC UTILITIES COMMISSION</v>
          </cell>
          <cell r="B552" t="str">
            <v>HYDRO ONE NETWORKS INC.</v>
          </cell>
          <cell r="D552">
            <v>-7367</v>
          </cell>
        </row>
        <row r="553">
          <cell r="A553" t="str">
            <v>SOUTH-WEST OXFORD PUBLIC UTILITIES COMMISSION</v>
          </cell>
          <cell r="B553" t="str">
            <v>ERIE THAMES POWERLINES CORPORATION</v>
          </cell>
          <cell r="D553">
            <v>-2699</v>
          </cell>
        </row>
        <row r="554">
          <cell r="A554" t="str">
            <v>ST. CATHARINES HYDRO UTILITY SERVICES INC.</v>
          </cell>
          <cell r="B554" t="str">
            <v>HORIZON UTILITIES CORPORATION</v>
          </cell>
          <cell r="D554">
            <v>-2312521</v>
          </cell>
        </row>
        <row r="555">
          <cell r="A555" t="str">
            <v>ST. MARY'S PUBLIC UTILITIES COMMISSION</v>
          </cell>
          <cell r="B555" t="str">
            <v>FESTIVAL HYDRO INC.</v>
          </cell>
          <cell r="D555">
            <v>-98097</v>
          </cell>
        </row>
        <row r="556">
          <cell r="A556" t="str">
            <v>ST. THOMAS ENERGY INC.</v>
          </cell>
          <cell r="B556" t="str">
            <v>ST. THOMAS ENERGY INC.</v>
          </cell>
          <cell r="D556">
            <v>-240213</v>
          </cell>
        </row>
        <row r="557">
          <cell r="A557" t="str">
            <v>STIRLING-RAWDON PUBLIC UTILITIES COMMISSION</v>
          </cell>
          <cell r="B557" t="str">
            <v>HYDRO ONE NETWORKS INC.</v>
          </cell>
          <cell r="D557">
            <v>-8927</v>
          </cell>
        </row>
        <row r="558">
          <cell r="A558" t="str">
            <v>STONEY CREEK HYDRO-ELECTRIC COMMISSION</v>
          </cell>
          <cell r="B558" t="str">
            <v>HORIZON UTILITIES CORPORATION</v>
          </cell>
          <cell r="D558">
            <v>-39287</v>
          </cell>
        </row>
        <row r="559">
          <cell r="A559" t="str">
            <v>STRATFORD PUBLIC UTILITY COMMISSION</v>
          </cell>
          <cell r="B559" t="str">
            <v>FESTIVAL HYDRO INC.</v>
          </cell>
          <cell r="D559">
            <v>-768620</v>
          </cell>
        </row>
        <row r="560">
          <cell r="A560" t="str">
            <v>SUNDRIDGE HYDRO ELECTRIC SYSTEM</v>
          </cell>
          <cell r="B560" t="str">
            <v>LAKELAND POWER DISTRIBUTION LTD.</v>
          </cell>
          <cell r="D560">
            <v>-50123</v>
          </cell>
        </row>
        <row r="561">
          <cell r="A561" t="str">
            <v>TARA HYDRO-ELECTRIC SYSTEM</v>
          </cell>
          <cell r="B561" t="str">
            <v>HYDRO ONE NETWORKS INC.</v>
          </cell>
          <cell r="D561">
            <v>-5476</v>
          </cell>
        </row>
        <row r="562">
          <cell r="A562" t="str">
            <v>TEESWATER HYDRO-ELECTRIC COMMISSION</v>
          </cell>
          <cell r="B562" t="str">
            <v>WESTARIO POWER INC.</v>
          </cell>
          <cell r="D562">
            <v>-34494</v>
          </cell>
        </row>
        <row r="563">
          <cell r="A563" t="str">
            <v>TERRACE BAY SUPERIOR WIRES INC.</v>
          </cell>
          <cell r="B563" t="str">
            <v>HYDRO ONE NETWORKS INC.</v>
          </cell>
          <cell r="D563">
            <v>-100996</v>
          </cell>
        </row>
        <row r="564">
          <cell r="A564" t="str">
            <v>THE HYDRO ELECTRIC COMMISSION OF THE TOWN OF CARLETON PLACE</v>
          </cell>
          <cell r="B564" t="str">
            <v>HYDRO ONE NETWORKS INC.</v>
          </cell>
          <cell r="D564">
            <v>-67511</v>
          </cell>
        </row>
        <row r="565">
          <cell r="A565" t="str">
            <v>THE HYDRO ELECTRIC COMMISSION OF THE TOWN OF SHELBURNE</v>
          </cell>
          <cell r="B565" t="str">
            <v>HYDRO ONE NETWORKS INC.</v>
          </cell>
          <cell r="D565">
            <v>-69722</v>
          </cell>
        </row>
        <row r="566">
          <cell r="A566" t="str">
            <v>THE HYDRO ELECTRIC COMMISSION OF THE TOWNSHIP OF WARWICK</v>
          </cell>
          <cell r="B566" t="str">
            <v>BLUEWATER POWER DISTRIBUTION CORPORATION</v>
          </cell>
          <cell r="D566">
            <v>-39551</v>
          </cell>
        </row>
        <row r="567">
          <cell r="A567" t="str">
            <v>THE HYDRO-ELECTRIC COMMISSION FOR THE TOWN OF EXETER</v>
          </cell>
          <cell r="B567" t="str">
            <v>HYDRO ONE NETWORKS INC.</v>
          </cell>
          <cell r="D567">
            <v>-87426</v>
          </cell>
        </row>
        <row r="568">
          <cell r="A568" t="str">
            <v>THE HYDRO-ELECTRIC COMMISSION OF THE CITY OF GLOUCESTER</v>
          </cell>
          <cell r="B568" t="str">
            <v>HYDRO OTTAWA LIMITED</v>
          </cell>
          <cell r="D568">
            <v>-5716466</v>
          </cell>
        </row>
        <row r="569">
          <cell r="A569" t="str">
            <v>THE HYDRO-ELECTRIC COMMISSION OF THE TOWN OF PENETANGUISHENE</v>
          </cell>
          <cell r="B569" t="str">
            <v>POWERSTREAM INC.</v>
          </cell>
          <cell r="D569">
            <v>-213396</v>
          </cell>
        </row>
        <row r="570">
          <cell r="A570" t="str">
            <v>THE PUBLIC UTILITIES COMMISSION FOR THE TOWN OF BANCROFT</v>
          </cell>
          <cell r="B570" t="str">
            <v>HYDRO ONE NETWORKS INC.</v>
          </cell>
          <cell r="D570">
            <v>-57504</v>
          </cell>
        </row>
        <row r="571">
          <cell r="A571" t="str">
            <v>THE PUBLIC UTILITIES COMMISSION OF THE TOWN OF COLLINGWOOD</v>
          </cell>
          <cell r="B571" t="str">
            <v>COLLUS POWER CORP.</v>
          </cell>
          <cell r="D571">
            <v>-338454</v>
          </cell>
        </row>
        <row r="572">
          <cell r="A572" t="str">
            <v>THE PUBLIC UTILITIES COMMISSION OF THE TOWN OF KAPUSKASING</v>
          </cell>
          <cell r="B572" t="str">
            <v>NORTHERN ONTARIO WIRES INC.</v>
          </cell>
          <cell r="D572">
            <v>-28610</v>
          </cell>
        </row>
        <row r="573">
          <cell r="A573" t="str">
            <v>THE PUBLIC UTILITIES COMMISSION OF THE TOWN OF PETROLIA</v>
          </cell>
          <cell r="B573" t="str">
            <v>BLUEWATER POWER DISTRIBUTION CORPORATION</v>
          </cell>
          <cell r="D573">
            <v>-69367</v>
          </cell>
        </row>
        <row r="574">
          <cell r="A574" t="str">
            <v>THE PUBLIC UTILITIES COMMISSION OF THE VILLAGE OF EGANVILLE</v>
          </cell>
          <cell r="B574" t="str">
            <v>HYDRO ONE NETWORKS INC.</v>
          </cell>
          <cell r="D574">
            <v>-11994</v>
          </cell>
        </row>
        <row r="575">
          <cell r="A575" t="str">
            <v>THE PUBLIC UTILITIES COMMISSION OF THE VILLAGE OF POINT EDWARD</v>
          </cell>
          <cell r="B575" t="str">
            <v>BLUEWATER POWER DISTRIBUTION CORPORATION</v>
          </cell>
          <cell r="D575">
            <v>-3856</v>
          </cell>
        </row>
        <row r="576">
          <cell r="A576" t="str">
            <v>THE VILLAGE OF OMEMEE HYDRO-ELECTRIC COMMISSION</v>
          </cell>
          <cell r="B576" t="str">
            <v>HYDRO ONE NETWORKS INC.</v>
          </cell>
          <cell r="D576">
            <v>-20017</v>
          </cell>
        </row>
        <row r="577">
          <cell r="A577" t="str">
            <v>THEDFORD HYDRO ELECTRIC COMMISSION</v>
          </cell>
          <cell r="B577" t="str">
            <v>HYDRO ONE NETWORKS INC.</v>
          </cell>
          <cell r="D577">
            <v>-13800</v>
          </cell>
        </row>
        <row r="578">
          <cell r="A578" t="str">
            <v>THORNDALE HYDRO ELECTRIC COMMISSION</v>
          </cell>
          <cell r="B578" t="str">
            <v>HYDRO ONE NETWORKS INC.</v>
          </cell>
          <cell r="D578">
            <v>-2064</v>
          </cell>
        </row>
        <row r="579">
          <cell r="A579" t="str">
            <v>THOROLD HYDRO CORPORATION</v>
          </cell>
          <cell r="B579" t="str">
            <v>HYDRO ONE NETWORKS INC.</v>
          </cell>
          <cell r="D579">
            <v>-29789</v>
          </cell>
        </row>
        <row r="580">
          <cell r="A580" t="str">
            <v>THUNDER BAY HYDRO ELECTRICITY DISTRIBUTION INC.</v>
          </cell>
          <cell r="B580" t="str">
            <v>THUNDER BAY HYDRO ELECTRICITY DISTRIBUTION INC.</v>
          </cell>
          <cell r="D580">
            <v>-4646255</v>
          </cell>
        </row>
        <row r="581">
          <cell r="A581" t="str">
            <v>TILLSONBURG HYDRO INC.</v>
          </cell>
          <cell r="B581" t="str">
            <v>TILLSONBURG HYDRO INC.</v>
          </cell>
          <cell r="D581">
            <v>-371406</v>
          </cell>
        </row>
        <row r="582">
          <cell r="A582" t="str">
            <v>TOTTENHAM</v>
          </cell>
          <cell r="B582" t="str">
            <v>POWERSTREAM INC.</v>
          </cell>
          <cell r="D582">
            <v>-63289</v>
          </cell>
        </row>
        <row r="583">
          <cell r="A583" t="str">
            <v>TOWNSHIP OF MCGARRY HYDRO SYSTEM</v>
          </cell>
          <cell r="B583" t="str">
            <v>HYDRO ONE NETWORKS INC.</v>
          </cell>
          <cell r="D583">
            <v>-6273</v>
          </cell>
        </row>
        <row r="584">
          <cell r="A584" t="str">
            <v>TOWNSHIP OF NORTH DORCHESTER HYDRO</v>
          </cell>
          <cell r="B584" t="str">
            <v>HYDRO ONE NETWORKS INC.</v>
          </cell>
          <cell r="D584">
            <v>-48671</v>
          </cell>
        </row>
        <row r="585">
          <cell r="A585" t="str">
            <v>TWEED HYDRO ELECTRIC COMMISSION</v>
          </cell>
          <cell r="B585" t="str">
            <v>HYDRO ONE NETWORKS INC.</v>
          </cell>
          <cell r="D585">
            <v>-21650</v>
          </cell>
        </row>
        <row r="586">
          <cell r="A586" t="str">
            <v>UXBRIDGE HYDRO ELECTRIC COMMISSION</v>
          </cell>
          <cell r="B586" t="str">
            <v>VERIDIAN CONNECTIONS INC.</v>
          </cell>
          <cell r="D586">
            <v>-15283</v>
          </cell>
        </row>
        <row r="587">
          <cell r="A587" t="str">
            <v>VILLAGE OF BARRY'S BAY HYDRO SYSTEM</v>
          </cell>
          <cell r="B587" t="str">
            <v>HYDRO ONE NETWORKS INC.</v>
          </cell>
          <cell r="D587">
            <v>-3903</v>
          </cell>
        </row>
        <row r="588">
          <cell r="A588" t="str">
            <v>VILLAGE OF BLOOMFIELD HYDRO SYSTEM</v>
          </cell>
          <cell r="B588" t="str">
            <v>HYDRO ONE NETWORKS INC.</v>
          </cell>
          <cell r="D588">
            <v>-153</v>
          </cell>
        </row>
        <row r="589">
          <cell r="A589" t="str">
            <v>VILLAGE OF CARDINAL HYDRO SYSTEM</v>
          </cell>
          <cell r="B589" t="str">
            <v>RIDEAU ST. LAWRENCE DISTRIBUTION INC.</v>
          </cell>
          <cell r="D589">
            <v>-1018</v>
          </cell>
        </row>
        <row r="590">
          <cell r="A590" t="str">
            <v>VILLAGE OF CHESTERVILLE HYDRO SYSTEM</v>
          </cell>
          <cell r="B590" t="str">
            <v>HYDRO ONE NETWORKS INC.</v>
          </cell>
          <cell r="D590">
            <v>-7189</v>
          </cell>
        </row>
        <row r="591">
          <cell r="A591" t="str">
            <v>VILLAGE OF CREEMORE HYDRO SYSTEM</v>
          </cell>
          <cell r="B591" t="str">
            <v>COLLUS POWER CORP.</v>
          </cell>
          <cell r="D591">
            <v>-73</v>
          </cell>
        </row>
        <row r="592">
          <cell r="A592" t="str">
            <v>VILLAGE OF ERIEAU HYDRO SYSTEM</v>
          </cell>
          <cell r="B592" t="str">
            <v>CHATHAM-KENT HYDRO INC.</v>
          </cell>
          <cell r="D592">
            <v>-1633</v>
          </cell>
        </row>
        <row r="593">
          <cell r="A593" t="str">
            <v>VILLAGE OF FLESHERTON HYDRO SYSTEM</v>
          </cell>
          <cell r="B593" t="str">
            <v>HYDRO ONE NETWORKS INC.</v>
          </cell>
          <cell r="D593">
            <v>-6944</v>
          </cell>
        </row>
        <row r="594">
          <cell r="A594" t="str">
            <v>VILLAGE OF IROQUOIS HYDRO SYSTEM</v>
          </cell>
          <cell r="B594" t="str">
            <v>RIDEAU ST. LAWRENCE DISTRIBUTION INC.</v>
          </cell>
          <cell r="D594">
            <v>-127553</v>
          </cell>
        </row>
        <row r="595">
          <cell r="A595" t="str">
            <v>VILLAGE OF LUCKNOW HYDRO SYSTEM</v>
          </cell>
          <cell r="B595" t="str">
            <v>WESTARIO POWER INC.</v>
          </cell>
          <cell r="D595">
            <v>-37471</v>
          </cell>
        </row>
        <row r="596">
          <cell r="A596" t="str">
            <v>VILLAGE OF MAXVILLE HYDRO SYSTEM</v>
          </cell>
          <cell r="B596" t="str">
            <v>HYDRO ONE NETWORKS INC.</v>
          </cell>
          <cell r="D596">
            <v>-9847</v>
          </cell>
        </row>
        <row r="597">
          <cell r="A597" t="str">
            <v>WALKERTON PUBLIC UTILITIES COMMISSION</v>
          </cell>
          <cell r="B597" t="str">
            <v>WESTARIO POWER INC.</v>
          </cell>
          <cell r="D597">
            <v>-30508</v>
          </cell>
        </row>
        <row r="598">
          <cell r="A598" t="str">
            <v>WARDSVILLE HYDRO ELECTRIC COMMISSION</v>
          </cell>
          <cell r="B598" t="str">
            <v>HYDRO ONE NETWORKS INC.</v>
          </cell>
          <cell r="D598">
            <v>-3384</v>
          </cell>
        </row>
        <row r="599">
          <cell r="A599" t="str">
            <v>WARKWORTH HYDRO ELECTRIC COMMISSION</v>
          </cell>
          <cell r="B599" t="str">
            <v>HYDRO ONE NETWORKS INC.</v>
          </cell>
          <cell r="D599">
            <v>-24604</v>
          </cell>
        </row>
        <row r="600">
          <cell r="A600" t="str">
            <v>WATERLOO NORTH HYDRO INC.</v>
          </cell>
          <cell r="B600" t="str">
            <v>WATERLOO NORTH HYDRO INC.</v>
          </cell>
          <cell r="D600">
            <v>-2339718</v>
          </cell>
        </row>
        <row r="601">
          <cell r="A601" t="str">
            <v>WAUBAUSHENE PUBLIC UTILITIES COMMISSION</v>
          </cell>
          <cell r="B601" t="str">
            <v>NEWMARKET-TAY POWER DISTRIBUTION LTD.</v>
          </cell>
          <cell r="D601">
            <v>-26</v>
          </cell>
        </row>
        <row r="602">
          <cell r="A602" t="str">
            <v>WELLAND HYDRO-ELECTRIC SYSTEM CORP.</v>
          </cell>
          <cell r="B602" t="str">
            <v>WELLAND HYDRO-ELECTRIC SYSTEM CORP.</v>
          </cell>
          <cell r="D602">
            <v>-1064408</v>
          </cell>
        </row>
        <row r="603">
          <cell r="A603" t="str">
            <v>WELLINGTON ELECTRIC DISTRIBUTION COMPANY INC.</v>
          </cell>
          <cell r="B603" t="str">
            <v>GUELPH HYDRO ELECTRIC SYSTEMS INC.</v>
          </cell>
          <cell r="D603">
            <v>-22235</v>
          </cell>
        </row>
        <row r="604">
          <cell r="A604" t="str">
            <v>WEST LINCOLN HYDRO ELECTRIC COMMISSION</v>
          </cell>
          <cell r="B604" t="str">
            <v>NIAGARA PENINSULA ENERGY INC.</v>
          </cell>
          <cell r="D604">
            <v>-45607</v>
          </cell>
        </row>
        <row r="605">
          <cell r="A605" t="str">
            <v>WHITBY HYDRO ELECTRIC CORPORATION</v>
          </cell>
          <cell r="B605" t="str">
            <v>WHITBY HYDRO ELECTRIC CORPORATION</v>
          </cell>
          <cell r="D605">
            <v>-2799307</v>
          </cell>
        </row>
        <row r="606">
          <cell r="A606" t="str">
            <v>WHITCHURCH STOUFFVILLE HYDRO ELECTRIC COMMISSION</v>
          </cell>
          <cell r="B606" t="str">
            <v>HYDRO ONE NETWORKS INC.</v>
          </cell>
          <cell r="D606">
            <v>-469971</v>
          </cell>
        </row>
        <row r="607">
          <cell r="A607" t="str">
            <v>WINCHESTER HYDRO COMMISSION</v>
          </cell>
          <cell r="B607" t="str">
            <v>HYDRO ONE NETWORKS INC.</v>
          </cell>
          <cell r="D607">
            <v>-4100</v>
          </cell>
        </row>
        <row r="608">
          <cell r="A608" t="str">
            <v>WINDSOR UTILITIES COMMISSION</v>
          </cell>
          <cell r="B608" t="str">
            <v>ENWIN UTILITIES LTD.</v>
          </cell>
          <cell r="D608">
            <v>-1547949</v>
          </cell>
        </row>
        <row r="609">
          <cell r="A609" t="str">
            <v>WINGHAM PUBLIC UTILITIES COMMISSION</v>
          </cell>
          <cell r="B609" t="str">
            <v>WESTARIO POWER INC.</v>
          </cell>
          <cell r="D609">
            <v>-79392</v>
          </cell>
        </row>
        <row r="610">
          <cell r="A610" t="str">
            <v>WOODSTOCK HYDRO SERVICES INC.</v>
          </cell>
          <cell r="B610" t="str">
            <v>WOODSTOCK HYDRO SERVICES INC.</v>
          </cell>
          <cell r="D610">
            <v>-428497</v>
          </cell>
        </row>
        <row r="611">
          <cell r="A611" t="str">
            <v>WOODVILLE HYDRO-ELECTRIC SYSTEM</v>
          </cell>
          <cell r="B611" t="str">
            <v>HYDRO ONE NETWORKS INC.</v>
          </cell>
          <cell r="D611">
            <v>-28164</v>
          </cell>
        </row>
        <row r="612">
          <cell r="A612" t="str">
            <v>WYOMING HYDRO ELECTRIC COMMISSION</v>
          </cell>
          <cell r="B612" t="str">
            <v>HYDRO ONE NETWORKS INC.</v>
          </cell>
          <cell r="D612">
            <v>-20134</v>
          </cell>
        </row>
        <row r="613">
          <cell r="A613" t="str">
            <v>ZORRA ELECTRIC SUPPLY AUTHORITY</v>
          </cell>
          <cell r="B613" t="str">
            <v>ERIE THAMES POWERLINES CORPORATION</v>
          </cell>
          <cell r="D613">
            <v>-46988</v>
          </cell>
        </row>
        <row r="614">
          <cell r="A614" t="str">
            <v>ZURICH HYDRO ELECTRIC COMMISSION</v>
          </cell>
          <cell r="B614" t="str">
            <v>FESTIVAL HYDRO INC.</v>
          </cell>
          <cell r="D614">
            <v>-12515</v>
          </cell>
        </row>
        <row r="619">
          <cell r="A619" t="str">
            <v>AILSA CRAIG HYDRO ELECTRIC SYSTEM</v>
          </cell>
          <cell r="B619" t="str">
            <v>HYDRO ONE NETWORKS INC.</v>
          </cell>
          <cell r="D619">
            <v>-11297</v>
          </cell>
        </row>
        <row r="620">
          <cell r="A620" t="str">
            <v>AJAX HYDRO-ELECTRIC COMMISSION</v>
          </cell>
          <cell r="B620" t="str">
            <v>VERIDIAN CONNECTIONS INC.</v>
          </cell>
          <cell r="D620">
            <v>-1214160</v>
          </cell>
        </row>
        <row r="621">
          <cell r="A621" t="str">
            <v>ALVINSTON PUBLIC UTILITIES COMMISSION</v>
          </cell>
          <cell r="B621" t="str">
            <v>BLUEWATER POWER DISTRIBUTION CORPORATION</v>
          </cell>
          <cell r="D621">
            <v>-13792</v>
          </cell>
        </row>
        <row r="622">
          <cell r="A622" t="str">
            <v>ANCASTER HYDRO-ELECTRIC COMMISSION</v>
          </cell>
          <cell r="B622" t="str">
            <v>HORIZON UTILITIES CORPORATION</v>
          </cell>
          <cell r="D622">
            <v>-296080</v>
          </cell>
        </row>
        <row r="623">
          <cell r="A623" t="str">
            <v>ARKONA HYDRO ELECTRIC COMMISSION</v>
          </cell>
          <cell r="B623" t="str">
            <v>HYDRO ONE NETWORKS INC.</v>
          </cell>
          <cell r="D623">
            <v>-512</v>
          </cell>
        </row>
        <row r="624">
          <cell r="A624" t="str">
            <v>ARNPRIOR HYDRO ELECTRIC COMMISSION</v>
          </cell>
          <cell r="B624" t="str">
            <v>HYDRO ONE NETWORKS INC.</v>
          </cell>
          <cell r="D624">
            <v>-55356</v>
          </cell>
        </row>
        <row r="625">
          <cell r="A625" t="str">
            <v>ASPHODEL-NORWOOD DISTRIBUTION INCORPORATED</v>
          </cell>
          <cell r="B625" t="str">
            <v>PETERBOROUGH DISTRIBUTION INCORPORATED</v>
          </cell>
          <cell r="D625">
            <v>-56817</v>
          </cell>
        </row>
        <row r="626">
          <cell r="A626" t="str">
            <v>ATIKOKAN HYDRO INC.</v>
          </cell>
          <cell r="B626" t="str">
            <v>ATIKOKAN HYDRO INC.</v>
          </cell>
          <cell r="D626">
            <v>-138338</v>
          </cell>
        </row>
        <row r="627">
          <cell r="A627" t="str">
            <v>AURORA HYDRO CONNECTIONS LIMITED</v>
          </cell>
          <cell r="B627" t="str">
            <v>POWERSTREAM INC.</v>
          </cell>
          <cell r="D627">
            <v>-1064644</v>
          </cell>
        </row>
        <row r="628">
          <cell r="A628" t="str">
            <v>AYLMER PUBLIC UTILITIES COMMISSION</v>
          </cell>
          <cell r="B628" t="str">
            <v>ERIE THAMES POWERLINES CORPORATION</v>
          </cell>
          <cell r="D628">
            <v>-78534</v>
          </cell>
        </row>
        <row r="629">
          <cell r="A629" t="str">
            <v>BATH HYDRO</v>
          </cell>
          <cell r="B629" t="str">
            <v>HYDRO ONE NETWORKS INC.</v>
          </cell>
          <cell r="D629">
            <v>-14356</v>
          </cell>
        </row>
        <row r="630">
          <cell r="A630" t="str">
            <v>BEACHBURG HYDRO</v>
          </cell>
          <cell r="B630" t="str">
            <v>OTTAWA RIVER POWER CORPORATION</v>
          </cell>
          <cell r="D630">
            <v>-11615</v>
          </cell>
        </row>
        <row r="631">
          <cell r="A631" t="str">
            <v>BELLEVILLE ELECTRIC CORPORATION</v>
          </cell>
          <cell r="B631" t="str">
            <v>VERIDIAN CONNECTIONS INC.</v>
          </cell>
          <cell r="D631">
            <v>-257617</v>
          </cell>
        </row>
        <row r="632">
          <cell r="A632" t="str">
            <v>BLANDFORD-BLENHEIM PUBLIC UTILITIES COMMISSION</v>
          </cell>
          <cell r="B632" t="str">
            <v>HYDRO ONE NETWORKS INC.</v>
          </cell>
          <cell r="D632">
            <v>-8118</v>
          </cell>
        </row>
        <row r="633">
          <cell r="A633" t="str">
            <v>BLUE MOUNTAINS HYDRO SERVICES COMPANY INC.</v>
          </cell>
          <cell r="B633" t="str">
            <v>COLLUS POWER CORP.</v>
          </cell>
          <cell r="D633">
            <v>-61159</v>
          </cell>
        </row>
        <row r="634">
          <cell r="A634" t="str">
            <v>BLYTH HYDRO ELECTRIC COMMISSION</v>
          </cell>
          <cell r="B634" t="str">
            <v>HYDRO ONE NETWORKS INC.</v>
          </cell>
          <cell r="D634">
            <v>-21600</v>
          </cell>
        </row>
        <row r="635">
          <cell r="A635" t="str">
            <v>BOARD OF LIGHT &amp; HEAT COMM. OF THE CITY OF GUELPH</v>
          </cell>
          <cell r="B635" t="str">
            <v>GUELPH HYDRO ELECTRIC SYSTEMS INC.</v>
          </cell>
          <cell r="D635">
            <v>-3280287</v>
          </cell>
        </row>
        <row r="636">
          <cell r="A636" t="str">
            <v>BOBCAYGEON HYDRO ELECTRIC COMMISSION</v>
          </cell>
          <cell r="B636" t="str">
            <v>HYDRO ONE NETWORKS INC.</v>
          </cell>
          <cell r="D636">
            <v>-30357</v>
          </cell>
        </row>
        <row r="637">
          <cell r="A637" t="str">
            <v>BRADFORD WEST GWILLIMBURY PUBLIC UTILITIES COMMISSION</v>
          </cell>
          <cell r="B637" t="str">
            <v>POWERSTREAM INC.</v>
          </cell>
          <cell r="D637">
            <v>-482271</v>
          </cell>
        </row>
        <row r="638">
          <cell r="A638" t="str">
            <v>BRIGHTON DISTRIBUTION INC.</v>
          </cell>
          <cell r="B638" t="str">
            <v>HYDRO ONE NETWORKS INC.</v>
          </cell>
          <cell r="D638">
            <v>-84276</v>
          </cell>
        </row>
        <row r="639">
          <cell r="A639" t="str">
            <v>BROCK HYDRO-ELECTRIC COMMISSION</v>
          </cell>
          <cell r="B639" t="str">
            <v>VERIDIAN CONNECTIONS INC.</v>
          </cell>
          <cell r="D639">
            <v>-118719</v>
          </cell>
        </row>
        <row r="640">
          <cell r="A640" t="str">
            <v>BROCKVILLE UTILITIES INCORPORATED</v>
          </cell>
          <cell r="B640" t="str">
            <v>HYDRO ONE NETWORKS INC.</v>
          </cell>
          <cell r="D640">
            <v>-454703</v>
          </cell>
        </row>
        <row r="641">
          <cell r="A641" t="str">
            <v>BRUSSELS PUBLIC UTILITIES COMMISSION</v>
          </cell>
          <cell r="B641" t="str">
            <v>FESTIVAL HYDRO INC.</v>
          </cell>
          <cell r="D641">
            <v>-7778</v>
          </cell>
        </row>
        <row r="642">
          <cell r="A642" t="str">
            <v>BURK'S FALLS HYDRO ELECTRIC COMMISSION</v>
          </cell>
          <cell r="B642" t="str">
            <v>LAKELAND POWER DISTRIBUTION LTD.</v>
          </cell>
          <cell r="D642">
            <v>-42691</v>
          </cell>
        </row>
        <row r="643">
          <cell r="A643" t="str">
            <v>BURLINGTON HYDRO INC.</v>
          </cell>
          <cell r="B643" t="str">
            <v>BURLINGTON HYDRO INC.</v>
          </cell>
          <cell r="D643">
            <v>-4699681</v>
          </cell>
        </row>
        <row r="644">
          <cell r="A644" t="str">
            <v>CALEDON HYDRO CORPORATION</v>
          </cell>
          <cell r="B644" t="str">
            <v>HYDRO ONE NETWORKS INC.</v>
          </cell>
          <cell r="D644">
            <v>-1025158</v>
          </cell>
        </row>
        <row r="645">
          <cell r="A645" t="str">
            <v>CAMBRIDGE AND NORTH DUMFRIES HYDRO INC.</v>
          </cell>
          <cell r="B645" t="str">
            <v>CAMBRIDGE AND NORTH DUMFRIES HYDRO INC.</v>
          </cell>
          <cell r="D645">
            <v>-2213124</v>
          </cell>
        </row>
        <row r="646">
          <cell r="A646" t="str">
            <v>CAPREOL HYDRO ELECTRIC COMMISSION</v>
          </cell>
          <cell r="B646" t="str">
            <v>GREATER SUDBURY HYDRO INC.</v>
          </cell>
          <cell r="D646">
            <v>-158031</v>
          </cell>
        </row>
        <row r="647">
          <cell r="A647" t="str">
            <v>CASSELMAN HYDRO INC.</v>
          </cell>
          <cell r="B647" t="str">
            <v>HYDRO OTTAWA LIMITED</v>
          </cell>
          <cell r="D647">
            <v>-32757</v>
          </cell>
        </row>
        <row r="648">
          <cell r="A648" t="str">
            <v>CAVAN-MILLBROOK-NORTH MONAGHAN PUBLIC UTILITIES COMMISSION</v>
          </cell>
          <cell r="B648" t="str">
            <v>HYDRO ONE NETWORKS INC.</v>
          </cell>
          <cell r="D648">
            <v>-32841</v>
          </cell>
        </row>
        <row r="649">
          <cell r="A649" t="str">
            <v>CENTRE HASTINGS HYDRO ELECTRIC COMMISSION</v>
          </cell>
          <cell r="B649" t="str">
            <v>HYDRO ONE NETWORKS INC.</v>
          </cell>
          <cell r="D649">
            <v>-12753</v>
          </cell>
        </row>
        <row r="650">
          <cell r="A650" t="str">
            <v>CHALK RIVER HYDRO</v>
          </cell>
          <cell r="B650" t="str">
            <v>HYDRO ONE NETWORKS INC.</v>
          </cell>
          <cell r="D650">
            <v>-14160</v>
          </cell>
        </row>
        <row r="651">
          <cell r="A651" t="str">
            <v>CHAPLEAU PUBLIC UTILITIES CORPORATION</v>
          </cell>
          <cell r="B651" t="str">
            <v>CHAPLEAU PUBLIC UTILITIES CORPORATION</v>
          </cell>
          <cell r="D651">
            <v>-8179</v>
          </cell>
        </row>
        <row r="652">
          <cell r="A652" t="str">
            <v>CITY OF DRYDEN HYDRO ELECTRIC COMMISSION</v>
          </cell>
          <cell r="B652" t="str">
            <v>HYDRO ONE NETWORKS INC.</v>
          </cell>
          <cell r="D652">
            <v>-71382</v>
          </cell>
        </row>
        <row r="653">
          <cell r="A653" t="str">
            <v>CLARINGTON HYDRO-ELECTRIC COMMISSION</v>
          </cell>
          <cell r="B653" t="str">
            <v>VERIDIAN CONNECTIONS INC.</v>
          </cell>
          <cell r="D653">
            <v>-719052</v>
          </cell>
        </row>
        <row r="654">
          <cell r="A654" t="str">
            <v>CLINTON POWER CORPORATION</v>
          </cell>
          <cell r="B654" t="str">
            <v>ERIE THAMES POWERLINES CORPORATION</v>
          </cell>
          <cell r="D654">
            <v>-15123</v>
          </cell>
        </row>
        <row r="655">
          <cell r="A655" t="str">
            <v>COBDEN HYDRO</v>
          </cell>
          <cell r="B655" t="str">
            <v>HYDRO ONE NETWORKS INC.</v>
          </cell>
          <cell r="D655">
            <v>-7778</v>
          </cell>
        </row>
        <row r="656">
          <cell r="A656" t="str">
            <v>COLBORNE PUBLIC UTILITIES COMMISSION</v>
          </cell>
          <cell r="B656" t="str">
            <v>LAKEFRONT UTILITIES INC.</v>
          </cell>
          <cell r="D656">
            <v>-16834</v>
          </cell>
        </row>
        <row r="657">
          <cell r="A657" t="str">
            <v>COTTAM HYDRO-ELECTRIC SYSTEM</v>
          </cell>
          <cell r="B657" t="str">
            <v>E.L.K. ENERGY INC.</v>
          </cell>
          <cell r="D657">
            <v>-148231</v>
          </cell>
        </row>
        <row r="658">
          <cell r="A658" t="str">
            <v>DASHWOOD HYDRO-ELECTRIC SYSTEM</v>
          </cell>
          <cell r="B658" t="str">
            <v>FESTIVAL HYDRO INC.</v>
          </cell>
          <cell r="D658">
            <v>-129</v>
          </cell>
        </row>
        <row r="659">
          <cell r="A659" t="str">
            <v>DEEP RIVER HYDRO</v>
          </cell>
          <cell r="B659" t="str">
            <v>HYDRO ONE NETWORKS INC.</v>
          </cell>
          <cell r="D659">
            <v>-229875</v>
          </cell>
        </row>
        <row r="660">
          <cell r="A660" t="str">
            <v>DELHI HYDRO-ELECTRIC COMMISSION</v>
          </cell>
          <cell r="B660" t="str">
            <v>NORFOLK POWER DISTRIBUTION INC.</v>
          </cell>
          <cell r="D660">
            <v>-20713</v>
          </cell>
        </row>
        <row r="661">
          <cell r="A661" t="str">
            <v>DESERONTO PUBLIC UTILITIES COMMISSION</v>
          </cell>
          <cell r="B661" t="str">
            <v>HYDRO ONE NETWORKS INC.</v>
          </cell>
          <cell r="D661">
            <v>-7940</v>
          </cell>
        </row>
        <row r="662">
          <cell r="A662" t="str">
            <v>DRESDEN UTILITIES COMMISSION</v>
          </cell>
          <cell r="B662" t="str">
            <v>CHATHAM-KENT HYDRO INC.</v>
          </cell>
          <cell r="D662">
            <v>-33135</v>
          </cell>
        </row>
        <row r="663">
          <cell r="A663" t="str">
            <v>DUNDALK HYDRO ELECTRIC SYSTEM</v>
          </cell>
          <cell r="B663" t="str">
            <v>HYDRO ONE NETWORKS INC.</v>
          </cell>
          <cell r="D663">
            <v>-2020</v>
          </cell>
        </row>
        <row r="664">
          <cell r="A664" t="str">
            <v>DUNDAS HYDRO-ELECTRIC COMMISSION</v>
          </cell>
          <cell r="B664" t="str">
            <v>HORIZON UTILITIES CORPORATION</v>
          </cell>
          <cell r="D664">
            <v>-490989</v>
          </cell>
        </row>
        <row r="665">
          <cell r="A665" t="str">
            <v>DUNNVILLE HYDRO ELECTRIC COMMISSION</v>
          </cell>
          <cell r="B665" t="str">
            <v>HALDIMAND COUNTY HYDRO INC.</v>
          </cell>
          <cell r="D665">
            <v>-141195</v>
          </cell>
        </row>
        <row r="666">
          <cell r="A666" t="str">
            <v>DURHAM HYDRO ELECTRIC COMMISSION</v>
          </cell>
          <cell r="B666" t="str">
            <v>HYDRO ONE NETWORKS INC.</v>
          </cell>
          <cell r="D666">
            <v>-11586</v>
          </cell>
        </row>
        <row r="667">
          <cell r="A667" t="str">
            <v>DUTTON HYDRO LIMITED</v>
          </cell>
          <cell r="B667" t="str">
            <v>MIDDLESEX POWER DISTRIBUTION CORPORATION</v>
          </cell>
          <cell r="D667">
            <v>-4834</v>
          </cell>
        </row>
        <row r="668">
          <cell r="A668" t="str">
            <v>EAST ZORRA-TAVISTOCK PUBLIC UTILITY COMMISSION</v>
          </cell>
          <cell r="B668" t="str">
            <v>ERIE THAMES POWERLINES CORPORATION</v>
          </cell>
          <cell r="D668">
            <v>-38969</v>
          </cell>
        </row>
        <row r="669">
          <cell r="A669" t="str">
            <v>ELMWOOD HYDRO-ELECTRIC SYSTEM</v>
          </cell>
          <cell r="B669" t="str">
            <v>WESTARIO POWER INC.</v>
          </cell>
          <cell r="D669">
            <v>-234</v>
          </cell>
        </row>
        <row r="670">
          <cell r="A670" t="str">
            <v>EMBRUN COOPERATIVE HYDRO INC.</v>
          </cell>
          <cell r="B670" t="str">
            <v>COOPERATIVE HYDRO EMBRUN INC.</v>
          </cell>
          <cell r="D670">
            <v>-30195</v>
          </cell>
        </row>
        <row r="671">
          <cell r="A671" t="str">
            <v>ERIN HYDRO ELECTRIC COMMISSION</v>
          </cell>
          <cell r="B671" t="str">
            <v>HYDRO ONE NETWORKS INC.</v>
          </cell>
          <cell r="D671">
            <v>-228679</v>
          </cell>
        </row>
        <row r="672">
          <cell r="A672" t="str">
            <v>ESSEX HYDRO-ELECTRIC COMMISSION</v>
          </cell>
          <cell r="B672" t="str">
            <v>E.L.K. ENERGY INC.</v>
          </cell>
          <cell r="D672">
            <v>-199203</v>
          </cell>
        </row>
        <row r="673">
          <cell r="A673" t="str">
            <v>FENELON FALLS BOARD OF WATER, LIGHT AND POWER COMMISSIONERS</v>
          </cell>
          <cell r="B673" t="str">
            <v>HYDRO ONE NETWORKS INC.</v>
          </cell>
          <cell r="D673">
            <v>-14194</v>
          </cell>
        </row>
        <row r="674">
          <cell r="A674" t="str">
            <v>FLAMBOROUGH HYDRO ELECTRIC COMMISSION</v>
          </cell>
          <cell r="B674" t="str">
            <v>HORIZON UTILITIES CORPORATION</v>
          </cell>
          <cell r="D674">
            <v>-84589</v>
          </cell>
        </row>
        <row r="675">
          <cell r="A675" t="str">
            <v>FOREST PUBLIC UTILITIES COMMISSION</v>
          </cell>
          <cell r="B675" t="str">
            <v>HYDRO ONE NETWORKS INC.</v>
          </cell>
          <cell r="D675">
            <v>-14335</v>
          </cell>
        </row>
        <row r="676">
          <cell r="A676" t="str">
            <v>GEORGINA HYDRO ELECTRIC COMMISSION</v>
          </cell>
          <cell r="B676" t="str">
            <v>HYDRO ONE NETWORKS INC.</v>
          </cell>
          <cell r="D676">
            <v>-219735</v>
          </cell>
        </row>
        <row r="677">
          <cell r="A677" t="str">
            <v>GLENCOE PUBLIC UTILITIES COMMISSION</v>
          </cell>
          <cell r="B677" t="str">
            <v>HYDRO ONE NETWORKS INC.</v>
          </cell>
          <cell r="D677">
            <v>-31325</v>
          </cell>
        </row>
        <row r="678">
          <cell r="A678" t="str">
            <v>GOULBOURN HYDRO ELECTRIC COMMISSION</v>
          </cell>
          <cell r="B678" t="str">
            <v>HYDRO OTTAWA LIMITED</v>
          </cell>
          <cell r="D678">
            <v>-129459</v>
          </cell>
        </row>
        <row r="679">
          <cell r="A679" t="str">
            <v>GRAND BEND PUBLIC UTILITIES COMMISSION</v>
          </cell>
          <cell r="B679" t="str">
            <v>HYDRO ONE NETWORKS INC.</v>
          </cell>
          <cell r="D679">
            <v>-31267</v>
          </cell>
        </row>
        <row r="680">
          <cell r="A680" t="str">
            <v>GRAND VALLEY ENERGY INC.</v>
          </cell>
          <cell r="B680" t="str">
            <v>ORANGEVILLE HYDRO LIMITED</v>
          </cell>
          <cell r="D680">
            <v>-11046</v>
          </cell>
        </row>
        <row r="681">
          <cell r="A681" t="str">
            <v>GRAVENHURST HYDRO ELECTRIC INC.</v>
          </cell>
          <cell r="B681" t="str">
            <v>VERIDIAN CONNECTIONS INC.</v>
          </cell>
          <cell r="D681">
            <v>-71431</v>
          </cell>
        </row>
        <row r="682">
          <cell r="A682" t="str">
            <v>GRIMSBY POWER INCORPORATED</v>
          </cell>
          <cell r="B682" t="str">
            <v>GRIMSBY POWER INCORPORATED</v>
          </cell>
          <cell r="D682">
            <v>-107612</v>
          </cell>
        </row>
        <row r="683">
          <cell r="A683" t="str">
            <v>GUELPH/ERAMOSA HYDRO-ELECTRIC COMMISSION</v>
          </cell>
          <cell r="B683" t="str">
            <v>GUELPH HYDRO ELECTRIC SYSTEMS INC.</v>
          </cell>
          <cell r="D683">
            <v>-12633</v>
          </cell>
        </row>
        <row r="684">
          <cell r="A684" t="str">
            <v>HALDIMAND HYDRO-ELECTRIC COMMISSION</v>
          </cell>
          <cell r="B684" t="str">
            <v>HALDIMAND COUNTY HYDRO INC.</v>
          </cell>
          <cell r="D684">
            <v>-189717</v>
          </cell>
        </row>
        <row r="685">
          <cell r="A685" t="str">
            <v>HALTON HILLS HYDRO INC.</v>
          </cell>
          <cell r="B685" t="str">
            <v>HALTON HILLS HYDRO INC.</v>
          </cell>
          <cell r="D685">
            <v>-657710</v>
          </cell>
        </row>
        <row r="686">
          <cell r="A686" t="str">
            <v>HAMILTON HYDRO INC.</v>
          </cell>
          <cell r="B686" t="str">
            <v>HORIZON UTILITIES CORPORATION</v>
          </cell>
          <cell r="D686">
            <v>-1968216</v>
          </cell>
        </row>
        <row r="687">
          <cell r="A687" t="str">
            <v>HANOVER ELECTRIC SERVICES INC.</v>
          </cell>
          <cell r="B687" t="str">
            <v>WESTARIO POWER INC.</v>
          </cell>
          <cell r="D687">
            <v>-23479</v>
          </cell>
        </row>
        <row r="688">
          <cell r="A688" t="str">
            <v>HASTINGS PUBLIC UTILITIES</v>
          </cell>
          <cell r="B688" t="str">
            <v>HYDRO ONE NETWORKS INC.</v>
          </cell>
          <cell r="D688">
            <v>-2979</v>
          </cell>
        </row>
        <row r="689">
          <cell r="A689" t="str">
            <v>HAVELOCK-BELMONT-METHUEN HYDRO ELECTRIC COMMISSION</v>
          </cell>
          <cell r="B689" t="str">
            <v>HYDRO ONE NETWORKS INC.</v>
          </cell>
          <cell r="D689">
            <v>-13956</v>
          </cell>
        </row>
        <row r="690">
          <cell r="A690" t="str">
            <v>HEARST POWER DISTRIBUTION COMPANY LIMITED</v>
          </cell>
          <cell r="B690" t="str">
            <v>HEARST POWER DISTRIBUTION COMPANY LIMITED</v>
          </cell>
          <cell r="D690">
            <v>-78090</v>
          </cell>
        </row>
        <row r="691">
          <cell r="A691" t="str">
            <v>HENSALL PUBLIC UTILITIES COMMISSION</v>
          </cell>
          <cell r="B691" t="str">
            <v>FESTIVAL HYDRO INC.</v>
          </cell>
          <cell r="D691">
            <v>-13612</v>
          </cell>
        </row>
        <row r="692">
          <cell r="A692" t="str">
            <v>HOLSTEIN HYDRO ELECTRIC SYSTEM</v>
          </cell>
          <cell r="B692" t="str">
            <v>WELLINGTON NORTH POWER INC.</v>
          </cell>
          <cell r="D692">
            <v>-5000</v>
          </cell>
        </row>
        <row r="693">
          <cell r="A693" t="str">
            <v>HUNTSVILLE PUBLIC UTILITIES COMMISSION</v>
          </cell>
          <cell r="B693" t="str">
            <v>LAKELAND POWER DISTRIBUTION LTD.</v>
          </cell>
          <cell r="D693">
            <v>-27094</v>
          </cell>
        </row>
        <row r="694">
          <cell r="A694" t="str">
            <v>HYDRO ELECTRIC COMMISSION OF THE CORPORATION OF THE TOWNSHIP OF MIDDLESEX CENTRE</v>
          </cell>
          <cell r="B694" t="str">
            <v>HYDRO ONE NETWORKS INC.</v>
          </cell>
          <cell r="D694">
            <v>-4306</v>
          </cell>
        </row>
        <row r="695">
          <cell r="A695" t="str">
            <v>HYDRO ELECTRIC COMMISSION OF THE TOWN OF LEAMINGTON</v>
          </cell>
          <cell r="B695" t="str">
            <v>ESSEX POWERLINES CORPORATION</v>
          </cell>
          <cell r="D695">
            <v>-224853</v>
          </cell>
        </row>
        <row r="696">
          <cell r="A696" t="str">
            <v>HYDRO ELECTRIC COMMISSION OF THE TOWNSHIP OF SPRINGWATER</v>
          </cell>
          <cell r="B696" t="str">
            <v>HYDRO ONE NETWORKS INC.</v>
          </cell>
          <cell r="D696">
            <v>-4028</v>
          </cell>
        </row>
        <row r="697">
          <cell r="A697" t="str">
            <v>HYDRO HAWKESBURY INC.</v>
          </cell>
          <cell r="B697" t="str">
            <v>HYDRO HAWKESBURY INC.</v>
          </cell>
          <cell r="D697">
            <v>-55841</v>
          </cell>
        </row>
        <row r="698">
          <cell r="A698" t="str">
            <v>HYDRO MISSISSAUGA CORPORATION</v>
          </cell>
          <cell r="B698" t="str">
            <v>ENERSOURCE HYDRO MISSISSAUGA INC.</v>
          </cell>
          <cell r="D698">
            <v>-25023071</v>
          </cell>
        </row>
        <row r="699">
          <cell r="A699" t="str">
            <v>HYDRO ONE BRAMPTON NETWORKS INC.</v>
          </cell>
          <cell r="B699" t="str">
            <v>HYDRO ONE BRAMPTON NETWORKS INC.</v>
          </cell>
          <cell r="D699">
            <v>-5425168</v>
          </cell>
        </row>
        <row r="700">
          <cell r="A700" t="str">
            <v>HYDRO OTTAWA LIMITED</v>
          </cell>
          <cell r="B700" t="str">
            <v>HYDRO OTTAWA LIMITED</v>
          </cell>
          <cell r="D700">
            <v>-10547515</v>
          </cell>
        </row>
        <row r="701">
          <cell r="A701" t="str">
            <v>HYDRO VAUGHAN DISTRIBUTION INC.</v>
          </cell>
          <cell r="B701" t="str">
            <v>POWERSTREAM INC.</v>
          </cell>
          <cell r="D701">
            <v>-2445760</v>
          </cell>
        </row>
        <row r="702">
          <cell r="A702" t="str">
            <v>HYDRO-ELECTRIC COMMISSION FOR THE TOWN OF AMHERSTBURG</v>
          </cell>
          <cell r="B702" t="str">
            <v>ESSEX POWERLINES CORPORATION</v>
          </cell>
          <cell r="D702">
            <v>-99742</v>
          </cell>
        </row>
        <row r="703">
          <cell r="A703" t="str">
            <v>HYDRO-ELECTRIC COMMISSION OF SOUTH DUMFRIES</v>
          </cell>
          <cell r="B703" t="str">
            <v>BRANT COUNTY POWER INC.</v>
          </cell>
          <cell r="D703">
            <v>-198</v>
          </cell>
        </row>
        <row r="704">
          <cell r="A704" t="str">
            <v>HYDRO-ELECTRIC COMMISSION OF THE CITY OF BRANTFORD</v>
          </cell>
          <cell r="B704" t="str">
            <v>BRANTFORD POWER INC.</v>
          </cell>
          <cell r="D704">
            <v>-2369968</v>
          </cell>
        </row>
        <row r="705">
          <cell r="A705" t="str">
            <v>HYDRO-ELECTRIC COMMISSION OF THE CITY OF PEMBROKE</v>
          </cell>
          <cell r="B705" t="str">
            <v>OTTAWA RIVER POWER CORPORATION</v>
          </cell>
          <cell r="D705">
            <v>-206736</v>
          </cell>
        </row>
        <row r="706">
          <cell r="A706" t="str">
            <v>HYDRO-ELECTRIC COMMISSION OF THE CITY OF SARNIA</v>
          </cell>
          <cell r="B706" t="str">
            <v>BLUEWATER POWER DISTRIBUTION CORPORATION</v>
          </cell>
          <cell r="D706">
            <v>-207180</v>
          </cell>
        </row>
        <row r="707">
          <cell r="A707" t="str">
            <v>HYDRO-ELECTRIC COMMISSION OF THE CITY OF TORONTO - EAST YORK OFFICE</v>
          </cell>
          <cell r="B707" t="str">
            <v>TORONTO HYDRO-ELECTRIC SYSTEM LIMITED</v>
          </cell>
          <cell r="D707">
            <v>-440772</v>
          </cell>
        </row>
        <row r="708">
          <cell r="A708" t="str">
            <v>HYDRO-ELECTRIC COMMISSION OF THE CITY OF TORONTO - ETOBICOKE OFFICE</v>
          </cell>
          <cell r="B708" t="str">
            <v>TORONTO HYDRO-ELECTRIC SYSTEM LIMITED</v>
          </cell>
          <cell r="D708">
            <v>-4809570</v>
          </cell>
        </row>
        <row r="709">
          <cell r="A709" t="str">
            <v>HYDRO-ELECTRIC COMMISSION OF THE CITY OF TORONTO - NORTH YORK OFFICE</v>
          </cell>
          <cell r="B709" t="str">
            <v>TORONTO HYDRO-ELECTRIC SYSTEM LIMITED</v>
          </cell>
          <cell r="D709">
            <v>-5644332</v>
          </cell>
        </row>
        <row r="710">
          <cell r="A710" t="str">
            <v>HYDRO-ELECTRIC COMMISSION OF THE CITY OF TORONTO - SCARBOROUGH OFFICE</v>
          </cell>
          <cell r="B710" t="str">
            <v>TORONTO HYDRO-ELECTRIC SYSTEM LIMITED</v>
          </cell>
          <cell r="D710">
            <v>-11302126</v>
          </cell>
        </row>
        <row r="711">
          <cell r="A711" t="str">
            <v>HYDRO-ELECTRIC COMMISSION OF THE CITY OF TORONTO - TORONTO OFFICE</v>
          </cell>
          <cell r="B711" t="str">
            <v>TORONTO HYDRO-ELECTRIC SYSTEM LIMITED</v>
          </cell>
          <cell r="D711">
            <v>-5379481</v>
          </cell>
        </row>
        <row r="712">
          <cell r="A712" t="str">
            <v>HYDRO-ELECTRIC COMMISSION OF THE CITY OF TORONTO - YORK OFFICE</v>
          </cell>
          <cell r="B712" t="str">
            <v>TORONTO HYDRO-ELECTRIC SYSTEM LIMITED</v>
          </cell>
          <cell r="D712">
            <v>-65062</v>
          </cell>
        </row>
        <row r="713">
          <cell r="A713" t="str">
            <v>HYDRO-ELECTRIC COMMISSION OF THE TOWN OF BOTHWELL</v>
          </cell>
          <cell r="B713" t="str">
            <v>CHATHAM-KENT HYDRO INC.</v>
          </cell>
          <cell r="D713">
            <v>-7508</v>
          </cell>
        </row>
        <row r="714">
          <cell r="A714" t="str">
            <v>HYDRO-ELECTRIC COMMISSION OF THE TOWN OF BRACEBRIDGE</v>
          </cell>
          <cell r="B714" t="str">
            <v>LAKELAND POWER DISTRIBUTION LTD.</v>
          </cell>
          <cell r="D714">
            <v>-28516</v>
          </cell>
        </row>
        <row r="715">
          <cell r="A715" t="str">
            <v>HYDRO-ELECTRIC COMMISSION OF THE TOWN OF CACHE BAY</v>
          </cell>
          <cell r="B715" t="str">
            <v>GREATER SUDBURY HYDRO INC.</v>
          </cell>
          <cell r="D715">
            <v>-2373</v>
          </cell>
        </row>
        <row r="716">
          <cell r="A716" t="str">
            <v>HYDRO-ELECTRIC COMMISSION OF THE TOWN OF HARRISTON</v>
          </cell>
          <cell r="B716" t="str">
            <v>WESTARIO POWER INC.</v>
          </cell>
          <cell r="D716">
            <v>-19398</v>
          </cell>
        </row>
        <row r="717">
          <cell r="A717" t="str">
            <v>HYDRO-ELECTRIC COMMISSION OF THE TOWN OF HARROW</v>
          </cell>
          <cell r="B717" t="str">
            <v>E.L.K. ENERGY INC.</v>
          </cell>
          <cell r="D717">
            <v>-179669</v>
          </cell>
        </row>
        <row r="718">
          <cell r="A718" t="str">
            <v>HYDRO-ELECTRIC COMMISSION OF THE TOWN OF LASALLE</v>
          </cell>
          <cell r="B718" t="str">
            <v>ESSEX POWERLINES CORPORATION</v>
          </cell>
          <cell r="D718">
            <v>-195418</v>
          </cell>
        </row>
        <row r="719">
          <cell r="A719" t="str">
            <v>HYDRO-ELECTRIC COMMISSION OF THE TOWN OF PORT ELGIN</v>
          </cell>
          <cell r="B719" t="str">
            <v>WESTARIO POWER INC.</v>
          </cell>
          <cell r="D719">
            <v>-712701</v>
          </cell>
        </row>
        <row r="720">
          <cell r="A720" t="str">
            <v>HYDRO-ELECTRIC COMMISSION OF THE TOWN OF STAYNER</v>
          </cell>
          <cell r="B720" t="str">
            <v>COLLUS POWER CORP.</v>
          </cell>
          <cell r="D720">
            <v>-6815</v>
          </cell>
        </row>
        <row r="721">
          <cell r="A721" t="str">
            <v>HYDRO-ELECTRIC COMMISSION OF THE TOWN OF STURGEON FALLS</v>
          </cell>
          <cell r="B721" t="str">
            <v>GREATER SUDBURY HYDRO INC.</v>
          </cell>
          <cell r="D721">
            <v>-3460</v>
          </cell>
        </row>
        <row r="722">
          <cell r="A722" t="str">
            <v>HYDRO-ELECTRIC COMMISSION OF THE TOWN OF VANKLEEK HILL</v>
          </cell>
          <cell r="B722" t="str">
            <v>HYDRO ONE NETWORKS INC.</v>
          </cell>
          <cell r="D722">
            <v>-64435</v>
          </cell>
        </row>
        <row r="723">
          <cell r="A723" t="str">
            <v>HYDRO-ELECTRIC COMMISSION OF THE TOWN OF WALLACEBURG</v>
          </cell>
          <cell r="B723" t="str">
            <v>CHATHAM-KENT HYDRO INC.</v>
          </cell>
          <cell r="D723">
            <v>-210055</v>
          </cell>
        </row>
        <row r="724">
          <cell r="A724" t="str">
            <v>HYDRO-ELECTRIC COMMISSION OF THE TOWN OF WASAGA BEACH</v>
          </cell>
          <cell r="B724" t="str">
            <v>WASAGA DISTRIBUTION INC.</v>
          </cell>
          <cell r="D724">
            <v>-138457</v>
          </cell>
        </row>
        <row r="725">
          <cell r="A725" t="str">
            <v>HYDRO-ELECTRIC COMMISSION OF THE TOWN OF WEBBWOOD</v>
          </cell>
          <cell r="B725" t="str">
            <v>ESPANOLA REGIONAL HYDRO DISTRIBUTION CORPORATION</v>
          </cell>
          <cell r="D725">
            <v>-2162</v>
          </cell>
        </row>
        <row r="726">
          <cell r="A726" t="str">
            <v>HYDRO-ELECTRIC COMMISSION OF THE TOWN OF WIARTON</v>
          </cell>
          <cell r="B726" t="str">
            <v>HYDRO ONE NETWORKS INC.</v>
          </cell>
          <cell r="D726">
            <v>-12430</v>
          </cell>
        </row>
        <row r="727">
          <cell r="A727" t="str">
            <v>HYDRO-ELECTRIC COMMISSION OF THE TOWNSHIP OF BRANTFORD</v>
          </cell>
          <cell r="B727" t="str">
            <v>BRANT COUNTY POWER INC.</v>
          </cell>
          <cell r="D727">
            <v>-234847</v>
          </cell>
        </row>
        <row r="728">
          <cell r="A728" t="str">
            <v>HYDRO-ELECTRIC COMMISSION OF THE TOWNSHIP OF ESSA</v>
          </cell>
          <cell r="B728" t="str">
            <v>POWERSTREAM INC.</v>
          </cell>
          <cell r="D728">
            <v>-7200</v>
          </cell>
        </row>
        <row r="729">
          <cell r="A729" t="str">
            <v>HYDRO-ELECTRIC COMMISSION OF THE VILLAGE OF ALFRED</v>
          </cell>
          <cell r="B729" t="str">
            <v>HYDRO 2000 INC.</v>
          </cell>
          <cell r="D729">
            <v>-11969</v>
          </cell>
        </row>
        <row r="730">
          <cell r="A730" t="str">
            <v>HYDRO-ELECTRIC COMMISSION OF THE VILLAGE OF CLIFFORD</v>
          </cell>
          <cell r="B730" t="str">
            <v>WESTARIO POWER INC.</v>
          </cell>
          <cell r="D730">
            <v>-5623</v>
          </cell>
        </row>
        <row r="731">
          <cell r="A731" t="str">
            <v>HYDRO-ELECTRIC COMMISSION OF THE VILLAGE OF ELORA</v>
          </cell>
          <cell r="B731" t="str">
            <v>CENTRE WELLINGTON HYDRO LTD.</v>
          </cell>
          <cell r="D731">
            <v>-11776</v>
          </cell>
        </row>
        <row r="732">
          <cell r="A732" t="str">
            <v>HYDRO-ELECTRIC COMMISSION OF THE VILLAGE OF FINCH</v>
          </cell>
          <cell r="B732" t="str">
            <v>HYDRO ONE NETWORKS INC.</v>
          </cell>
          <cell r="D732">
            <v>-6624</v>
          </cell>
        </row>
        <row r="733">
          <cell r="A733" t="str">
            <v>HYDRO-ELECTRIC COMMISSION OF THE VILLAGE OF FRANKFORD</v>
          </cell>
          <cell r="B733" t="str">
            <v>HYDRO ONE NETWORKS INC.</v>
          </cell>
          <cell r="D733">
            <v>-9515</v>
          </cell>
        </row>
        <row r="734">
          <cell r="A734" t="str">
            <v>HYDRO-ELECTRIC COMMISSION OF THE VILLAGE OF L'ORIGNAL</v>
          </cell>
          <cell r="B734" t="str">
            <v>HYDRO ONE NETWORKS INC.</v>
          </cell>
          <cell r="D734">
            <v>-88699</v>
          </cell>
        </row>
        <row r="735">
          <cell r="A735" t="str">
            <v>HYDRO-ELECTRIC COMMISSION OF THE VILLAGE OF LUCAN</v>
          </cell>
          <cell r="B735" t="str">
            <v>HYDRO ONE NETWORKS INC.</v>
          </cell>
          <cell r="D735">
            <v>-81993</v>
          </cell>
        </row>
        <row r="736">
          <cell r="A736" t="str">
            <v>HYDRO-ELECTRIC COMMISSION OF THE VILLAGE OF MORRISBURG</v>
          </cell>
          <cell r="B736" t="str">
            <v>RIDEAU ST. LAWRENCE DISTRIBUTION INC.</v>
          </cell>
          <cell r="D736">
            <v>-100351</v>
          </cell>
        </row>
        <row r="737">
          <cell r="A737" t="str">
            <v>HYDRO-ELECTRIC COMMISSION OF THE VILLAGE OF PAISLEY</v>
          </cell>
          <cell r="B737" t="str">
            <v>HYDRO ONE NETWORKS INC.</v>
          </cell>
          <cell r="D737">
            <v>-36754</v>
          </cell>
        </row>
        <row r="738">
          <cell r="A738" t="str">
            <v>HYDRO-ELECTRIC COMMISSION OF THE VILLAGE OF PLANTAGENET</v>
          </cell>
          <cell r="B738" t="str">
            <v>HYDRO 2000 INC.</v>
          </cell>
          <cell r="D738">
            <v>-2442</v>
          </cell>
        </row>
        <row r="739">
          <cell r="A739" t="str">
            <v>HYDRO-ELECTRIC COMMISSION OF THE VILLAGE OF ST. CLAIR BEACH</v>
          </cell>
          <cell r="B739" t="str">
            <v>ESSEX POWERLINES CORPORATION</v>
          </cell>
          <cell r="D739">
            <v>-544852</v>
          </cell>
        </row>
        <row r="740">
          <cell r="A740" t="str">
            <v>HYDRO-ELECTRIC COMMISSION OF THE VILLAGE OF VICTORIA HARBOUR</v>
          </cell>
          <cell r="B740" t="str">
            <v>NEWMARKET-TAY POWER DISTRIBUTION LTD.</v>
          </cell>
          <cell r="D740">
            <v>-9338</v>
          </cell>
        </row>
        <row r="741">
          <cell r="A741" t="str">
            <v>INGERSOLL PUBLIC UTILITY COMMISSION</v>
          </cell>
          <cell r="B741" t="str">
            <v>ERIE THAMES POWERLINES CORPORATION</v>
          </cell>
          <cell r="D741">
            <v>-123199</v>
          </cell>
        </row>
        <row r="742">
          <cell r="A742" t="str">
            <v>INNISFIL HYDRO DISTRIBUTION SYSTEMS LIMITED</v>
          </cell>
          <cell r="B742" t="str">
            <v>INNISFIL HYDRO DISTRIBUTION SYSTEMS LIMITED</v>
          </cell>
          <cell r="D742">
            <v>-46807</v>
          </cell>
        </row>
        <row r="743">
          <cell r="A743" t="str">
            <v>KENORA HYDRO ELECTRIC CORPORATION LTD.</v>
          </cell>
          <cell r="B743" t="str">
            <v>KENORA HYDRO ELECTRIC CORPORATION LTD.</v>
          </cell>
          <cell r="D743">
            <v>-52588</v>
          </cell>
        </row>
        <row r="744">
          <cell r="A744" t="str">
            <v>KILLALOE HYDRO ELECTRIC COMMISSION</v>
          </cell>
          <cell r="B744" t="str">
            <v>OTTAWA RIVER POWER CORPORATION</v>
          </cell>
          <cell r="D744">
            <v>-5864</v>
          </cell>
        </row>
        <row r="745">
          <cell r="A745" t="str">
            <v>KINCARDINE HYDRO ELECTRIC COMMISSION</v>
          </cell>
          <cell r="B745" t="str">
            <v>WESTARIO POWER INC.</v>
          </cell>
          <cell r="D745">
            <v>-610241</v>
          </cell>
        </row>
        <row r="746">
          <cell r="A746" t="str">
            <v>KINGSTON ELECTRICITY DISTRIBUTION LIMITED</v>
          </cell>
          <cell r="B746" t="str">
            <v>KINGSTON ELECTRICITY DISTRIBUTION LIMITED</v>
          </cell>
          <cell r="D746">
            <v>-91585</v>
          </cell>
        </row>
        <row r="747">
          <cell r="B747" t="str">
            <v>KINGSTON HYDRO CORPORATION</v>
          </cell>
          <cell r="D747">
            <v>-91585</v>
          </cell>
        </row>
        <row r="748">
          <cell r="A748" t="str">
            <v>KINGSVILLE PUBLIC UTILITY COMMISSION</v>
          </cell>
          <cell r="B748" t="str">
            <v>E.L.K. ENERGY INC.</v>
          </cell>
          <cell r="D748">
            <v>-252323</v>
          </cell>
        </row>
        <row r="749">
          <cell r="A749" t="str">
            <v>KIRKFIELD HYDRO ELECTRIC SYSTEM</v>
          </cell>
          <cell r="B749" t="str">
            <v>HYDRO ONE NETWORKS INC.</v>
          </cell>
          <cell r="D749">
            <v>-10027</v>
          </cell>
        </row>
        <row r="750">
          <cell r="A750" t="str">
            <v>KITCHENER-WILMOT HYDRO INC.</v>
          </cell>
          <cell r="B750" t="str">
            <v>KITCHENER-WILMOT HYDRO INC.</v>
          </cell>
          <cell r="D750">
            <v>-2341206</v>
          </cell>
        </row>
        <row r="751">
          <cell r="A751" t="str">
            <v>LAKEFIELD DISTRIBUTION INCORPORATED</v>
          </cell>
          <cell r="B751" t="str">
            <v>PETERBOROUGH DISTRIBUTION INCORPORATED</v>
          </cell>
          <cell r="D751">
            <v>-95910</v>
          </cell>
        </row>
        <row r="752">
          <cell r="A752" t="str">
            <v>LAKESHORE TOWNSHIP HEC</v>
          </cell>
          <cell r="B752" t="str">
            <v>E.L.K. ENERGY INC.</v>
          </cell>
          <cell r="D752">
            <v>-222757</v>
          </cell>
        </row>
        <row r="753">
          <cell r="A753" t="str">
            <v>LANARK HIGHLANDS PUBLIC UTILITIES COMMISSION</v>
          </cell>
          <cell r="B753" t="str">
            <v>HYDRO ONE NETWORKS INC.</v>
          </cell>
          <cell r="D753">
            <v>-7179</v>
          </cell>
        </row>
        <row r="754">
          <cell r="A754" t="str">
            <v>LARDER LAKE ELECTRIC COMPANY</v>
          </cell>
          <cell r="B754" t="str">
            <v>HYDRO ONE NETWORKS INC.</v>
          </cell>
          <cell r="D754">
            <v>-7045</v>
          </cell>
        </row>
        <row r="755">
          <cell r="A755" t="str">
            <v>LATCHFORD HYDRO ELECTRIC</v>
          </cell>
          <cell r="B755" t="str">
            <v>HYDRO ONE NETWORKS INC.</v>
          </cell>
          <cell r="D755">
            <v>-6945</v>
          </cell>
        </row>
        <row r="756">
          <cell r="A756" t="str">
            <v>LINCOLN HYDRO-ELECTRIC COMMISSION</v>
          </cell>
          <cell r="B756" t="str">
            <v>NIAGARA PENINSULA ENERGY INC.</v>
          </cell>
          <cell r="D756">
            <v>-91083</v>
          </cell>
        </row>
        <row r="757">
          <cell r="A757" t="str">
            <v>LINDSAY HYDRO-ELECTRIC SYSTEM</v>
          </cell>
          <cell r="B757" t="str">
            <v>HYDRO ONE NETWORKS INC.</v>
          </cell>
          <cell r="D757">
            <v>-202013</v>
          </cell>
        </row>
        <row r="758">
          <cell r="A758" t="str">
            <v>LONDON HYDRO UTILITIES SERVICES INC.</v>
          </cell>
          <cell r="B758" t="str">
            <v>LONDON HYDRO INC.</v>
          </cell>
          <cell r="D758">
            <v>-6893891</v>
          </cell>
        </row>
        <row r="759">
          <cell r="A759" t="str">
            <v>MALAHIDE UTILITY COMMISSION</v>
          </cell>
          <cell r="B759" t="str">
            <v>HYDRO ONE NETWORKS INC.</v>
          </cell>
          <cell r="D759">
            <v>-3029</v>
          </cell>
        </row>
        <row r="760">
          <cell r="A760" t="str">
            <v>MAPLETON HYDRO ELECTRIC COMMISSION</v>
          </cell>
          <cell r="B760" t="str">
            <v>HYDRO ONE NETWORKS INC.</v>
          </cell>
          <cell r="D760">
            <v>-2741</v>
          </cell>
        </row>
        <row r="761">
          <cell r="A761" t="str">
            <v>MARKDALE HYDRO SYSTEM</v>
          </cell>
          <cell r="B761" t="str">
            <v>HYDRO ONE NETWORKS INC.</v>
          </cell>
          <cell r="D761">
            <v>-18412</v>
          </cell>
        </row>
        <row r="762">
          <cell r="A762" t="str">
            <v>MARKHAM HYDRO DISTRIBUTION INC.</v>
          </cell>
          <cell r="B762" t="str">
            <v>POWERSTREAM INC.</v>
          </cell>
          <cell r="D762">
            <v>-3424963</v>
          </cell>
        </row>
        <row r="763">
          <cell r="A763" t="str">
            <v>MARMORA HYDRO COMMISSION</v>
          </cell>
          <cell r="B763" t="str">
            <v>HYDRO ONE NETWORKS INC.</v>
          </cell>
          <cell r="D763">
            <v>-21445</v>
          </cell>
        </row>
        <row r="764">
          <cell r="A764" t="str">
            <v>MARTINTOWN HYDRO SYSTEM</v>
          </cell>
          <cell r="B764" t="str">
            <v>HYDRO ONE NETWORKS INC.</v>
          </cell>
          <cell r="D764">
            <v>-843</v>
          </cell>
        </row>
        <row r="765">
          <cell r="A765" t="str">
            <v>MIDLAND POWER UTILITY CORPORATION</v>
          </cell>
          <cell r="B765" t="str">
            <v>MIDLAND POWER UTILITY CORPORATION</v>
          </cell>
          <cell r="D765">
            <v>-26525</v>
          </cell>
        </row>
        <row r="766">
          <cell r="A766" t="str">
            <v>MILDMAY HYDRO-ELECTRIC COMMISSION</v>
          </cell>
          <cell r="B766" t="str">
            <v>WESTARIO POWER INC.</v>
          </cell>
          <cell r="D766">
            <v>-3976</v>
          </cell>
        </row>
        <row r="767">
          <cell r="A767" t="str">
            <v>MILTON HYDRO DISTRIBUTION INC.</v>
          </cell>
          <cell r="B767" t="str">
            <v>MILTON HYDRO DISTRIBUTION INC.</v>
          </cell>
          <cell r="D767">
            <v>-1932501</v>
          </cell>
        </row>
        <row r="768">
          <cell r="A768" t="str">
            <v>MISSISSIPPI MILLS PUBLIC UTILITIES COMMISSION</v>
          </cell>
          <cell r="B768" t="str">
            <v>OTTAWA RIVER POWER CORPORATION</v>
          </cell>
          <cell r="D768">
            <v>-40818</v>
          </cell>
        </row>
        <row r="769">
          <cell r="A769" t="str">
            <v>NANTICOKE HYDRO ELECTRIC COMMISSION</v>
          </cell>
          <cell r="B769" t="str">
            <v>HALDIMAND COUNTY HYDRO INC.</v>
          </cell>
          <cell r="D769">
            <v>-401779</v>
          </cell>
        </row>
        <row r="770">
          <cell r="A770" t="str">
            <v>NAPANEE HYDRO-ELECTRIC COMMISSION</v>
          </cell>
          <cell r="B770" t="str">
            <v>HYDRO ONE NETWORKS INC.</v>
          </cell>
          <cell r="D770">
            <v>-38335</v>
          </cell>
        </row>
        <row r="771">
          <cell r="A771" t="str">
            <v>NEPEAN HYDRO ELECTRIC COMMISSION</v>
          </cell>
          <cell r="B771" t="str">
            <v>HYDRO OTTAWA LIMITED</v>
          </cell>
          <cell r="D771">
            <v>-3913299</v>
          </cell>
        </row>
        <row r="772">
          <cell r="A772" t="str">
            <v>NEW TECUMSETH HYDRO</v>
          </cell>
          <cell r="B772" t="str">
            <v>POWERSTREAM INC.</v>
          </cell>
          <cell r="D772">
            <v>-177928</v>
          </cell>
        </row>
        <row r="773">
          <cell r="A773" t="str">
            <v>NEWBURY POWER INC.</v>
          </cell>
          <cell r="B773" t="str">
            <v>MIDDLESEX POWER DISTRIBUTION CORPORATION</v>
          </cell>
          <cell r="D773">
            <v>-3415</v>
          </cell>
        </row>
        <row r="774">
          <cell r="A774" t="str">
            <v>NEWMARKET HYDRO LTD.</v>
          </cell>
          <cell r="B774" t="str">
            <v>NEWMARKET-TAY POWER DISTRIBUTION LTD.</v>
          </cell>
          <cell r="D774">
            <v>-1766340</v>
          </cell>
        </row>
        <row r="775">
          <cell r="A775" t="str">
            <v>NIAGARA FALLS HYDRO INC.</v>
          </cell>
          <cell r="B775" t="str">
            <v>NIAGARA PENINSULA ENERGY INC.</v>
          </cell>
          <cell r="D775">
            <v>-1629285</v>
          </cell>
        </row>
        <row r="776">
          <cell r="A776" t="str">
            <v>NIAGARA-ON-THE-LAKE HYDRO INC.</v>
          </cell>
          <cell r="B776" t="str">
            <v>NIAGARA-ON-THE-LAKE HYDRO INC.</v>
          </cell>
          <cell r="D776">
            <v>-185586</v>
          </cell>
        </row>
        <row r="777">
          <cell r="A777" t="str">
            <v>NICKEL CENTRE HYDRO-ELECTRIC COMMISSION</v>
          </cell>
          <cell r="B777" t="str">
            <v>GREATER SUDBURY HYDRO INC.</v>
          </cell>
          <cell r="D777">
            <v>-12457</v>
          </cell>
        </row>
        <row r="778">
          <cell r="A778" t="str">
            <v>NIPIGON HYDRO ELECTRIC COMMISSION</v>
          </cell>
          <cell r="B778" t="str">
            <v>HYDRO ONE NETWORKS INC.</v>
          </cell>
          <cell r="D778">
            <v>-16664</v>
          </cell>
        </row>
        <row r="779">
          <cell r="A779" t="str">
            <v>NORFOLK POWER DISTRIBUTION INC.</v>
          </cell>
          <cell r="B779" t="str">
            <v>NORFOLK POWER DISTRIBUTION INC.</v>
          </cell>
          <cell r="D779">
            <v>-31602</v>
          </cell>
        </row>
        <row r="780">
          <cell r="A780" t="str">
            <v>NORTH BAY HYDRO DISTRIBUTION LIMITED</v>
          </cell>
          <cell r="B780" t="str">
            <v>NORTH BAY HYDRO DISTRIBUTION LIMITED</v>
          </cell>
          <cell r="D780">
            <v>-366446</v>
          </cell>
        </row>
        <row r="781">
          <cell r="A781" t="str">
            <v>NORTH GRENVILLE HYDRO-ELECTRIC COMMISSION</v>
          </cell>
          <cell r="B781" t="str">
            <v>HYDRO ONE NETWORKS INC.</v>
          </cell>
          <cell r="D781">
            <v>-4401</v>
          </cell>
        </row>
        <row r="782">
          <cell r="A782" t="str">
            <v>NORTH PERTH UTILITY COMMISSION</v>
          </cell>
          <cell r="B782" t="str">
            <v>HYDRO ONE NETWORKS INC.</v>
          </cell>
          <cell r="D782">
            <v>-109179</v>
          </cell>
        </row>
        <row r="783">
          <cell r="A783" t="str">
            <v>NORWICH PUBLIC UTILITY COMMISSION</v>
          </cell>
          <cell r="B783" t="str">
            <v>ERIE THAMES POWERLINES CORPORATION</v>
          </cell>
          <cell r="D783">
            <v>-61495</v>
          </cell>
        </row>
        <row r="784">
          <cell r="A784" t="str">
            <v>OAKVILLE HYDRO ELECTRICITY DISTRIBUTION INC.</v>
          </cell>
          <cell r="B784" t="str">
            <v>OAKVILLE HYDRO ELECTRICITY DISTRIBUTION INC.</v>
          </cell>
          <cell r="D784">
            <v>-6005524</v>
          </cell>
        </row>
        <row r="785">
          <cell r="A785" t="str">
            <v>OIL SPRINGS HYDRO ELECTRIC COMMISSION</v>
          </cell>
          <cell r="B785" t="str">
            <v>BLUEWATER POWER DISTRIBUTION CORPORATION</v>
          </cell>
          <cell r="D785">
            <v>-5065</v>
          </cell>
        </row>
        <row r="786">
          <cell r="A786" t="str">
            <v>ORANGEVILLE HYDRO LIMITED</v>
          </cell>
          <cell r="B786" t="str">
            <v>ORANGEVILLE HYDRO LIMITED</v>
          </cell>
          <cell r="D786">
            <v>-919210</v>
          </cell>
        </row>
        <row r="787">
          <cell r="A787" t="str">
            <v>ORILLIA POWER DISTRIBUTION CORPORATION</v>
          </cell>
          <cell r="B787" t="str">
            <v>ORILLIA POWER DISTRIBUTION CORPORATION</v>
          </cell>
          <cell r="D787">
            <v>-461777</v>
          </cell>
        </row>
        <row r="788">
          <cell r="A788" t="str">
            <v>OSHAWA PUC NETWORKS INC.</v>
          </cell>
          <cell r="B788" t="str">
            <v>OSHAWA PUC NETWORKS INC.</v>
          </cell>
          <cell r="D788">
            <v>-2854490</v>
          </cell>
        </row>
        <row r="789">
          <cell r="A789" t="str">
            <v>PARKHILL P.U.C.</v>
          </cell>
          <cell r="B789" t="str">
            <v>MIDDLESEX POWER DISTRIBUTION CORPORATION</v>
          </cell>
          <cell r="D789">
            <v>-22663</v>
          </cell>
        </row>
        <row r="790">
          <cell r="A790" t="str">
            <v>PARRY SOUND POWER CORPORATION</v>
          </cell>
          <cell r="B790" t="str">
            <v>PARRY SOUND POWER CORPORATION</v>
          </cell>
          <cell r="D790">
            <v>-38660</v>
          </cell>
        </row>
        <row r="791">
          <cell r="A791" t="str">
            <v>PELHAM HYDRO-ELECTRIC COMMISSION</v>
          </cell>
          <cell r="B791" t="str">
            <v>NIAGARA PENINSULA ENERGY INC.</v>
          </cell>
          <cell r="D791">
            <v>-52420</v>
          </cell>
        </row>
        <row r="792">
          <cell r="A792" t="str">
            <v>PERTH EAST HYDRO ELECTRIC COMMISSION</v>
          </cell>
          <cell r="B792" t="str">
            <v>HYDRO ONE NETWORKS INC.</v>
          </cell>
          <cell r="D792">
            <v>-23746</v>
          </cell>
        </row>
        <row r="793">
          <cell r="A793" t="str">
            <v>PETERBOROUGH UTILITIES COMMISSION</v>
          </cell>
          <cell r="B793" t="str">
            <v>PETERBOROUGH DISTRIBUTION INCORPORATED</v>
          </cell>
          <cell r="D793">
            <v>-1184532</v>
          </cell>
        </row>
        <row r="794">
          <cell r="A794" t="str">
            <v>PICKERING HYDRO-ELECTRIC COMMISSION</v>
          </cell>
          <cell r="B794" t="str">
            <v>VERIDIAN CONNECTIONS INC.</v>
          </cell>
          <cell r="D794">
            <v>-708917</v>
          </cell>
        </row>
        <row r="795">
          <cell r="A795" t="str">
            <v>POLICE VILLAGE OF APPLE HILL HYDRO SYSTEM</v>
          </cell>
          <cell r="B795" t="str">
            <v>HYDRO ONE NETWORKS INC.</v>
          </cell>
          <cell r="D795">
            <v>-698</v>
          </cell>
        </row>
        <row r="796">
          <cell r="A796" t="str">
            <v>POLICE VILLAGE OF AVONMORE HYDRO SYSTEM</v>
          </cell>
          <cell r="B796" t="str">
            <v>HYDRO ONE NETWORKS INC.</v>
          </cell>
          <cell r="D796">
            <v>-2588</v>
          </cell>
        </row>
        <row r="797">
          <cell r="A797" t="str">
            <v>POLICE VILLAGE OF COMBER HYDRO SYSTEM</v>
          </cell>
          <cell r="B797" t="str">
            <v>E.L.K. ENERGY INC.</v>
          </cell>
          <cell r="D797">
            <v>-31005</v>
          </cell>
        </row>
        <row r="798">
          <cell r="A798" t="str">
            <v>POLICE VILLAGE OF DUBLIN HYDRO SYSTEM</v>
          </cell>
          <cell r="B798" t="str">
            <v>ERIE THAMES POWERLINES CORPORATION</v>
          </cell>
          <cell r="D798">
            <v>-1945</v>
          </cell>
        </row>
        <row r="799">
          <cell r="A799" t="str">
            <v>POLICE VILLAGE OF GRANTON HYDRO SYSTEM</v>
          </cell>
          <cell r="B799" t="str">
            <v>HYDRO ONE NETWORKS INC.</v>
          </cell>
          <cell r="D799">
            <v>-42896</v>
          </cell>
        </row>
        <row r="800">
          <cell r="A800" t="str">
            <v>POLICE VILLAGE OF MERLIN HYDRO SYSTEM</v>
          </cell>
          <cell r="B800" t="str">
            <v>CHATHAM-KENT HYDRO INC.</v>
          </cell>
          <cell r="D800">
            <v>-24071</v>
          </cell>
        </row>
        <row r="801">
          <cell r="A801" t="str">
            <v>POLICE VILLAGE OF MOOREFIELD HYDRO SYSTEM</v>
          </cell>
          <cell r="B801" t="str">
            <v>HYDRO ONE NETWORKS INC.</v>
          </cell>
          <cell r="D801">
            <v>-99</v>
          </cell>
        </row>
        <row r="802">
          <cell r="A802" t="str">
            <v>POLICE VILLAGE OF MOUNT BRYDGES HYDRO SYSTEM</v>
          </cell>
          <cell r="B802" t="str">
            <v>MIDDLESEX POWER DISTRIBUTION CORPORATION</v>
          </cell>
          <cell r="D802">
            <v>-27561</v>
          </cell>
        </row>
        <row r="803">
          <cell r="A803" t="str">
            <v>POLICE VILLAGE OF PRICEVILLE HYDRO SYSTEM</v>
          </cell>
          <cell r="B803" t="str">
            <v>HYDRO ONE NETWORKS INC.</v>
          </cell>
          <cell r="D803">
            <v>-2111</v>
          </cell>
        </row>
        <row r="804">
          <cell r="A804" t="str">
            <v>POLICE VILLAGE OF RUSSELL HYDRO ELECTRIC SYSTEM</v>
          </cell>
          <cell r="B804" t="str">
            <v>HYDRO ONE NETWORKS INC.</v>
          </cell>
          <cell r="D804">
            <v>-6098</v>
          </cell>
        </row>
        <row r="805">
          <cell r="A805" t="str">
            <v>PORT COLBORNE HYDRO INC.</v>
          </cell>
          <cell r="B805" t="str">
            <v>CANADIAN NIAGARA POWER INC.</v>
          </cell>
          <cell r="D805">
            <v>-48570</v>
          </cell>
        </row>
        <row r="806">
          <cell r="A806" t="str">
            <v>PORT HOPE HYDRO</v>
          </cell>
          <cell r="B806" t="str">
            <v>VERIDIAN CONNECTIONS INC.</v>
          </cell>
          <cell r="D806">
            <v>-515719</v>
          </cell>
        </row>
        <row r="807">
          <cell r="A807" t="str">
            <v>PRESCOTT PUBLIC UTILITIES COMMISSION</v>
          </cell>
          <cell r="B807" t="str">
            <v>RIDEAU ST. LAWRENCE DISTRIBUTION INC.</v>
          </cell>
          <cell r="D807">
            <v>-33640</v>
          </cell>
        </row>
        <row r="808">
          <cell r="A808" t="str">
            <v>PUBLIC UTILITIES COMMISSION OF CHATHAM-KENT</v>
          </cell>
          <cell r="B808" t="str">
            <v>CHATHAM-KENT HYDRO INC.</v>
          </cell>
          <cell r="D808">
            <v>-931984</v>
          </cell>
        </row>
        <row r="809">
          <cell r="A809" t="str">
            <v>PUBLIC UTILITIES COMMISSION OF THE CITY OF BARRIE</v>
          </cell>
          <cell r="B809" t="str">
            <v>POWERSTREAM INC.</v>
          </cell>
          <cell r="D809">
            <v>-3573120</v>
          </cell>
        </row>
        <row r="810">
          <cell r="A810" t="str">
            <v>PUBLIC UTILITIES COMMISSION OF THE CITY OF OWEN SOUND</v>
          </cell>
          <cell r="B810" t="str">
            <v>HYDRO ONE NETWORKS INC.</v>
          </cell>
          <cell r="D810">
            <v>-172860</v>
          </cell>
        </row>
        <row r="811">
          <cell r="A811" t="str">
            <v>PUBLIC UTILITIES COMMISSION OF THE CITY OF TRENTON</v>
          </cell>
          <cell r="B811" t="str">
            <v>HYDRO ONE NETWORKS INC.</v>
          </cell>
          <cell r="D811">
            <v>-785703</v>
          </cell>
        </row>
        <row r="812">
          <cell r="A812" t="str">
            <v>PUBLIC UTILITIES COMMISSION OF THE CORPORATION OF THE TOWNSHIP OF MAGNETAWAN</v>
          </cell>
          <cell r="B812" t="str">
            <v>LAKELAND POWER DISTRIBUTION LTD.</v>
          </cell>
          <cell r="D812">
            <v>-26307</v>
          </cell>
        </row>
        <row r="813">
          <cell r="A813" t="str">
            <v>PUBLIC UTILITIES COMMISSION OF THE TOWN OF ALEXANDRIA</v>
          </cell>
          <cell r="B813" t="str">
            <v>HYDRO ONE NETWORKS INC.</v>
          </cell>
          <cell r="D813">
            <v>-15360</v>
          </cell>
        </row>
        <row r="814">
          <cell r="A814" t="str">
            <v>PUBLIC UTILITIES COMMISSION OF THE TOWN OF BLENHEIM</v>
          </cell>
          <cell r="B814" t="str">
            <v>CHATHAM-KENT HYDRO INC.</v>
          </cell>
          <cell r="D814">
            <v>-25316</v>
          </cell>
        </row>
        <row r="815">
          <cell r="A815" t="str">
            <v>PUBLIC UTILITIES COMMISSION OF THE TOWN OF CAMPBELLFORD</v>
          </cell>
          <cell r="B815" t="str">
            <v>HYDRO ONE NETWORKS INC.</v>
          </cell>
          <cell r="D815">
            <v>-32228</v>
          </cell>
        </row>
        <row r="816">
          <cell r="A816" t="str">
            <v>PUBLIC UTILITIES COMMISSION OF THE TOWN OF CHESLEY</v>
          </cell>
          <cell r="B816" t="str">
            <v>HYDRO ONE NETWORKS INC.</v>
          </cell>
          <cell r="D816">
            <v>-16267</v>
          </cell>
        </row>
        <row r="817">
          <cell r="A817" t="str">
            <v>PUBLIC UTILITIES COMMISSION OF THE TOWN OF COBOURG</v>
          </cell>
          <cell r="B817" t="str">
            <v>LAKEFRONT UTILITIES INC.</v>
          </cell>
          <cell r="D817">
            <v>-14001</v>
          </cell>
        </row>
        <row r="818">
          <cell r="A818" t="str">
            <v>PUBLIC UTILITIES COMMISSION OF THE TOWN OF FERGUS</v>
          </cell>
          <cell r="B818" t="str">
            <v>CENTRE WELLINGTON HYDRO LTD.</v>
          </cell>
          <cell r="D818">
            <v>-52302</v>
          </cell>
        </row>
        <row r="819">
          <cell r="A819" t="str">
            <v>PUBLIC UTILITIES COMMISSION OF THE TOWN OF GODERICH</v>
          </cell>
          <cell r="B819" t="str">
            <v>WEST COAST HURON ENERGY INC.</v>
          </cell>
          <cell r="D819">
            <v>-143766</v>
          </cell>
        </row>
        <row r="820">
          <cell r="A820" t="str">
            <v>PUBLIC UTILITIES COMMISSION OF THE TOWN OF MASSEY</v>
          </cell>
          <cell r="B820" t="str">
            <v>ESPANOLA REGIONAL HYDRO DISTRIBUTION CORPORATION</v>
          </cell>
          <cell r="D820">
            <v>-10397</v>
          </cell>
        </row>
        <row r="821">
          <cell r="A821" t="str">
            <v>PUBLIC UTILITIES COMMISSION OF THE TOWN OF MEAFORD</v>
          </cell>
          <cell r="B821" t="str">
            <v>HYDRO ONE NETWORKS INC.</v>
          </cell>
          <cell r="D821">
            <v>-107901</v>
          </cell>
        </row>
        <row r="822">
          <cell r="A822" t="str">
            <v>PUBLIC UTILITIES COMMISSION OF THE TOWN OF MITCHELL</v>
          </cell>
          <cell r="B822" t="str">
            <v>ERIE THAMES POWERLINES CORPORATION</v>
          </cell>
          <cell r="D822">
            <v>-48613</v>
          </cell>
        </row>
        <row r="823">
          <cell r="A823" t="str">
            <v>PUBLIC UTILITIES COMMISSION OF THE TOWN OF MOUNT FOREST</v>
          </cell>
          <cell r="B823" t="str">
            <v>WELLINGTON NORTH POWER INC.</v>
          </cell>
          <cell r="D823">
            <v>-26398</v>
          </cell>
        </row>
        <row r="824">
          <cell r="A824" t="str">
            <v>PUBLIC UTILITIES COMMISSION OF THE TOWN OF PALMERSTON</v>
          </cell>
          <cell r="B824" t="str">
            <v>WESTARIO POWER INC.</v>
          </cell>
          <cell r="D824">
            <v>-30315</v>
          </cell>
        </row>
        <row r="825">
          <cell r="A825" t="str">
            <v>PUBLIC UTILITIES COMMISSION OF THE TOWN OF PARIS</v>
          </cell>
          <cell r="B825" t="str">
            <v>BRANT COUNTY POWER INC.</v>
          </cell>
          <cell r="D825">
            <v>-262478</v>
          </cell>
        </row>
        <row r="826">
          <cell r="A826" t="str">
            <v>PUBLIC UTILITIES COMMISSION OF THE TOWN OF PICTON</v>
          </cell>
          <cell r="B826" t="str">
            <v>HYDRO ONE NETWORKS INC.</v>
          </cell>
          <cell r="D826">
            <v>-23971</v>
          </cell>
        </row>
        <row r="827">
          <cell r="A827" t="str">
            <v>PUBLIC UTILITIES COMMISSION OF THE TOWN OF RIDGETOWN</v>
          </cell>
          <cell r="B827" t="str">
            <v>CHATHAM-KENT HYDRO INC.</v>
          </cell>
          <cell r="D827">
            <v>-35371</v>
          </cell>
        </row>
        <row r="828">
          <cell r="A828" t="str">
            <v>PUBLIC UTILITIES COMMISSION OF THE TOWN OF SOUTHAMPTON</v>
          </cell>
          <cell r="B828" t="str">
            <v>WESTARIO POWER INC.</v>
          </cell>
          <cell r="D828">
            <v>-66730</v>
          </cell>
        </row>
        <row r="829">
          <cell r="A829" t="str">
            <v>PUBLIC UTILITIES COMMISSION OF THE TOWN OF TECUMSEH</v>
          </cell>
          <cell r="B829" t="str">
            <v>ESSEX POWERLINES CORPORATION</v>
          </cell>
          <cell r="D829">
            <v>-868582</v>
          </cell>
        </row>
        <row r="830">
          <cell r="A830" t="str">
            <v>PUBLIC UTILITIES COMMISSION OF THE TOWN OF TILBURY</v>
          </cell>
          <cell r="B830" t="str">
            <v>CHATHAM-KENT HYDRO INC.</v>
          </cell>
          <cell r="D830">
            <v>-90846</v>
          </cell>
        </row>
        <row r="831">
          <cell r="A831" t="str">
            <v>PUBLIC UTILITIES COMMISSION OF THE TOWN OF WESTMINSTER</v>
          </cell>
          <cell r="B831" t="str">
            <v>LONDON HYDRO INC.</v>
          </cell>
          <cell r="D831">
            <v>-290502</v>
          </cell>
        </row>
        <row r="832">
          <cell r="A832" t="str">
            <v>PUBLIC UTILITIES COMMISSION OF THE VILLAGE OF ARTHUR</v>
          </cell>
          <cell r="B832" t="str">
            <v>WELLINGTON NORTH POWER INC.</v>
          </cell>
          <cell r="D832">
            <v>-7242</v>
          </cell>
        </row>
        <row r="833">
          <cell r="A833" t="str">
            <v>PUBLIC UTILITIES COMMISSION OF THE VILLAGE OF BELMONT</v>
          </cell>
          <cell r="B833" t="str">
            <v>ERIE THAMES POWERLINES CORPORATION</v>
          </cell>
          <cell r="D833">
            <v>-133842</v>
          </cell>
        </row>
        <row r="834">
          <cell r="A834" t="str">
            <v>PUBLIC UTILITIES COMMISSION OF THE VILLAGE OF LANCASTER</v>
          </cell>
          <cell r="B834" t="str">
            <v>HYDRO ONE NETWORKS INC.</v>
          </cell>
          <cell r="D834">
            <v>-27168</v>
          </cell>
        </row>
        <row r="835">
          <cell r="A835" t="str">
            <v>PUBLIC UTILITIES COMMISSION OF THE VILLAGE OF PORT MCNICOLL</v>
          </cell>
          <cell r="B835" t="str">
            <v>NEWMARKET-TAY POWER DISTRIBUTION LTD.</v>
          </cell>
          <cell r="D835">
            <v>-7421</v>
          </cell>
        </row>
        <row r="836">
          <cell r="A836" t="str">
            <v>PUBLIC UTILITIES COMMISSION OF THE VILLAGE OF PORT STANLEY</v>
          </cell>
          <cell r="B836" t="str">
            <v>ERIE THAMES POWERLINES CORPORATION</v>
          </cell>
          <cell r="D836">
            <v>-4706</v>
          </cell>
        </row>
        <row r="837">
          <cell r="A837" t="str">
            <v>PUBLIC UTILITIES COMMISSION OF THE VILLAGE OF THAMESVILLE</v>
          </cell>
          <cell r="B837" t="str">
            <v>CHATHAM-KENT HYDRO INC.</v>
          </cell>
          <cell r="D837">
            <v>-4713</v>
          </cell>
        </row>
        <row r="838">
          <cell r="A838" t="str">
            <v>PUBLIC UTILITIES COMMISSION OF THE VILLAGE OF WESTPORT</v>
          </cell>
          <cell r="B838" t="str">
            <v>RIDEAU ST. LAWRENCE DISTRIBUTION INC.</v>
          </cell>
          <cell r="D838">
            <v>-564</v>
          </cell>
        </row>
        <row r="839">
          <cell r="A839" t="str">
            <v>PUBLIC UTILITIES COMMISSION OF THE VILLAGE OF WHEATLEY</v>
          </cell>
          <cell r="B839" t="str">
            <v>CHATHAM-KENT HYDRO INC.</v>
          </cell>
          <cell r="D839">
            <v>-9927</v>
          </cell>
        </row>
        <row r="840">
          <cell r="A840" t="str">
            <v>PUBLIC UTILITY COMMISSION OF THE VILLAGE OF WEST LORNE</v>
          </cell>
          <cell r="B840" t="str">
            <v>HYDRO ONE NETWORKS INC.</v>
          </cell>
          <cell r="D840">
            <v>-21813</v>
          </cell>
        </row>
        <row r="841">
          <cell r="A841" t="str">
            <v>PUBLIC UTILITY COMMISSION OF TOWN OF PERTH</v>
          </cell>
          <cell r="B841" t="str">
            <v>HYDRO ONE NETWORKS INC.</v>
          </cell>
          <cell r="D841">
            <v>-102809</v>
          </cell>
        </row>
        <row r="842">
          <cell r="A842" t="str">
            <v>RAINY RIVER PUBLIC UTILITIES COMMISSION</v>
          </cell>
          <cell r="B842" t="str">
            <v>HYDRO ONE NETWORKS INC.</v>
          </cell>
          <cell r="D842">
            <v>-21851</v>
          </cell>
        </row>
        <row r="843">
          <cell r="A843" t="str">
            <v>RED ROCK HYDRO</v>
          </cell>
          <cell r="B843" t="str">
            <v>HYDRO ONE NETWORKS INC.</v>
          </cell>
          <cell r="D843">
            <v>-9068</v>
          </cell>
        </row>
        <row r="844">
          <cell r="A844" t="str">
            <v>RENFREW HYDRO INC.</v>
          </cell>
          <cell r="B844" t="str">
            <v>RENFREW HYDRO INC.</v>
          </cell>
          <cell r="D844">
            <v>-45216</v>
          </cell>
        </row>
        <row r="845">
          <cell r="A845" t="str">
            <v>RICHMOND HILL HYDRO INC.</v>
          </cell>
          <cell r="B845" t="str">
            <v>POWERSTREAM INC.</v>
          </cell>
          <cell r="D845">
            <v>-1379841</v>
          </cell>
        </row>
        <row r="846">
          <cell r="A846" t="str">
            <v>RIPLEY PUBLIC UTILITIES COMMISSION</v>
          </cell>
          <cell r="B846" t="str">
            <v>WESTARIO POWER INC.</v>
          </cell>
          <cell r="D846">
            <v>-17351</v>
          </cell>
        </row>
        <row r="847">
          <cell r="A847" t="str">
            <v>ROCKLAND HYDRO ELECTRIC COMMISSION</v>
          </cell>
          <cell r="B847" t="str">
            <v>HYDRO ONE NETWORKS INC.</v>
          </cell>
          <cell r="D847">
            <v>-137786</v>
          </cell>
        </row>
        <row r="848">
          <cell r="A848" t="str">
            <v>RODNEY PUBLIC UTILITIES COMMISSION</v>
          </cell>
          <cell r="B848" t="str">
            <v>HYDRO ONE NETWORKS INC.</v>
          </cell>
          <cell r="D848">
            <v>-5016</v>
          </cell>
        </row>
        <row r="849">
          <cell r="A849" t="str">
            <v>SCHREIBER HYDRO-ELECTRIC COMMISSION</v>
          </cell>
          <cell r="B849" t="str">
            <v>HYDRO ONE NETWORKS INC.</v>
          </cell>
          <cell r="D849">
            <v>-7023</v>
          </cell>
        </row>
        <row r="850">
          <cell r="A850" t="str">
            <v>SCUGOG HYDRO ELECTRIC CORPORATION</v>
          </cell>
          <cell r="B850" t="str">
            <v>VERIDIAN CONNECTIONS INC.</v>
          </cell>
          <cell r="D850">
            <v>-369615</v>
          </cell>
        </row>
        <row r="851">
          <cell r="A851" t="str">
            <v>SEAFORTH PUBLIC UTILITY COMMISSION</v>
          </cell>
          <cell r="B851" t="str">
            <v>FESTIVAL HYDRO INC.</v>
          </cell>
          <cell r="D851">
            <v>-20125</v>
          </cell>
        </row>
        <row r="852">
          <cell r="A852" t="str">
            <v>SEVERN HYDRO-ELECTRIC SYSTEM</v>
          </cell>
          <cell r="B852" t="str">
            <v>HYDRO ONE NETWORKS INC.</v>
          </cell>
          <cell r="D852">
            <v>-15706</v>
          </cell>
        </row>
        <row r="853">
          <cell r="A853" t="str">
            <v>SIMCOE HYDRO-ELECTRIC COMMISSION</v>
          </cell>
          <cell r="B853" t="str">
            <v>NORFOLK POWER DISTRIBUTION INC.</v>
          </cell>
          <cell r="D853">
            <v>-305797</v>
          </cell>
        </row>
        <row r="854">
          <cell r="A854" t="str">
            <v>SIOUX LOOKOUT HYDRO INC.</v>
          </cell>
          <cell r="B854" t="str">
            <v>SIOUX LOOKOUT HYDRO INC.</v>
          </cell>
          <cell r="D854">
            <v>-34147</v>
          </cell>
        </row>
        <row r="855">
          <cell r="A855" t="str">
            <v>SMITHS FALLS HYDRO ELECTRIC COMMISSION</v>
          </cell>
          <cell r="B855" t="str">
            <v>HYDRO ONE NETWORKS INC.</v>
          </cell>
          <cell r="D855">
            <v>-30355</v>
          </cell>
        </row>
        <row r="856">
          <cell r="A856" t="str">
            <v>SOUTH RIVER PUBLIC UTILITIES COMMISSION</v>
          </cell>
          <cell r="B856" t="str">
            <v>HYDRO ONE NETWORKS INC.</v>
          </cell>
          <cell r="D856">
            <v>-7367</v>
          </cell>
        </row>
        <row r="857">
          <cell r="A857" t="str">
            <v>SOUTH-WEST OXFORD PUBLIC UTILITIES COMMISSION</v>
          </cell>
          <cell r="B857" t="str">
            <v>ERIE THAMES POWERLINES CORPORATION</v>
          </cell>
          <cell r="D857">
            <v>-2699</v>
          </cell>
        </row>
        <row r="858">
          <cell r="A858" t="str">
            <v>ST. CATHARINES HYDRO UTILITY SERVICES INC.</v>
          </cell>
          <cell r="B858" t="str">
            <v>HORIZON UTILITIES CORPORATION</v>
          </cell>
          <cell r="D858">
            <v>-2312521</v>
          </cell>
        </row>
        <row r="859">
          <cell r="A859" t="str">
            <v>ST. MARY'S PUBLIC UTILITIES COMMISSION</v>
          </cell>
          <cell r="B859" t="str">
            <v>FESTIVAL HYDRO INC.</v>
          </cell>
          <cell r="D859">
            <v>-98097</v>
          </cell>
        </row>
        <row r="860">
          <cell r="A860" t="str">
            <v>ST. THOMAS ENERGY INC.</v>
          </cell>
          <cell r="B860" t="str">
            <v>ST. THOMAS ENERGY INC.</v>
          </cell>
          <cell r="D860">
            <v>-240213</v>
          </cell>
        </row>
        <row r="861">
          <cell r="A861" t="str">
            <v>STIRLING-RAWDON PUBLIC UTILITIES COMMISSION</v>
          </cell>
          <cell r="B861" t="str">
            <v>HYDRO ONE NETWORKS INC.</v>
          </cell>
          <cell r="D861">
            <v>-8927</v>
          </cell>
        </row>
        <row r="862">
          <cell r="A862" t="str">
            <v>STONEY CREEK HYDRO-ELECTRIC COMMISSION</v>
          </cell>
          <cell r="B862" t="str">
            <v>HORIZON UTILITIES CORPORATION</v>
          </cell>
          <cell r="D862">
            <v>-39287</v>
          </cell>
        </row>
        <row r="863">
          <cell r="A863" t="str">
            <v>STRATFORD PUBLIC UTILITY COMMISSION</v>
          </cell>
          <cell r="B863" t="str">
            <v>FESTIVAL HYDRO INC.</v>
          </cell>
          <cell r="D863">
            <v>-768620</v>
          </cell>
        </row>
        <row r="864">
          <cell r="A864" t="str">
            <v>SUNDRIDGE HYDRO ELECTRIC SYSTEM</v>
          </cell>
          <cell r="B864" t="str">
            <v>LAKELAND POWER DISTRIBUTION LTD.</v>
          </cell>
          <cell r="D864">
            <v>-50123</v>
          </cell>
        </row>
        <row r="865">
          <cell r="A865" t="str">
            <v>TARA HYDRO-ELECTRIC SYSTEM</v>
          </cell>
          <cell r="B865" t="str">
            <v>HYDRO ONE NETWORKS INC.</v>
          </cell>
          <cell r="D865">
            <v>-5476</v>
          </cell>
        </row>
        <row r="866">
          <cell r="A866" t="str">
            <v>TEESWATER HYDRO-ELECTRIC COMMISSION</v>
          </cell>
          <cell r="B866" t="str">
            <v>WESTARIO POWER INC.</v>
          </cell>
          <cell r="D866">
            <v>-34494</v>
          </cell>
        </row>
        <row r="867">
          <cell r="A867" t="str">
            <v>TERRACE BAY SUPERIOR WIRES INC.</v>
          </cell>
          <cell r="B867" t="str">
            <v>HYDRO ONE NETWORKS INC.</v>
          </cell>
          <cell r="D867">
            <v>-100996</v>
          </cell>
        </row>
        <row r="868">
          <cell r="A868" t="str">
            <v>THE HYDRO ELECTRIC COMMISSION OF THE TOWN OF CARLETON PLACE</v>
          </cell>
          <cell r="B868" t="str">
            <v>HYDRO ONE NETWORKS INC.</v>
          </cell>
          <cell r="D868">
            <v>-67511</v>
          </cell>
        </row>
        <row r="869">
          <cell r="A869" t="str">
            <v>THE HYDRO ELECTRIC COMMISSION OF THE TOWN OF SHELBURNE</v>
          </cell>
          <cell r="B869" t="str">
            <v>HYDRO ONE NETWORKS INC.</v>
          </cell>
          <cell r="D869">
            <v>-69722</v>
          </cell>
        </row>
        <row r="870">
          <cell r="A870" t="str">
            <v>THE HYDRO ELECTRIC COMMISSION OF THE TOWNSHIP OF WARWICK</v>
          </cell>
          <cell r="B870" t="str">
            <v>BLUEWATER POWER DISTRIBUTION CORPORATION</v>
          </cell>
          <cell r="D870">
            <v>-39551</v>
          </cell>
        </row>
        <row r="871">
          <cell r="A871" t="str">
            <v>THE HYDRO-ELECTRIC COMMISSION FOR THE TOWN OF EXETER</v>
          </cell>
          <cell r="B871" t="str">
            <v>HYDRO ONE NETWORKS INC.</v>
          </cell>
          <cell r="D871">
            <v>-87426</v>
          </cell>
        </row>
        <row r="872">
          <cell r="A872" t="str">
            <v>THE HYDRO-ELECTRIC COMMISSION OF THE CITY OF GLOUCESTER</v>
          </cell>
          <cell r="B872" t="str">
            <v>HYDRO OTTAWA LIMITED</v>
          </cell>
          <cell r="D872">
            <v>-5716466</v>
          </cell>
        </row>
        <row r="873">
          <cell r="A873" t="str">
            <v>THE HYDRO-ELECTRIC COMMISSION OF THE TOWN OF PENETANGUISHENE</v>
          </cell>
          <cell r="B873" t="str">
            <v>POWERSTREAM INC.</v>
          </cell>
          <cell r="D873">
            <v>-213396</v>
          </cell>
        </row>
        <row r="874">
          <cell r="A874" t="str">
            <v>THE PUBLIC UTILITIES COMMISSION FOR THE TOWN OF BANCROFT</v>
          </cell>
          <cell r="B874" t="str">
            <v>HYDRO ONE NETWORKS INC.</v>
          </cell>
          <cell r="D874">
            <v>-57504</v>
          </cell>
        </row>
        <row r="875">
          <cell r="A875" t="str">
            <v>THE PUBLIC UTILITIES COMMISSION OF THE TOWN OF COLLINGWOOD</v>
          </cell>
          <cell r="B875" t="str">
            <v>COLLUS POWER CORP.</v>
          </cell>
          <cell r="D875">
            <v>-338454</v>
          </cell>
        </row>
        <row r="876">
          <cell r="A876" t="str">
            <v>THE PUBLIC UTILITIES COMMISSION OF THE TOWN OF KAPUSKASING</v>
          </cell>
          <cell r="B876" t="str">
            <v>NORTHERN ONTARIO WIRES INC.</v>
          </cell>
          <cell r="D876">
            <v>-28610</v>
          </cell>
        </row>
        <row r="877">
          <cell r="A877" t="str">
            <v>THE PUBLIC UTILITIES COMMISSION OF THE TOWN OF PETROLIA</v>
          </cell>
          <cell r="B877" t="str">
            <v>BLUEWATER POWER DISTRIBUTION CORPORATION</v>
          </cell>
          <cell r="D877">
            <v>-69367</v>
          </cell>
        </row>
        <row r="878">
          <cell r="A878" t="str">
            <v>THE PUBLIC UTILITIES COMMISSION OF THE VILLAGE OF EGANVILLE</v>
          </cell>
          <cell r="B878" t="str">
            <v>HYDRO ONE NETWORKS INC.</v>
          </cell>
          <cell r="D878">
            <v>-11994</v>
          </cell>
        </row>
        <row r="879">
          <cell r="A879" t="str">
            <v>THE PUBLIC UTILITIES COMMISSION OF THE VILLAGE OF POINT EDWARD</v>
          </cell>
          <cell r="B879" t="str">
            <v>BLUEWATER POWER DISTRIBUTION CORPORATION</v>
          </cell>
          <cell r="D879">
            <v>-3856</v>
          </cell>
        </row>
        <row r="880">
          <cell r="A880" t="str">
            <v>THE VILLAGE OF OMEMEE HYDRO-ELECTRIC COMMISSION</v>
          </cell>
          <cell r="B880" t="str">
            <v>HYDRO ONE NETWORKS INC.</v>
          </cell>
          <cell r="D880">
            <v>-20017</v>
          </cell>
        </row>
        <row r="881">
          <cell r="A881" t="str">
            <v>THEDFORD HYDRO ELECTRIC COMMISSION</v>
          </cell>
          <cell r="B881" t="str">
            <v>HYDRO ONE NETWORKS INC.</v>
          </cell>
          <cell r="D881">
            <v>-13800</v>
          </cell>
        </row>
        <row r="882">
          <cell r="A882" t="str">
            <v>THORNDALE HYDRO ELECTRIC COMMISSION</v>
          </cell>
          <cell r="B882" t="str">
            <v>HYDRO ONE NETWORKS INC.</v>
          </cell>
          <cell r="D882">
            <v>-2064</v>
          </cell>
        </row>
        <row r="883">
          <cell r="A883" t="str">
            <v>THOROLD HYDRO CORPORATION</v>
          </cell>
          <cell r="B883" t="str">
            <v>HYDRO ONE NETWORKS INC.</v>
          </cell>
          <cell r="D883">
            <v>-29789</v>
          </cell>
        </row>
        <row r="884">
          <cell r="A884" t="str">
            <v>THUNDER BAY HYDRO ELECTRICITY DISTRIBUTION INC.</v>
          </cell>
          <cell r="B884" t="str">
            <v>THUNDER BAY HYDRO ELECTRICITY DISTRIBUTION INC.</v>
          </cell>
          <cell r="D884">
            <v>-4646255</v>
          </cell>
        </row>
        <row r="885">
          <cell r="A885" t="str">
            <v>TILLSONBURG HYDRO INC.</v>
          </cell>
          <cell r="B885" t="str">
            <v>TILLSONBURG HYDRO INC.</v>
          </cell>
          <cell r="D885">
            <v>-371406</v>
          </cell>
        </row>
        <row r="886">
          <cell r="A886" t="str">
            <v>TOWNSHIP OF MCGARRY HYDRO SYSTEM</v>
          </cell>
          <cell r="B886" t="str">
            <v>HYDRO ONE NETWORKS INC.</v>
          </cell>
          <cell r="D886">
            <v>-6273</v>
          </cell>
        </row>
        <row r="887">
          <cell r="A887" t="str">
            <v>TOWNSHIP OF NORTH DORCHESTER HYDRO</v>
          </cell>
          <cell r="B887" t="str">
            <v>HYDRO ONE NETWORKS INC.</v>
          </cell>
          <cell r="D887">
            <v>-48671</v>
          </cell>
        </row>
        <row r="888">
          <cell r="A888" t="str">
            <v>TWEED HYDRO ELECTRIC COMMISSION</v>
          </cell>
          <cell r="B888" t="str">
            <v>HYDRO ONE NETWORKS INC.</v>
          </cell>
          <cell r="D888">
            <v>-21650</v>
          </cell>
        </row>
        <row r="889">
          <cell r="A889" t="str">
            <v>UXBRIDGE HYDRO ELECTRIC COMMISSION</v>
          </cell>
          <cell r="B889" t="str">
            <v>VERIDIAN CONNECTIONS INC.</v>
          </cell>
          <cell r="D889">
            <v>-15283</v>
          </cell>
        </row>
        <row r="890">
          <cell r="A890" t="str">
            <v>VILLAGE OF BARRY'S BAY HYDRO SYSTEM</v>
          </cell>
          <cell r="B890" t="str">
            <v>HYDRO ONE NETWORKS INC.</v>
          </cell>
          <cell r="D890">
            <v>-3903</v>
          </cell>
        </row>
        <row r="891">
          <cell r="A891" t="str">
            <v>VILLAGE OF BLOOMFIELD HYDRO SYSTEM</v>
          </cell>
          <cell r="B891" t="str">
            <v>HYDRO ONE NETWORKS INC.</v>
          </cell>
          <cell r="D891">
            <v>-153</v>
          </cell>
        </row>
        <row r="892">
          <cell r="A892" t="str">
            <v>VILLAGE OF CARDINAL HYDRO SYSTEM</v>
          </cell>
          <cell r="B892" t="str">
            <v>RIDEAU ST. LAWRENCE DISTRIBUTION INC.</v>
          </cell>
          <cell r="D892">
            <v>-1018</v>
          </cell>
        </row>
        <row r="893">
          <cell r="A893" t="str">
            <v>VILLAGE OF CHESTERVILLE HYDRO SYSTEM</v>
          </cell>
          <cell r="B893" t="str">
            <v>HYDRO ONE NETWORKS INC.</v>
          </cell>
          <cell r="D893">
            <v>-7189</v>
          </cell>
        </row>
        <row r="894">
          <cell r="A894" t="str">
            <v>VILLAGE OF CREEMORE HYDRO SYSTEM</v>
          </cell>
          <cell r="B894" t="str">
            <v>COLLUS POWER CORP.</v>
          </cell>
          <cell r="D894">
            <v>-73</v>
          </cell>
        </row>
        <row r="895">
          <cell r="A895" t="str">
            <v>VILLAGE OF ERIEAU HYDRO SYSTEM</v>
          </cell>
          <cell r="B895" t="str">
            <v>CHATHAM-KENT HYDRO INC.</v>
          </cell>
          <cell r="D895">
            <v>-1633</v>
          </cell>
        </row>
        <row r="896">
          <cell r="A896" t="str">
            <v>VILLAGE OF FLESHERTON HYDRO SYSTEM</v>
          </cell>
          <cell r="B896" t="str">
            <v>HYDRO ONE NETWORKS INC.</v>
          </cell>
          <cell r="D896">
            <v>-6944</v>
          </cell>
        </row>
        <row r="897">
          <cell r="A897" t="str">
            <v>VILLAGE OF IROQUOIS HYDRO SYSTEM</v>
          </cell>
          <cell r="B897" t="str">
            <v>RIDEAU ST. LAWRENCE DISTRIBUTION INC.</v>
          </cell>
          <cell r="D897">
            <v>-127553</v>
          </cell>
        </row>
        <row r="898">
          <cell r="A898" t="str">
            <v>VILLAGE OF LUCKNOW HYDRO SYSTEM</v>
          </cell>
          <cell r="B898" t="str">
            <v>WESTARIO POWER INC.</v>
          </cell>
          <cell r="D898">
            <v>-37471</v>
          </cell>
        </row>
        <row r="899">
          <cell r="A899" t="str">
            <v>VILLAGE OF MAXVILLE HYDRO SYSTEM</v>
          </cell>
          <cell r="B899" t="str">
            <v>HYDRO ONE NETWORKS INC.</v>
          </cell>
          <cell r="D899">
            <v>-9847</v>
          </cell>
        </row>
        <row r="900">
          <cell r="A900" t="str">
            <v>WALKERTON PUBLIC UTILITIES COMMISSION</v>
          </cell>
          <cell r="B900" t="str">
            <v>WESTARIO POWER INC.</v>
          </cell>
          <cell r="D900">
            <v>-30508</v>
          </cell>
        </row>
        <row r="901">
          <cell r="A901" t="str">
            <v>WARDSVILLE HYDRO ELECTRIC COMMISSION</v>
          </cell>
          <cell r="B901" t="str">
            <v>HYDRO ONE NETWORKS INC.</v>
          </cell>
          <cell r="D901">
            <v>-3384</v>
          </cell>
        </row>
        <row r="902">
          <cell r="A902" t="str">
            <v>WARKWORTH HYDRO ELECTRIC COMMISSION</v>
          </cell>
          <cell r="B902" t="str">
            <v>HYDRO ONE NETWORKS INC.</v>
          </cell>
          <cell r="D902">
            <v>-24604</v>
          </cell>
        </row>
        <row r="903">
          <cell r="A903" t="str">
            <v>WATERLOO NORTH HYDRO INC.</v>
          </cell>
          <cell r="B903" t="str">
            <v>WATERLOO NORTH HYDRO INC.</v>
          </cell>
          <cell r="D903">
            <v>-2339718</v>
          </cell>
        </row>
        <row r="904">
          <cell r="A904" t="str">
            <v>WAUBAUSHENE PUBLIC UTILITIES COMMISSION</v>
          </cell>
          <cell r="B904" t="str">
            <v>NEWMARKET-TAY POWER DISTRIBUTION LTD.</v>
          </cell>
          <cell r="D904">
            <v>-26</v>
          </cell>
        </row>
        <row r="905">
          <cell r="A905" t="str">
            <v>WELLAND HYDRO-ELECTRIC SYSTEM CORP.</v>
          </cell>
          <cell r="B905" t="str">
            <v>WELLAND HYDRO-ELECTRIC SYSTEM CORP.</v>
          </cell>
          <cell r="D905">
            <v>-1064408</v>
          </cell>
        </row>
        <row r="906">
          <cell r="A906" t="str">
            <v>WELLINGTON ELECTRIC DISTRIBUTION COMPANY INC.</v>
          </cell>
          <cell r="B906" t="str">
            <v>GUELPH HYDRO ELECTRIC SYSTEMS INC.</v>
          </cell>
          <cell r="D906">
            <v>-22235</v>
          </cell>
        </row>
        <row r="907">
          <cell r="A907" t="str">
            <v>WEST LINCOLN HYDRO ELECTRIC COMMISSION</v>
          </cell>
          <cell r="B907" t="str">
            <v>NIAGARA PENINSULA ENERGY INC.</v>
          </cell>
          <cell r="D907">
            <v>-45607</v>
          </cell>
        </row>
        <row r="908">
          <cell r="A908" t="str">
            <v>WHITBY HYDRO ELECTRIC CORPORATION</v>
          </cell>
          <cell r="B908" t="str">
            <v>WHITBY HYDRO ELECTRIC CORPORATION</v>
          </cell>
          <cell r="D908">
            <v>-2799307</v>
          </cell>
        </row>
        <row r="909">
          <cell r="A909" t="str">
            <v>WHITCHURCH STOUFFVILLE HYDRO ELECTRIC COMMISSION</v>
          </cell>
          <cell r="B909" t="str">
            <v>HYDRO ONE NETWORKS INC.</v>
          </cell>
          <cell r="D909">
            <v>-469971</v>
          </cell>
        </row>
        <row r="910">
          <cell r="A910" t="str">
            <v>WINCHESTER HYDRO COMMISSION</v>
          </cell>
          <cell r="B910" t="str">
            <v>HYDRO ONE NETWORKS INC.</v>
          </cell>
          <cell r="D910">
            <v>-4100</v>
          </cell>
        </row>
        <row r="911">
          <cell r="A911" t="str">
            <v>WINDSOR UTILITIES COMMISSION</v>
          </cell>
          <cell r="B911" t="str">
            <v>ENWIN UTILITIES LTD.</v>
          </cell>
          <cell r="D911">
            <v>-1547949</v>
          </cell>
        </row>
        <row r="912">
          <cell r="A912" t="str">
            <v>WINGHAM PUBLIC UTILITIES COMMISSION</v>
          </cell>
          <cell r="B912" t="str">
            <v>WESTARIO POWER INC.</v>
          </cell>
          <cell r="D912">
            <v>-79392</v>
          </cell>
        </row>
        <row r="913">
          <cell r="A913" t="str">
            <v>WOODSTOCK HYDRO SERVICES INC.</v>
          </cell>
          <cell r="B913" t="str">
            <v>WOODSTOCK HYDRO SERVICES INC.</v>
          </cell>
          <cell r="D913">
            <v>-428497</v>
          </cell>
        </row>
        <row r="914">
          <cell r="A914" t="str">
            <v>WOODVILLE HYDRO-ELECTRIC SYSTEM</v>
          </cell>
          <cell r="B914" t="str">
            <v>HYDRO ONE NETWORKS INC.</v>
          </cell>
          <cell r="D914">
            <v>-28164</v>
          </cell>
        </row>
        <row r="915">
          <cell r="A915" t="str">
            <v>WYOMING HYDRO ELECTRIC COMMISSION</v>
          </cell>
          <cell r="B915" t="str">
            <v>HYDRO ONE NETWORKS INC.</v>
          </cell>
          <cell r="D915">
            <v>-20134</v>
          </cell>
        </row>
        <row r="916">
          <cell r="A916" t="str">
            <v>ZORRA ELECTRIC SUPPLY AUTHORITY</v>
          </cell>
          <cell r="B916" t="str">
            <v>ERIE THAMES POWERLINES CORPORATION</v>
          </cell>
          <cell r="D916">
            <v>-46988</v>
          </cell>
        </row>
        <row r="917">
          <cell r="A917" t="str">
            <v>ZURICH HYDRO ELECTRIC COMMISSION</v>
          </cell>
          <cell r="B917" t="str">
            <v>FESTIVAL HYDRO INC.</v>
          </cell>
          <cell r="D917">
            <v>-12515</v>
          </cell>
        </row>
        <row r="922">
          <cell r="A922" t="str">
            <v>AILSA CRAIG HYDRO ELECTRIC SYSTEM</v>
          </cell>
          <cell r="B922" t="str">
            <v>HYDRO ONE NETWORKS INC.</v>
          </cell>
          <cell r="D922">
            <v>-11297</v>
          </cell>
        </row>
        <row r="923">
          <cell r="A923" t="str">
            <v>AJAX HYDRO-ELECTRIC COMMISSION</v>
          </cell>
          <cell r="B923" t="str">
            <v>VERIDIAN CONNECTIONS INC.</v>
          </cell>
          <cell r="D923">
            <v>-1214160</v>
          </cell>
        </row>
        <row r="924">
          <cell r="A924" t="str">
            <v>ALVINSTON PUBLIC UTILITIES COMMISSION</v>
          </cell>
          <cell r="B924" t="str">
            <v>BLUEWATER POWER DISTRIBUTION CORPORATION</v>
          </cell>
          <cell r="D924">
            <v>-13792</v>
          </cell>
        </row>
        <row r="925">
          <cell r="A925" t="str">
            <v>ANCASTER HYDRO-ELECTRIC COMMISSION</v>
          </cell>
          <cell r="B925" t="str">
            <v>HORIZON UTILITIES CORPORATION</v>
          </cell>
          <cell r="D925">
            <v>-296080</v>
          </cell>
        </row>
        <row r="926">
          <cell r="A926" t="str">
            <v>ARKONA HYDRO ELECTRIC COMMISSION</v>
          </cell>
          <cell r="B926" t="str">
            <v>HYDRO ONE NETWORKS INC.</v>
          </cell>
          <cell r="D926">
            <v>-512</v>
          </cell>
        </row>
        <row r="927">
          <cell r="A927" t="str">
            <v>ARNPRIOR HYDRO ELECTRIC COMMISSION</v>
          </cell>
          <cell r="B927" t="str">
            <v>HYDRO ONE NETWORKS INC.</v>
          </cell>
          <cell r="D927">
            <v>-55356</v>
          </cell>
        </row>
        <row r="928">
          <cell r="A928" t="str">
            <v>ASPHODEL-NORWOOD DISTRIBUTION INCORPORATED</v>
          </cell>
          <cell r="B928" t="str">
            <v>PETERBOROUGH DISTRIBUTION INCORPORATED</v>
          </cell>
          <cell r="D928">
            <v>-56817</v>
          </cell>
        </row>
        <row r="929">
          <cell r="A929" t="str">
            <v>ATIKOKAN HYDRO INC.</v>
          </cell>
          <cell r="B929" t="str">
            <v>ATIKOKAN HYDRO INC.</v>
          </cell>
          <cell r="D929">
            <v>-138338</v>
          </cell>
        </row>
        <row r="930">
          <cell r="A930" t="str">
            <v>AURORA HYDRO CONNECTIONS LIMITED</v>
          </cell>
          <cell r="B930" t="str">
            <v>POWERSTREAM INC.</v>
          </cell>
          <cell r="D930">
            <v>-1064644</v>
          </cell>
        </row>
        <row r="931">
          <cell r="A931" t="str">
            <v>AYLMER PUBLIC UTILITIES COMMISSION</v>
          </cell>
          <cell r="B931" t="str">
            <v>ERIE THAMES POWERLINES CORPORATION</v>
          </cell>
          <cell r="D931">
            <v>-78534</v>
          </cell>
        </row>
        <row r="932">
          <cell r="A932" t="str">
            <v>BATH HYDRO</v>
          </cell>
          <cell r="B932" t="str">
            <v>HYDRO ONE NETWORKS INC.</v>
          </cell>
          <cell r="D932">
            <v>-14356</v>
          </cell>
        </row>
        <row r="933">
          <cell r="A933" t="str">
            <v>BEACHBURG HYDRO</v>
          </cell>
          <cell r="B933" t="str">
            <v>OTTAWA RIVER POWER CORPORATION</v>
          </cell>
          <cell r="D933">
            <v>-11615</v>
          </cell>
        </row>
        <row r="934">
          <cell r="A934" t="str">
            <v>BELLEVILLE ELECTRIC CORPORATION</v>
          </cell>
          <cell r="B934" t="str">
            <v>VERIDIAN CONNECTIONS INC.</v>
          </cell>
          <cell r="D934">
            <v>-257617</v>
          </cell>
        </row>
        <row r="935">
          <cell r="A935" t="str">
            <v>BLANDFORD-BLENHEIM PUBLIC UTILITIES COMMISSION</v>
          </cell>
          <cell r="B935" t="str">
            <v>HYDRO ONE NETWORKS INC.</v>
          </cell>
          <cell r="D935">
            <v>-8118</v>
          </cell>
        </row>
        <row r="936">
          <cell r="A936" t="str">
            <v>BLUE MOUNTAINS HYDRO SERVICES COMPANY INC.</v>
          </cell>
          <cell r="B936" t="str">
            <v>COLLUS POWER CORP.</v>
          </cell>
          <cell r="D936">
            <v>-61159</v>
          </cell>
        </row>
        <row r="937">
          <cell r="A937" t="str">
            <v>BLYTH HYDRO ELECTRIC COMMISSION</v>
          </cell>
          <cell r="B937" t="str">
            <v>HYDRO ONE NETWORKS INC.</v>
          </cell>
          <cell r="D937">
            <v>-21600</v>
          </cell>
        </row>
        <row r="938">
          <cell r="A938" t="str">
            <v>BOARD OF LIGHT &amp; HEAT COMM. OF THE CITY OF GUELPH</v>
          </cell>
          <cell r="B938" t="str">
            <v>GUELPH HYDRO ELECTRIC SYSTEMS INC.</v>
          </cell>
          <cell r="D938">
            <v>-3280287</v>
          </cell>
        </row>
        <row r="939">
          <cell r="A939" t="str">
            <v>BOBCAYGEON HYDRO ELECTRIC COMMISSION</v>
          </cell>
          <cell r="B939" t="str">
            <v>HYDRO ONE NETWORKS INC.</v>
          </cell>
          <cell r="D939">
            <v>-30357</v>
          </cell>
        </row>
        <row r="940">
          <cell r="A940" t="str">
            <v>BRADFORD WEST GWILLIMBURY PUBLIC UTILITIES COMMISSION</v>
          </cell>
          <cell r="B940" t="str">
            <v>POWERSTREAM INC.</v>
          </cell>
          <cell r="D940">
            <v>-482271</v>
          </cell>
        </row>
        <row r="941">
          <cell r="A941" t="str">
            <v>BRIGHTON DISTRIBUTION INC.</v>
          </cell>
          <cell r="B941" t="str">
            <v>HYDRO ONE NETWORKS INC.</v>
          </cell>
          <cell r="D941">
            <v>-84276</v>
          </cell>
        </row>
        <row r="942">
          <cell r="A942" t="str">
            <v>BROCK HYDRO-ELECTRIC COMMISSION</v>
          </cell>
          <cell r="B942" t="str">
            <v>VERIDIAN CONNECTIONS INC.</v>
          </cell>
          <cell r="D942">
            <v>-118719</v>
          </cell>
        </row>
        <row r="943">
          <cell r="A943" t="str">
            <v>BROCKVILLE UTILITIES INCORPORATED</v>
          </cell>
          <cell r="B943" t="str">
            <v>HYDRO ONE NETWORKS INC.</v>
          </cell>
          <cell r="D943">
            <v>-454703</v>
          </cell>
        </row>
        <row r="944">
          <cell r="A944" t="str">
            <v>BRUSSELS PUBLIC UTILITIES COMMISSION</v>
          </cell>
          <cell r="B944" t="str">
            <v>FESTIVAL HYDRO INC.</v>
          </cell>
          <cell r="D944">
            <v>-7778</v>
          </cell>
        </row>
        <row r="945">
          <cell r="A945" t="str">
            <v>BURK'S FALLS HYDRO ELECTRIC COMMISSION</v>
          </cell>
          <cell r="B945" t="str">
            <v>LAKELAND POWER DISTRIBUTION LTD.</v>
          </cell>
          <cell r="D945">
            <v>-42691</v>
          </cell>
        </row>
        <row r="946">
          <cell r="A946" t="str">
            <v>BURLINGTON HYDRO INC.</v>
          </cell>
          <cell r="B946" t="str">
            <v>BURLINGTON HYDRO INC.</v>
          </cell>
          <cell r="D946">
            <v>-4699681</v>
          </cell>
        </row>
        <row r="947">
          <cell r="A947" t="str">
            <v>CALEDON HYDRO CORPORATION</v>
          </cell>
          <cell r="B947" t="str">
            <v>HYDRO ONE NETWORKS INC.</v>
          </cell>
          <cell r="D947">
            <v>-1025158</v>
          </cell>
        </row>
        <row r="948">
          <cell r="A948" t="str">
            <v>CAMBRIDGE AND NORTH DUMFRIES HYDRO INC.</v>
          </cell>
          <cell r="B948" t="str">
            <v>CAMBRIDGE AND NORTH DUMFRIES HYDRO INC.</v>
          </cell>
          <cell r="D948">
            <v>-2213124</v>
          </cell>
        </row>
        <row r="949">
          <cell r="A949" t="str">
            <v>CAPREOL HYDRO ELECTRIC COMMISSION</v>
          </cell>
          <cell r="B949" t="str">
            <v>GREATER SUDBURY HYDRO INC.</v>
          </cell>
          <cell r="D949">
            <v>-158031</v>
          </cell>
        </row>
        <row r="950">
          <cell r="A950" t="str">
            <v>CASSELMAN HYDRO INC.</v>
          </cell>
          <cell r="B950" t="str">
            <v>HYDRO OTTAWA LIMITED</v>
          </cell>
          <cell r="D950">
            <v>-32757</v>
          </cell>
        </row>
        <row r="951">
          <cell r="A951" t="str">
            <v>CAVAN-MILLBROOK-NORTH MONAGHAN PUBLIC UTILITIES COMMISSION</v>
          </cell>
          <cell r="B951" t="str">
            <v>HYDRO ONE NETWORKS INC.</v>
          </cell>
          <cell r="D951">
            <v>-32841</v>
          </cell>
        </row>
        <row r="952">
          <cell r="A952" t="str">
            <v>CENTRE HASTINGS HYDRO ELECTRIC COMMISSION</v>
          </cell>
          <cell r="B952" t="str">
            <v>HYDRO ONE NETWORKS INC.</v>
          </cell>
          <cell r="D952">
            <v>-12753</v>
          </cell>
        </row>
        <row r="953">
          <cell r="A953" t="str">
            <v>CHALK RIVER HYDRO</v>
          </cell>
          <cell r="B953" t="str">
            <v>HYDRO ONE NETWORKS INC.</v>
          </cell>
          <cell r="D953">
            <v>-14160</v>
          </cell>
        </row>
        <row r="954">
          <cell r="A954" t="str">
            <v>CHAPLEAU PUBLIC UTILITIES CORPORATION</v>
          </cell>
          <cell r="B954" t="str">
            <v>CHAPLEAU PUBLIC UTILITIES CORPORATION</v>
          </cell>
          <cell r="D954">
            <v>-8179</v>
          </cell>
        </row>
        <row r="955">
          <cell r="A955" t="str">
            <v>CITY OF DRYDEN HYDRO ELECTRIC COMMISSION</v>
          </cell>
          <cell r="B955" t="str">
            <v>HYDRO ONE NETWORKS INC.</v>
          </cell>
          <cell r="D955">
            <v>-71382</v>
          </cell>
        </row>
        <row r="956">
          <cell r="A956" t="str">
            <v>CLARINGTON HYDRO-ELECTRIC COMMISSION</v>
          </cell>
          <cell r="B956" t="str">
            <v>VERIDIAN CONNECTIONS INC.</v>
          </cell>
          <cell r="D956">
            <v>-719052</v>
          </cell>
        </row>
        <row r="957">
          <cell r="A957" t="str">
            <v>CLINTON POWER CORPORATION</v>
          </cell>
          <cell r="B957" t="str">
            <v>ERIE THAMES POWERLINES CORPORATION</v>
          </cell>
          <cell r="D957">
            <v>-15123</v>
          </cell>
        </row>
        <row r="958">
          <cell r="A958" t="str">
            <v>COBDEN HYDRO</v>
          </cell>
          <cell r="B958" t="str">
            <v>HYDRO ONE NETWORKS INC.</v>
          </cell>
          <cell r="D958">
            <v>-7778</v>
          </cell>
        </row>
        <row r="959">
          <cell r="A959" t="str">
            <v>COLBORNE PUBLIC UTILITIES COMMISSION</v>
          </cell>
          <cell r="B959" t="str">
            <v>LAKEFRONT UTILITIES INC.</v>
          </cell>
          <cell r="D959">
            <v>-16834</v>
          </cell>
        </row>
        <row r="960">
          <cell r="A960" t="str">
            <v>COTTAM HYDRO-ELECTRIC SYSTEM</v>
          </cell>
          <cell r="B960" t="str">
            <v>E.L.K. ENERGY INC.</v>
          </cell>
          <cell r="D960">
            <v>-148231</v>
          </cell>
        </row>
        <row r="961">
          <cell r="A961" t="str">
            <v>DASHWOOD HYDRO-ELECTRIC SYSTEM</v>
          </cell>
          <cell r="B961" t="str">
            <v>FESTIVAL HYDRO INC.</v>
          </cell>
          <cell r="D961">
            <v>-129</v>
          </cell>
        </row>
        <row r="962">
          <cell r="A962" t="str">
            <v>DEEP RIVER HYDRO</v>
          </cell>
          <cell r="B962" t="str">
            <v>HYDRO ONE NETWORKS INC.</v>
          </cell>
          <cell r="D962">
            <v>-229875</v>
          </cell>
        </row>
        <row r="963">
          <cell r="A963" t="str">
            <v>DELHI HYDRO-ELECTRIC COMMISSION</v>
          </cell>
          <cell r="B963" t="str">
            <v>NORFOLK POWER DISTRIBUTION INC.</v>
          </cell>
          <cell r="D963">
            <v>-20713</v>
          </cell>
        </row>
        <row r="964">
          <cell r="A964" t="str">
            <v>DESERONTO PUBLIC UTILITIES COMMISSION</v>
          </cell>
          <cell r="B964" t="str">
            <v>HYDRO ONE NETWORKS INC.</v>
          </cell>
          <cell r="D964">
            <v>-7940</v>
          </cell>
        </row>
        <row r="965">
          <cell r="A965" t="str">
            <v>DRESDEN UTILITIES COMMISSION</v>
          </cell>
          <cell r="B965" t="str">
            <v>CHATHAM-KENT HYDRO INC.</v>
          </cell>
          <cell r="D965">
            <v>-33135</v>
          </cell>
        </row>
        <row r="966">
          <cell r="A966" t="str">
            <v>DUNDALK HYDRO ELECTRIC SYSTEM</v>
          </cell>
          <cell r="B966" t="str">
            <v>HYDRO ONE NETWORKS INC.</v>
          </cell>
          <cell r="D966">
            <v>-2020</v>
          </cell>
        </row>
        <row r="967">
          <cell r="A967" t="str">
            <v>DUNDAS HYDRO-ELECTRIC COMMISSION</v>
          </cell>
          <cell r="B967" t="str">
            <v>HORIZON UTILITIES CORPORATION</v>
          </cell>
          <cell r="D967">
            <v>-490989</v>
          </cell>
        </row>
        <row r="968">
          <cell r="A968" t="str">
            <v>DUNNVILLE HYDRO ELECTRIC COMMISSION</v>
          </cell>
          <cell r="B968" t="str">
            <v>HALDIMAND COUNTY HYDRO INC.</v>
          </cell>
          <cell r="D968">
            <v>-141195</v>
          </cell>
        </row>
        <row r="969">
          <cell r="A969" t="str">
            <v>DURHAM HYDRO ELECTRIC COMMISSION</v>
          </cell>
          <cell r="B969" t="str">
            <v>HYDRO ONE NETWORKS INC.</v>
          </cell>
          <cell r="D969">
            <v>-11586</v>
          </cell>
        </row>
        <row r="970">
          <cell r="A970" t="str">
            <v>DUTTON HYDRO LIMITED</v>
          </cell>
          <cell r="B970" t="str">
            <v>MIDDLESEX POWER DISTRIBUTION CORPORATION</v>
          </cell>
          <cell r="D970">
            <v>-4834</v>
          </cell>
        </row>
        <row r="971">
          <cell r="A971" t="str">
            <v>EAST ZORRA-TAVISTOCK PUBLIC UTILITY COMMISSION</v>
          </cell>
          <cell r="B971" t="str">
            <v>ERIE THAMES POWERLINES CORPORATION</v>
          </cell>
          <cell r="D971">
            <v>-38969</v>
          </cell>
        </row>
        <row r="972">
          <cell r="A972" t="str">
            <v>ELMWOOD HYDRO-ELECTRIC SYSTEM</v>
          </cell>
          <cell r="B972" t="str">
            <v>WESTARIO POWER INC.</v>
          </cell>
          <cell r="D972">
            <v>-234</v>
          </cell>
        </row>
        <row r="973">
          <cell r="A973" t="str">
            <v>EMBRUN COOPERATIVE HYDRO INC.</v>
          </cell>
          <cell r="B973" t="str">
            <v>COOPERATIVE HYDRO EMBRUN INC.</v>
          </cell>
          <cell r="D973">
            <v>-30195</v>
          </cell>
        </row>
        <row r="974">
          <cell r="A974" t="str">
            <v>ERIN HYDRO ELECTRIC COMMISSION</v>
          </cell>
          <cell r="B974" t="str">
            <v>HYDRO ONE NETWORKS INC.</v>
          </cell>
          <cell r="D974">
            <v>-228679</v>
          </cell>
        </row>
        <row r="975">
          <cell r="A975" t="str">
            <v>ESSEX HYDRO-ELECTRIC COMMISSION</v>
          </cell>
          <cell r="B975" t="str">
            <v>E.L.K. ENERGY INC.</v>
          </cell>
          <cell r="D975">
            <v>-199203</v>
          </cell>
        </row>
        <row r="976">
          <cell r="A976" t="str">
            <v>FENELON FALLS BOARD OF WATER, LIGHT AND POWER COMMISSIONERS</v>
          </cell>
          <cell r="B976" t="str">
            <v>HYDRO ONE NETWORKS INC.</v>
          </cell>
          <cell r="D976">
            <v>-14194</v>
          </cell>
        </row>
        <row r="977">
          <cell r="A977" t="str">
            <v>FLAMBOROUGH HYDRO ELECTRIC COMMISSION</v>
          </cell>
          <cell r="B977" t="str">
            <v>HORIZON UTILITIES CORPORATION</v>
          </cell>
          <cell r="D977">
            <v>-84589</v>
          </cell>
        </row>
        <row r="978">
          <cell r="A978" t="str">
            <v>FOREST PUBLIC UTILITIES COMMISSION</v>
          </cell>
          <cell r="B978" t="str">
            <v>HYDRO ONE NETWORKS INC.</v>
          </cell>
          <cell r="D978">
            <v>-14335</v>
          </cell>
        </row>
        <row r="979">
          <cell r="A979" t="str">
            <v>GEORGINA HYDRO ELECTRIC COMMISSION</v>
          </cell>
          <cell r="B979" t="str">
            <v>HYDRO ONE NETWORKS INC.</v>
          </cell>
          <cell r="D979">
            <v>-219735</v>
          </cell>
        </row>
        <row r="980">
          <cell r="A980" t="str">
            <v>GLENCOE PUBLIC UTILITIES COMMISSION</v>
          </cell>
          <cell r="B980" t="str">
            <v>HYDRO ONE NETWORKS INC.</v>
          </cell>
          <cell r="D980">
            <v>-31325</v>
          </cell>
        </row>
        <row r="981">
          <cell r="A981" t="str">
            <v>GOULBOURN HYDRO ELECTRIC COMMISSION</v>
          </cell>
          <cell r="B981" t="str">
            <v>HYDRO OTTAWA LIMITED</v>
          </cell>
          <cell r="D981">
            <v>-129459</v>
          </cell>
        </row>
        <row r="982">
          <cell r="A982" t="str">
            <v>GRAND BEND PUBLIC UTILITIES COMMISSION</v>
          </cell>
          <cell r="B982" t="str">
            <v>HYDRO ONE NETWORKS INC.</v>
          </cell>
          <cell r="D982">
            <v>-31267</v>
          </cell>
        </row>
        <row r="983">
          <cell r="A983" t="str">
            <v>GRAND VALLEY ENERGY INC.</v>
          </cell>
          <cell r="B983" t="str">
            <v>ORANGEVILLE HYDRO LIMITED</v>
          </cell>
          <cell r="D983">
            <v>-11046</v>
          </cell>
        </row>
        <row r="984">
          <cell r="A984" t="str">
            <v>GRAVENHURST HYDRO ELECTRIC INC.</v>
          </cell>
          <cell r="B984" t="str">
            <v>VERIDIAN CONNECTIONS INC.</v>
          </cell>
          <cell r="D984">
            <v>-71431</v>
          </cell>
        </row>
        <row r="985">
          <cell r="A985" t="str">
            <v>GRIMSBY POWER INCORPORATED</v>
          </cell>
          <cell r="B985" t="str">
            <v>GRIMSBY POWER INCORPORATED</v>
          </cell>
          <cell r="D985">
            <v>-107612</v>
          </cell>
        </row>
        <row r="986">
          <cell r="A986" t="str">
            <v>GUELPH/ERAMOSA HYDRO-ELECTRIC COMMISSION</v>
          </cell>
          <cell r="B986" t="str">
            <v>GUELPH HYDRO ELECTRIC SYSTEMS INC.</v>
          </cell>
          <cell r="D986">
            <v>-12633</v>
          </cell>
        </row>
        <row r="987">
          <cell r="A987" t="str">
            <v>HALDIMAND HYDRO-ELECTRIC COMMISSION</v>
          </cell>
          <cell r="B987" t="str">
            <v>HALDIMAND COUNTY HYDRO INC.</v>
          </cell>
          <cell r="D987">
            <v>-189717</v>
          </cell>
        </row>
        <row r="988">
          <cell r="A988" t="str">
            <v>HALTON HILLS HYDRO INC.</v>
          </cell>
          <cell r="B988" t="str">
            <v>HALTON HILLS HYDRO INC.</v>
          </cell>
          <cell r="D988">
            <v>-657710</v>
          </cell>
        </row>
        <row r="989">
          <cell r="A989" t="str">
            <v>HAMILTON HYDRO INC.</v>
          </cell>
          <cell r="B989" t="str">
            <v>HORIZON UTILITIES CORPORATION</v>
          </cell>
          <cell r="D989">
            <v>-1968216</v>
          </cell>
        </row>
        <row r="990">
          <cell r="A990" t="str">
            <v>HANOVER ELECTRIC SERVICES INC.</v>
          </cell>
          <cell r="B990" t="str">
            <v>WESTARIO POWER INC.</v>
          </cell>
          <cell r="D990">
            <v>-23479</v>
          </cell>
        </row>
        <row r="991">
          <cell r="A991" t="str">
            <v>HASTINGS PUBLIC UTILITIES</v>
          </cell>
          <cell r="B991" t="str">
            <v>HYDRO ONE NETWORKS INC.</v>
          </cell>
          <cell r="D991">
            <v>-2979</v>
          </cell>
        </row>
        <row r="992">
          <cell r="A992" t="str">
            <v>HAVELOCK-BELMONT-METHUEN HYDRO ELECTRIC COMMISSION</v>
          </cell>
          <cell r="B992" t="str">
            <v>HYDRO ONE NETWORKS INC.</v>
          </cell>
          <cell r="D992">
            <v>-13956</v>
          </cell>
        </row>
        <row r="993">
          <cell r="A993" t="str">
            <v>HEARST POWER DISTRIBUTION COMPANY LIMITED</v>
          </cell>
          <cell r="B993" t="str">
            <v>HEARST POWER DISTRIBUTION COMPANY LIMITED</v>
          </cell>
          <cell r="D993">
            <v>-78090</v>
          </cell>
        </row>
        <row r="994">
          <cell r="A994" t="str">
            <v>HENSALL PUBLIC UTILITIES COMMISSION</v>
          </cell>
          <cell r="B994" t="str">
            <v>FESTIVAL HYDRO INC.</v>
          </cell>
          <cell r="D994">
            <v>-13612</v>
          </cell>
        </row>
        <row r="995">
          <cell r="A995" t="str">
            <v>HOLSTEIN HYDRO ELECTRIC SYSTEM</v>
          </cell>
          <cell r="B995" t="str">
            <v>WELLINGTON NORTH POWER INC.</v>
          </cell>
          <cell r="D995">
            <v>-5000</v>
          </cell>
        </row>
        <row r="996">
          <cell r="A996" t="str">
            <v>HUNTSVILLE PUBLIC UTILITIES COMMISSION</v>
          </cell>
          <cell r="B996" t="str">
            <v>LAKELAND POWER DISTRIBUTION LTD.</v>
          </cell>
          <cell r="D996">
            <v>-27094</v>
          </cell>
        </row>
        <row r="997">
          <cell r="A997" t="str">
            <v>HYDRO ELECTRIC COMMISSION OF THE CORPORATION OF THE TOWNSHIP OF MIDDLESEX CENTRE</v>
          </cell>
          <cell r="B997" t="str">
            <v>HYDRO ONE NETWORKS INC.</v>
          </cell>
          <cell r="D997">
            <v>-4306</v>
          </cell>
        </row>
        <row r="998">
          <cell r="A998" t="str">
            <v>HYDRO ELECTRIC COMMISSION OF THE TOWN OF LEAMINGTON</v>
          </cell>
          <cell r="B998" t="str">
            <v>ESSEX POWERLINES CORPORATION</v>
          </cell>
          <cell r="D998">
            <v>-224853</v>
          </cell>
        </row>
        <row r="999">
          <cell r="A999" t="str">
            <v>HYDRO ELECTRIC COMMISSION OF THE TOWNSHIP OF SPRINGWATER</v>
          </cell>
          <cell r="B999" t="str">
            <v>HYDRO ONE NETWORKS INC.</v>
          </cell>
          <cell r="D999">
            <v>-4028</v>
          </cell>
        </row>
        <row r="1000">
          <cell r="A1000" t="str">
            <v>HYDRO HAWKESBURY INC.</v>
          </cell>
          <cell r="B1000" t="str">
            <v>HYDRO HAWKESBURY INC.</v>
          </cell>
          <cell r="D1000">
            <v>-55841</v>
          </cell>
        </row>
        <row r="1001">
          <cell r="A1001" t="str">
            <v>HYDRO MISSISSAUGA CORPORATION</v>
          </cell>
          <cell r="B1001" t="str">
            <v>ENERSOURCE HYDRO MISSISSAUGA INC.</v>
          </cell>
          <cell r="D1001">
            <v>-25023071</v>
          </cell>
        </row>
        <row r="1002">
          <cell r="A1002" t="str">
            <v>HYDRO ONE BRAMPTON NETWORKS INC.</v>
          </cell>
          <cell r="B1002" t="str">
            <v>HYDRO ONE BRAMPTON NETWORKS INC.</v>
          </cell>
          <cell r="D1002">
            <v>-5425168</v>
          </cell>
        </row>
        <row r="1003">
          <cell r="A1003" t="str">
            <v>HYDRO OTTAWA LIMITED</v>
          </cell>
          <cell r="B1003" t="str">
            <v>HYDRO OTTAWA LIMITED</v>
          </cell>
          <cell r="D1003">
            <v>-10547515</v>
          </cell>
        </row>
        <row r="1004">
          <cell r="A1004" t="str">
            <v>HYDRO VAUGHAN DISTRIBUTION INC.</v>
          </cell>
          <cell r="B1004" t="str">
            <v>POWERSTREAM INC.</v>
          </cell>
          <cell r="D1004">
            <v>-2445760</v>
          </cell>
        </row>
        <row r="1005">
          <cell r="A1005" t="str">
            <v>HYDRO-ELECTRIC COMMISSION FOR THE TOWN OF AMHERSTBURG</v>
          </cell>
          <cell r="B1005" t="str">
            <v>ESSEX POWERLINES CORPORATION</v>
          </cell>
          <cell r="D1005">
            <v>-99742</v>
          </cell>
        </row>
        <row r="1006">
          <cell r="A1006" t="str">
            <v>HYDRO-ELECTRIC COMMISSION OF SOUTH DUMFRIES</v>
          </cell>
          <cell r="B1006" t="str">
            <v>BRANT COUNTY POWER INC.</v>
          </cell>
          <cell r="D1006">
            <v>-198</v>
          </cell>
        </row>
        <row r="1007">
          <cell r="A1007" t="str">
            <v>HYDRO-ELECTRIC COMMISSION OF THE CITY OF BRANTFORD</v>
          </cell>
          <cell r="B1007" t="str">
            <v>BRANTFORD POWER INC.</v>
          </cell>
          <cell r="D1007">
            <v>-2369968</v>
          </cell>
        </row>
        <row r="1008">
          <cell r="A1008" t="str">
            <v>HYDRO-ELECTRIC COMMISSION OF THE CITY OF PEMBROKE</v>
          </cell>
          <cell r="B1008" t="str">
            <v>OTTAWA RIVER POWER CORPORATION</v>
          </cell>
          <cell r="D1008">
            <v>-206736</v>
          </cell>
        </row>
        <row r="1009">
          <cell r="A1009" t="str">
            <v>HYDRO-ELECTRIC COMMISSION OF THE CITY OF SARNIA</v>
          </cell>
          <cell r="B1009" t="str">
            <v>BLUEWATER POWER DISTRIBUTION CORPORATION</v>
          </cell>
          <cell r="D1009">
            <v>-207180</v>
          </cell>
        </row>
        <row r="1010">
          <cell r="A1010" t="str">
            <v>HYDRO-ELECTRIC COMMISSION OF THE CITY OF TORONTO - EAST YORK OFFICE</v>
          </cell>
          <cell r="B1010" t="str">
            <v>TORONTO HYDRO-ELECTRIC SYSTEM LIMITED</v>
          </cell>
          <cell r="D1010">
            <v>-440772</v>
          </cell>
        </row>
        <row r="1011">
          <cell r="A1011" t="str">
            <v>HYDRO-ELECTRIC COMMISSION OF THE CITY OF TORONTO - ETOBICOKE OFFICE</v>
          </cell>
          <cell r="B1011" t="str">
            <v>TORONTO HYDRO-ELECTRIC SYSTEM LIMITED</v>
          </cell>
          <cell r="D1011">
            <v>-4809570</v>
          </cell>
        </row>
        <row r="1012">
          <cell r="A1012" t="str">
            <v>HYDRO-ELECTRIC COMMISSION OF THE CITY OF TORONTO - NORTH YORK OFFICE</v>
          </cell>
          <cell r="B1012" t="str">
            <v>TORONTO HYDRO-ELECTRIC SYSTEM LIMITED</v>
          </cell>
          <cell r="D1012">
            <v>-5644332</v>
          </cell>
        </row>
        <row r="1013">
          <cell r="A1013" t="str">
            <v>HYDRO-ELECTRIC COMMISSION OF THE CITY OF TORONTO - SCARBOROUGH OFFICE</v>
          </cell>
          <cell r="B1013" t="str">
            <v>TORONTO HYDRO-ELECTRIC SYSTEM LIMITED</v>
          </cell>
          <cell r="D1013">
            <v>-11302126</v>
          </cell>
        </row>
        <row r="1014">
          <cell r="A1014" t="str">
            <v>HYDRO-ELECTRIC COMMISSION OF THE CITY OF TORONTO - TORONTO OFFICE</v>
          </cell>
          <cell r="B1014" t="str">
            <v>TORONTO HYDRO-ELECTRIC SYSTEM LIMITED</v>
          </cell>
          <cell r="D1014">
            <v>-5379481</v>
          </cell>
        </row>
        <row r="1015">
          <cell r="A1015" t="str">
            <v>HYDRO-ELECTRIC COMMISSION OF THE CITY OF TORONTO - YORK OFFICE</v>
          </cell>
          <cell r="B1015" t="str">
            <v>TORONTO HYDRO-ELECTRIC SYSTEM LIMITED</v>
          </cell>
          <cell r="D1015">
            <v>-65062</v>
          </cell>
        </row>
        <row r="1016">
          <cell r="A1016" t="str">
            <v>HYDRO-ELECTRIC COMMISSION OF THE TOWN OF BOTHWELL</v>
          </cell>
          <cell r="B1016" t="str">
            <v>CHATHAM-KENT HYDRO INC.</v>
          </cell>
          <cell r="D1016">
            <v>-7508</v>
          </cell>
        </row>
        <row r="1017">
          <cell r="A1017" t="str">
            <v>HYDRO-ELECTRIC COMMISSION OF THE TOWN OF BRACEBRIDGE</v>
          </cell>
          <cell r="B1017" t="str">
            <v>LAKELAND POWER DISTRIBUTION LTD.</v>
          </cell>
          <cell r="D1017">
            <v>-28516</v>
          </cell>
        </row>
        <row r="1018">
          <cell r="A1018" t="str">
            <v>HYDRO-ELECTRIC COMMISSION OF THE TOWN OF CACHE BAY</v>
          </cell>
          <cell r="B1018" t="str">
            <v>GREATER SUDBURY HYDRO INC.</v>
          </cell>
          <cell r="D1018">
            <v>-2373</v>
          </cell>
        </row>
        <row r="1019">
          <cell r="A1019" t="str">
            <v>HYDRO-ELECTRIC COMMISSION OF THE TOWN OF HARRISTON</v>
          </cell>
          <cell r="B1019" t="str">
            <v>WESTARIO POWER INC.</v>
          </cell>
          <cell r="D1019">
            <v>-19398</v>
          </cell>
        </row>
        <row r="1020">
          <cell r="A1020" t="str">
            <v>HYDRO-ELECTRIC COMMISSION OF THE TOWN OF HARROW</v>
          </cell>
          <cell r="B1020" t="str">
            <v>E.L.K. ENERGY INC.</v>
          </cell>
          <cell r="D1020">
            <v>-179669</v>
          </cell>
        </row>
        <row r="1021">
          <cell r="A1021" t="str">
            <v>HYDRO-ELECTRIC COMMISSION OF THE TOWN OF LASALLE</v>
          </cell>
          <cell r="B1021" t="str">
            <v>ESSEX POWERLINES CORPORATION</v>
          </cell>
          <cell r="D1021">
            <v>-195418</v>
          </cell>
        </row>
        <row r="1022">
          <cell r="A1022" t="str">
            <v>HYDRO-ELECTRIC COMMISSION OF THE TOWN OF PORT ELGIN</v>
          </cell>
          <cell r="B1022" t="str">
            <v>WESTARIO POWER INC.</v>
          </cell>
          <cell r="D1022">
            <v>-712701</v>
          </cell>
        </row>
        <row r="1023">
          <cell r="A1023" t="str">
            <v>HYDRO-ELECTRIC COMMISSION OF THE TOWN OF STAYNER</v>
          </cell>
          <cell r="B1023" t="str">
            <v>COLLUS POWER CORP.</v>
          </cell>
          <cell r="D1023">
            <v>-6815</v>
          </cell>
        </row>
        <row r="1024">
          <cell r="A1024" t="str">
            <v>HYDRO-ELECTRIC COMMISSION OF THE TOWN OF STURGEON FALLS</v>
          </cell>
          <cell r="B1024" t="str">
            <v>GREATER SUDBURY HYDRO INC.</v>
          </cell>
          <cell r="D1024">
            <v>-3460</v>
          </cell>
        </row>
        <row r="1025">
          <cell r="A1025" t="str">
            <v>HYDRO-ELECTRIC COMMISSION OF THE TOWN OF VANKLEEK HILL</v>
          </cell>
          <cell r="B1025" t="str">
            <v>HYDRO ONE NETWORKS INC.</v>
          </cell>
          <cell r="D1025">
            <v>-64435</v>
          </cell>
        </row>
        <row r="1026">
          <cell r="A1026" t="str">
            <v>HYDRO-ELECTRIC COMMISSION OF THE TOWN OF WALLACEBURG</v>
          </cell>
          <cell r="B1026" t="str">
            <v>CHATHAM-KENT HYDRO INC.</v>
          </cell>
          <cell r="D1026">
            <v>-210055</v>
          </cell>
        </row>
        <row r="1027">
          <cell r="A1027" t="str">
            <v>HYDRO-ELECTRIC COMMISSION OF THE TOWN OF WASAGA BEACH</v>
          </cell>
          <cell r="B1027" t="str">
            <v>WASAGA DISTRIBUTION INC.</v>
          </cell>
          <cell r="D1027">
            <v>-138457</v>
          </cell>
        </row>
        <row r="1028">
          <cell r="A1028" t="str">
            <v>HYDRO-ELECTRIC COMMISSION OF THE TOWN OF WEBBWOOD</v>
          </cell>
          <cell r="B1028" t="str">
            <v>ESPANOLA REGIONAL HYDRO DISTRIBUTION CORPORATION</v>
          </cell>
          <cell r="D1028">
            <v>-2162</v>
          </cell>
        </row>
        <row r="1029">
          <cell r="A1029" t="str">
            <v>HYDRO-ELECTRIC COMMISSION OF THE TOWN OF WIARTON</v>
          </cell>
          <cell r="B1029" t="str">
            <v>HYDRO ONE NETWORKS INC.</v>
          </cell>
          <cell r="D1029">
            <v>-12430</v>
          </cell>
        </row>
        <row r="1030">
          <cell r="A1030" t="str">
            <v>HYDRO-ELECTRIC COMMISSION OF THE TOWNSHIP OF BRANTFORD</v>
          </cell>
          <cell r="B1030" t="str">
            <v>BRANT COUNTY POWER INC.</v>
          </cell>
          <cell r="D1030">
            <v>-234847</v>
          </cell>
        </row>
        <row r="1031">
          <cell r="A1031" t="str">
            <v>HYDRO-ELECTRIC COMMISSION OF THE TOWNSHIP OF ESSA</v>
          </cell>
          <cell r="B1031" t="str">
            <v>POWERSTREAM INC.</v>
          </cell>
          <cell r="D1031">
            <v>-7200</v>
          </cell>
        </row>
        <row r="1032">
          <cell r="A1032" t="str">
            <v>HYDRO-ELECTRIC COMMISSION OF THE VILLAGE OF ALFRED</v>
          </cell>
          <cell r="B1032" t="str">
            <v>HYDRO 2000 INC.</v>
          </cell>
          <cell r="D1032">
            <v>-11969</v>
          </cell>
        </row>
        <row r="1033">
          <cell r="A1033" t="str">
            <v>HYDRO-ELECTRIC COMMISSION OF THE VILLAGE OF CLIFFORD</v>
          </cell>
          <cell r="B1033" t="str">
            <v>WESTARIO POWER INC.</v>
          </cell>
          <cell r="D1033">
            <v>-5623</v>
          </cell>
        </row>
        <row r="1034">
          <cell r="A1034" t="str">
            <v>HYDRO-ELECTRIC COMMISSION OF THE VILLAGE OF ELORA</v>
          </cell>
          <cell r="B1034" t="str">
            <v>CENTRE WELLINGTON HYDRO LTD.</v>
          </cell>
          <cell r="D1034">
            <v>-11776</v>
          </cell>
        </row>
        <row r="1035">
          <cell r="A1035" t="str">
            <v>HYDRO-ELECTRIC COMMISSION OF THE VILLAGE OF FINCH</v>
          </cell>
          <cell r="B1035" t="str">
            <v>HYDRO ONE NETWORKS INC.</v>
          </cell>
          <cell r="D1035">
            <v>-6624</v>
          </cell>
        </row>
        <row r="1036">
          <cell r="A1036" t="str">
            <v>HYDRO-ELECTRIC COMMISSION OF THE VILLAGE OF FRANKFORD</v>
          </cell>
          <cell r="B1036" t="str">
            <v>HYDRO ONE NETWORKS INC.</v>
          </cell>
          <cell r="D1036">
            <v>-9515</v>
          </cell>
        </row>
        <row r="1037">
          <cell r="A1037" t="str">
            <v>HYDRO-ELECTRIC COMMISSION OF THE VILLAGE OF L'ORIGNAL</v>
          </cell>
          <cell r="B1037" t="str">
            <v>HYDRO ONE NETWORKS INC.</v>
          </cell>
          <cell r="D1037">
            <v>-88699</v>
          </cell>
        </row>
        <row r="1038">
          <cell r="A1038" t="str">
            <v>HYDRO-ELECTRIC COMMISSION OF THE VILLAGE OF LUCAN</v>
          </cell>
          <cell r="B1038" t="str">
            <v>HYDRO ONE NETWORKS INC.</v>
          </cell>
          <cell r="D1038">
            <v>-81993</v>
          </cell>
        </row>
        <row r="1039">
          <cell r="A1039" t="str">
            <v>HYDRO-ELECTRIC COMMISSION OF THE VILLAGE OF MORRISBURG</v>
          </cell>
          <cell r="B1039" t="str">
            <v>RIDEAU ST. LAWRENCE DISTRIBUTION INC.</v>
          </cell>
          <cell r="D1039">
            <v>-100351</v>
          </cell>
        </row>
        <row r="1040">
          <cell r="A1040" t="str">
            <v>HYDRO-ELECTRIC COMMISSION OF THE VILLAGE OF PAISLEY</v>
          </cell>
          <cell r="B1040" t="str">
            <v>HYDRO ONE NETWORKS INC.</v>
          </cell>
          <cell r="D1040">
            <v>-36754</v>
          </cell>
        </row>
        <row r="1041">
          <cell r="A1041" t="str">
            <v>HYDRO-ELECTRIC COMMISSION OF THE VILLAGE OF PLANTAGENET</v>
          </cell>
          <cell r="B1041" t="str">
            <v>HYDRO 2000 INC.</v>
          </cell>
          <cell r="D1041">
            <v>-2442</v>
          </cell>
        </row>
        <row r="1042">
          <cell r="A1042" t="str">
            <v>HYDRO-ELECTRIC COMMISSION OF THE VILLAGE OF ST. CLAIR BEACH</v>
          </cell>
          <cell r="B1042" t="str">
            <v>ESSEX POWERLINES CORPORATION</v>
          </cell>
          <cell r="D1042">
            <v>-544852</v>
          </cell>
        </row>
        <row r="1043">
          <cell r="A1043" t="str">
            <v>HYDRO-ELECTRIC COMMISSION OF THE VILLAGE OF VICTORIA HARBOUR</v>
          </cell>
          <cell r="B1043" t="str">
            <v>NEWMARKET-TAY POWER DISTRIBUTION LTD.</v>
          </cell>
          <cell r="D1043">
            <v>-9338</v>
          </cell>
        </row>
        <row r="1044">
          <cell r="A1044" t="str">
            <v>INGERSOLL PUBLIC UTILITY COMMISSION</v>
          </cell>
          <cell r="B1044" t="str">
            <v>ERIE THAMES POWERLINES CORPORATION</v>
          </cell>
          <cell r="D1044">
            <v>-123199</v>
          </cell>
        </row>
        <row r="1045">
          <cell r="A1045" t="str">
            <v>INNISFIL HYDRO DISTRIBUTION SYSTEMS LIMITED</v>
          </cell>
          <cell r="B1045" t="str">
            <v>INNISFIL HYDRO DISTRIBUTION SYSTEMS LIMITED</v>
          </cell>
          <cell r="D1045">
            <v>-46807</v>
          </cell>
        </row>
        <row r="1046">
          <cell r="A1046" t="str">
            <v>KENORA HYDRO ELECTRIC CORPORATION LTD.</v>
          </cell>
          <cell r="B1046" t="str">
            <v>KENORA HYDRO ELECTRIC CORPORATION LTD.</v>
          </cell>
          <cell r="D1046">
            <v>-52588</v>
          </cell>
        </row>
        <row r="1047">
          <cell r="A1047" t="str">
            <v>KILLALOE HYDRO ELECTRIC COMMISSION</v>
          </cell>
          <cell r="B1047" t="str">
            <v>OTTAWA RIVER POWER CORPORATION</v>
          </cell>
          <cell r="D1047">
            <v>-5864</v>
          </cell>
        </row>
        <row r="1048">
          <cell r="A1048" t="str">
            <v>KINCARDINE HYDRO ELECTRIC COMMISSION</v>
          </cell>
          <cell r="B1048" t="str">
            <v>WESTARIO POWER INC.</v>
          </cell>
          <cell r="D1048">
            <v>-610241</v>
          </cell>
        </row>
        <row r="1049">
          <cell r="A1049" t="str">
            <v>KINGSTON ELECTRICITY DISTRIBUTION LIMITED</v>
          </cell>
          <cell r="B1049" t="str">
            <v>KINGSTON ELECTRICITY DISTRIBUTION LIMITED</v>
          </cell>
          <cell r="D1049">
            <v>-91585</v>
          </cell>
        </row>
        <row r="1050">
          <cell r="B1050" t="str">
            <v>KINGSTON HYDRO CORPORATION</v>
          </cell>
          <cell r="D1050">
            <v>-91585</v>
          </cell>
        </row>
        <row r="1051">
          <cell r="A1051" t="str">
            <v>KINGSVILLE PUBLIC UTILITY COMMISSION</v>
          </cell>
          <cell r="B1051" t="str">
            <v>E.L.K. ENERGY INC.</v>
          </cell>
          <cell r="D1051">
            <v>-252323</v>
          </cell>
        </row>
        <row r="1052">
          <cell r="A1052" t="str">
            <v>KIRKFIELD HYDRO ELECTRIC SYSTEM</v>
          </cell>
          <cell r="B1052" t="str">
            <v>HYDRO ONE NETWORKS INC.</v>
          </cell>
          <cell r="D1052">
            <v>-10027</v>
          </cell>
        </row>
        <row r="1053">
          <cell r="A1053" t="str">
            <v>KITCHENER-WILMOT HYDRO INC.</v>
          </cell>
          <cell r="B1053" t="str">
            <v>KITCHENER-WILMOT HYDRO INC.</v>
          </cell>
          <cell r="D1053">
            <v>-2341206</v>
          </cell>
        </row>
        <row r="1054">
          <cell r="A1054" t="str">
            <v>LAKEFIELD DISTRIBUTION INCORPORATED</v>
          </cell>
          <cell r="B1054" t="str">
            <v>PETERBOROUGH DISTRIBUTION INCORPORATED</v>
          </cell>
          <cell r="D1054">
            <v>-95910</v>
          </cell>
        </row>
        <row r="1055">
          <cell r="A1055" t="str">
            <v>LAKESHORE TOWNSHIP HEC</v>
          </cell>
          <cell r="B1055" t="str">
            <v>E.L.K. ENERGY INC.</v>
          </cell>
          <cell r="D1055">
            <v>-222757</v>
          </cell>
        </row>
        <row r="1056">
          <cell r="A1056" t="str">
            <v>LANARK HIGHLANDS PUBLIC UTILITIES COMMISSION</v>
          </cell>
          <cell r="B1056" t="str">
            <v>HYDRO ONE NETWORKS INC.</v>
          </cell>
          <cell r="D1056">
            <v>-7179</v>
          </cell>
        </row>
        <row r="1057">
          <cell r="A1057" t="str">
            <v>LARDER LAKE ELECTRIC COMPANY</v>
          </cell>
          <cell r="B1057" t="str">
            <v>HYDRO ONE NETWORKS INC.</v>
          </cell>
          <cell r="D1057">
            <v>-7045</v>
          </cell>
        </row>
        <row r="1058">
          <cell r="A1058" t="str">
            <v>LATCHFORD HYDRO ELECTRIC</v>
          </cell>
          <cell r="B1058" t="str">
            <v>HYDRO ONE NETWORKS INC.</v>
          </cell>
          <cell r="D1058">
            <v>-6945</v>
          </cell>
        </row>
        <row r="1059">
          <cell r="A1059" t="str">
            <v>LINCOLN HYDRO-ELECTRIC COMMISSION</v>
          </cell>
          <cell r="B1059" t="str">
            <v>NIAGARA PENINSULA ENERGY INC.</v>
          </cell>
          <cell r="D1059">
            <v>-91083</v>
          </cell>
        </row>
        <row r="1060">
          <cell r="A1060" t="str">
            <v>LINDSAY HYDRO-ELECTRIC SYSTEM</v>
          </cell>
          <cell r="B1060" t="str">
            <v>HYDRO ONE NETWORKS INC.</v>
          </cell>
          <cell r="D1060">
            <v>-202013</v>
          </cell>
        </row>
        <row r="1061">
          <cell r="A1061" t="str">
            <v>LONDON HYDRO UTILITIES SERVICES INC.</v>
          </cell>
          <cell r="B1061" t="str">
            <v>LONDON HYDRO INC.</v>
          </cell>
          <cell r="D1061">
            <v>-6893891</v>
          </cell>
        </row>
        <row r="1062">
          <cell r="A1062" t="str">
            <v>MALAHIDE UTILITY COMMISSION</v>
          </cell>
          <cell r="B1062" t="str">
            <v>HYDRO ONE NETWORKS INC.</v>
          </cell>
          <cell r="D1062">
            <v>-3029</v>
          </cell>
        </row>
        <row r="1063">
          <cell r="A1063" t="str">
            <v>MAPLETON HYDRO ELECTRIC COMMISSION</v>
          </cell>
          <cell r="B1063" t="str">
            <v>HYDRO ONE NETWORKS INC.</v>
          </cell>
          <cell r="D1063">
            <v>-2741</v>
          </cell>
        </row>
        <row r="1064">
          <cell r="A1064" t="str">
            <v>MARKDALE HYDRO SYSTEM</v>
          </cell>
          <cell r="B1064" t="str">
            <v>HYDRO ONE NETWORKS INC.</v>
          </cell>
          <cell r="D1064">
            <v>-18412</v>
          </cell>
        </row>
        <row r="1065">
          <cell r="A1065" t="str">
            <v>MARKHAM HYDRO DISTRIBUTION INC.</v>
          </cell>
          <cell r="B1065" t="str">
            <v>POWERSTREAM INC.</v>
          </cell>
          <cell r="D1065">
            <v>-3424963</v>
          </cell>
        </row>
        <row r="1066">
          <cell r="A1066" t="str">
            <v>MARMORA HYDRO COMMISSION</v>
          </cell>
          <cell r="B1066" t="str">
            <v>HYDRO ONE NETWORKS INC.</v>
          </cell>
          <cell r="D1066">
            <v>-21445</v>
          </cell>
        </row>
        <row r="1067">
          <cell r="A1067" t="str">
            <v>MARTINTOWN HYDRO SYSTEM</v>
          </cell>
          <cell r="B1067" t="str">
            <v>HYDRO ONE NETWORKS INC.</v>
          </cell>
          <cell r="D1067">
            <v>-843</v>
          </cell>
        </row>
        <row r="1068">
          <cell r="A1068" t="str">
            <v>MIDLAND POWER UTILITY CORPORATION</v>
          </cell>
          <cell r="B1068" t="str">
            <v>MIDLAND POWER UTILITY CORPORATION</v>
          </cell>
          <cell r="D1068">
            <v>-26525</v>
          </cell>
        </row>
        <row r="1069">
          <cell r="A1069" t="str">
            <v>MILDMAY HYDRO-ELECTRIC COMMISSION</v>
          </cell>
          <cell r="B1069" t="str">
            <v>WESTARIO POWER INC.</v>
          </cell>
          <cell r="D1069">
            <v>-3976</v>
          </cell>
        </row>
        <row r="1070">
          <cell r="A1070" t="str">
            <v>MILTON HYDRO DISTRIBUTION INC.</v>
          </cell>
          <cell r="B1070" t="str">
            <v>MILTON HYDRO DISTRIBUTION INC.</v>
          </cell>
          <cell r="D1070">
            <v>-1932501</v>
          </cell>
        </row>
        <row r="1071">
          <cell r="A1071" t="str">
            <v>MISSISSIPPI MILLS PUBLIC UTILITIES COMMISSION</v>
          </cell>
          <cell r="B1071" t="str">
            <v>OTTAWA RIVER POWER CORPORATION</v>
          </cell>
          <cell r="D1071">
            <v>-40818</v>
          </cell>
        </row>
        <row r="1072">
          <cell r="A1072" t="str">
            <v>NANTICOKE HYDRO ELECTRIC COMMISSION</v>
          </cell>
          <cell r="B1072" t="str">
            <v>HALDIMAND COUNTY HYDRO INC.</v>
          </cell>
          <cell r="D1072">
            <v>-401779</v>
          </cell>
        </row>
        <row r="1073">
          <cell r="A1073" t="str">
            <v>NAPANEE HYDRO-ELECTRIC COMMISSION</v>
          </cell>
          <cell r="B1073" t="str">
            <v>HYDRO ONE NETWORKS INC.</v>
          </cell>
          <cell r="D1073">
            <v>-38335</v>
          </cell>
        </row>
        <row r="1074">
          <cell r="A1074" t="str">
            <v>NEPEAN HYDRO ELECTRIC COMMISSION</v>
          </cell>
          <cell r="B1074" t="str">
            <v>HYDRO OTTAWA LIMITED</v>
          </cell>
          <cell r="D1074">
            <v>-3913299</v>
          </cell>
        </row>
        <row r="1075">
          <cell r="A1075" t="str">
            <v>NEW TECUMSETH HYDRO</v>
          </cell>
          <cell r="B1075" t="str">
            <v>POWERSTREAM INC.</v>
          </cell>
          <cell r="D1075">
            <v>-177928</v>
          </cell>
        </row>
        <row r="1076">
          <cell r="A1076" t="str">
            <v>NEWBURY POWER INC.</v>
          </cell>
          <cell r="B1076" t="str">
            <v>MIDDLESEX POWER DISTRIBUTION CORPORATION</v>
          </cell>
          <cell r="D1076">
            <v>-3415</v>
          </cell>
        </row>
        <row r="1077">
          <cell r="A1077" t="str">
            <v>NEWMARKET HYDRO LTD.</v>
          </cell>
          <cell r="B1077" t="str">
            <v>NEWMARKET-TAY POWER DISTRIBUTION LTD.</v>
          </cell>
          <cell r="D1077">
            <v>-1766340</v>
          </cell>
        </row>
        <row r="1078">
          <cell r="A1078" t="str">
            <v>NIAGARA FALLS HYDRO INC.</v>
          </cell>
          <cell r="B1078" t="str">
            <v>NIAGARA PENINSULA ENERGY INC.</v>
          </cell>
          <cell r="D1078">
            <v>-1629285</v>
          </cell>
        </row>
        <row r="1079">
          <cell r="A1079" t="str">
            <v>NIAGARA-ON-THE-LAKE HYDRO INC.</v>
          </cell>
          <cell r="B1079" t="str">
            <v>NIAGARA-ON-THE-LAKE HYDRO INC.</v>
          </cell>
          <cell r="D1079">
            <v>-185586</v>
          </cell>
        </row>
        <row r="1080">
          <cell r="A1080" t="str">
            <v>NICKEL CENTRE HYDRO-ELECTRIC COMMISSION</v>
          </cell>
          <cell r="B1080" t="str">
            <v>GREATER SUDBURY HYDRO INC.</v>
          </cell>
          <cell r="D1080">
            <v>-12457</v>
          </cell>
        </row>
        <row r="1081">
          <cell r="A1081" t="str">
            <v>NIPIGON HYDRO ELECTRIC COMMISSION</v>
          </cell>
          <cell r="B1081" t="str">
            <v>HYDRO ONE NETWORKS INC.</v>
          </cell>
          <cell r="D1081">
            <v>-16664</v>
          </cell>
        </row>
        <row r="1082">
          <cell r="A1082" t="str">
            <v>NORFOLK POWER DISTRIBUTION INC.</v>
          </cell>
          <cell r="B1082" t="str">
            <v>NORFOLK POWER DISTRIBUTION INC.</v>
          </cell>
          <cell r="D1082">
            <v>-31602</v>
          </cell>
        </row>
        <row r="1083">
          <cell r="A1083" t="str">
            <v>NORTH BAY HYDRO DISTRIBUTION LIMITED</v>
          </cell>
          <cell r="B1083" t="str">
            <v>NORTH BAY HYDRO DISTRIBUTION LIMITED</v>
          </cell>
          <cell r="D1083">
            <v>-366446</v>
          </cell>
        </row>
        <row r="1084">
          <cell r="A1084" t="str">
            <v>NORTH GRENVILLE HYDRO-ELECTRIC COMMISSION</v>
          </cell>
          <cell r="B1084" t="str">
            <v>HYDRO ONE NETWORKS INC.</v>
          </cell>
          <cell r="D1084">
            <v>-4401</v>
          </cell>
        </row>
        <row r="1085">
          <cell r="A1085" t="str">
            <v>NORTH PERTH UTILITY COMMISSION</v>
          </cell>
          <cell r="B1085" t="str">
            <v>HYDRO ONE NETWORKS INC.</v>
          </cell>
          <cell r="D1085">
            <v>-109179</v>
          </cell>
        </row>
        <row r="1086">
          <cell r="A1086" t="str">
            <v>NORWICH PUBLIC UTILITY COMMISSION</v>
          </cell>
          <cell r="B1086" t="str">
            <v>ERIE THAMES POWERLINES CORPORATION</v>
          </cell>
          <cell r="D1086">
            <v>-61495</v>
          </cell>
        </row>
        <row r="1087">
          <cell r="A1087" t="str">
            <v>OAKVILLE HYDRO ELECTRICITY DISTRIBUTION INC.</v>
          </cell>
          <cell r="B1087" t="str">
            <v>OAKVILLE HYDRO ELECTRICITY DISTRIBUTION INC.</v>
          </cell>
          <cell r="D1087">
            <v>-6005524</v>
          </cell>
        </row>
        <row r="1088">
          <cell r="A1088" t="str">
            <v>OIL SPRINGS HYDRO ELECTRIC COMMISSION</v>
          </cell>
          <cell r="B1088" t="str">
            <v>BLUEWATER POWER DISTRIBUTION CORPORATION</v>
          </cell>
          <cell r="D1088">
            <v>-5065</v>
          </cell>
        </row>
        <row r="1089">
          <cell r="A1089" t="str">
            <v>ORANGEVILLE HYDRO LIMITED</v>
          </cell>
          <cell r="B1089" t="str">
            <v>ORANGEVILLE HYDRO LIMITED</v>
          </cell>
          <cell r="D1089">
            <v>-919210</v>
          </cell>
        </row>
        <row r="1090">
          <cell r="A1090" t="str">
            <v>ORILLIA POWER DISTRIBUTION CORPORATION</v>
          </cell>
          <cell r="B1090" t="str">
            <v>ORILLIA POWER DISTRIBUTION CORPORATION</v>
          </cell>
          <cell r="D1090">
            <v>-461777</v>
          </cell>
        </row>
        <row r="1091">
          <cell r="A1091" t="str">
            <v>OSHAWA PUC NETWORKS INC.</v>
          </cell>
          <cell r="B1091" t="str">
            <v>OSHAWA PUC NETWORKS INC.</v>
          </cell>
          <cell r="D1091">
            <v>-2854490</v>
          </cell>
        </row>
        <row r="1092">
          <cell r="A1092" t="str">
            <v>PARKHILL P.U.C.</v>
          </cell>
          <cell r="B1092" t="str">
            <v>MIDDLESEX POWER DISTRIBUTION CORPORATION</v>
          </cell>
          <cell r="D1092">
            <v>-22663</v>
          </cell>
        </row>
        <row r="1093">
          <cell r="A1093" t="str">
            <v>PARRY SOUND POWER CORPORATION</v>
          </cell>
          <cell r="B1093" t="str">
            <v>PARRY SOUND POWER CORPORATION</v>
          </cell>
          <cell r="D1093">
            <v>-38660</v>
          </cell>
        </row>
        <row r="1094">
          <cell r="A1094" t="str">
            <v>PELHAM HYDRO-ELECTRIC COMMISSION</v>
          </cell>
          <cell r="B1094" t="str">
            <v>NIAGARA PENINSULA ENERGY INC.</v>
          </cell>
          <cell r="D1094">
            <v>-52420</v>
          </cell>
        </row>
        <row r="1095">
          <cell r="A1095" t="str">
            <v>PERTH EAST HYDRO ELECTRIC COMMISSION</v>
          </cell>
          <cell r="B1095" t="str">
            <v>HYDRO ONE NETWORKS INC.</v>
          </cell>
          <cell r="D1095">
            <v>-23746</v>
          </cell>
        </row>
        <row r="1096">
          <cell r="A1096" t="str">
            <v>PETERBOROUGH UTILITIES COMMISSION</v>
          </cell>
          <cell r="B1096" t="str">
            <v>PETERBOROUGH DISTRIBUTION INCORPORATED</v>
          </cell>
          <cell r="D1096">
            <v>-1184532</v>
          </cell>
        </row>
        <row r="1097">
          <cell r="A1097" t="str">
            <v>PICKERING HYDRO-ELECTRIC COMMISSION</v>
          </cell>
          <cell r="B1097" t="str">
            <v>VERIDIAN CONNECTIONS INC.</v>
          </cell>
          <cell r="D1097">
            <v>-708917</v>
          </cell>
        </row>
        <row r="1098">
          <cell r="A1098" t="str">
            <v>POLICE VILLAGE OF APPLE HILL HYDRO SYSTEM</v>
          </cell>
          <cell r="B1098" t="str">
            <v>HYDRO ONE NETWORKS INC.</v>
          </cell>
          <cell r="D1098">
            <v>-698</v>
          </cell>
        </row>
        <row r="1099">
          <cell r="A1099" t="str">
            <v>POLICE VILLAGE OF AVONMORE HYDRO SYSTEM</v>
          </cell>
          <cell r="B1099" t="str">
            <v>HYDRO ONE NETWORKS INC.</v>
          </cell>
          <cell r="D1099">
            <v>-2588</v>
          </cell>
        </row>
        <row r="1100">
          <cell r="A1100" t="str">
            <v>POLICE VILLAGE OF COMBER HYDRO SYSTEM</v>
          </cell>
          <cell r="B1100" t="str">
            <v>E.L.K. ENERGY INC.</v>
          </cell>
          <cell r="D1100">
            <v>-31005</v>
          </cell>
        </row>
        <row r="1101">
          <cell r="A1101" t="str">
            <v>POLICE VILLAGE OF DUBLIN HYDRO SYSTEM</v>
          </cell>
          <cell r="B1101" t="str">
            <v>ERIE THAMES POWERLINES CORPORATION</v>
          </cell>
          <cell r="D1101">
            <v>-1945</v>
          </cell>
        </row>
        <row r="1102">
          <cell r="A1102" t="str">
            <v>POLICE VILLAGE OF GRANTON HYDRO SYSTEM</v>
          </cell>
          <cell r="B1102" t="str">
            <v>HYDRO ONE NETWORKS INC.</v>
          </cell>
          <cell r="D1102">
            <v>-42896</v>
          </cell>
        </row>
        <row r="1103">
          <cell r="A1103" t="str">
            <v>POLICE VILLAGE OF MERLIN HYDRO SYSTEM</v>
          </cell>
          <cell r="B1103" t="str">
            <v>CHATHAM-KENT HYDRO INC.</v>
          </cell>
          <cell r="D1103">
            <v>-24071</v>
          </cell>
        </row>
        <row r="1104">
          <cell r="A1104" t="str">
            <v>POLICE VILLAGE OF MOOREFIELD HYDRO SYSTEM</v>
          </cell>
          <cell r="B1104" t="str">
            <v>HYDRO ONE NETWORKS INC.</v>
          </cell>
          <cell r="D1104">
            <v>-99</v>
          </cell>
        </row>
        <row r="1105">
          <cell r="A1105" t="str">
            <v>POLICE VILLAGE OF MOUNT BRYDGES HYDRO SYSTEM</v>
          </cell>
          <cell r="B1105" t="str">
            <v>MIDDLESEX POWER DISTRIBUTION CORPORATION</v>
          </cell>
          <cell r="D1105">
            <v>-27561</v>
          </cell>
        </row>
        <row r="1106">
          <cell r="A1106" t="str">
            <v>POLICE VILLAGE OF PRICEVILLE HYDRO SYSTEM</v>
          </cell>
          <cell r="B1106" t="str">
            <v>HYDRO ONE NETWORKS INC.</v>
          </cell>
          <cell r="D1106">
            <v>-2111</v>
          </cell>
        </row>
        <row r="1107">
          <cell r="A1107" t="str">
            <v>POLICE VILLAGE OF RUSSELL HYDRO ELECTRIC SYSTEM</v>
          </cell>
          <cell r="B1107" t="str">
            <v>HYDRO ONE NETWORKS INC.</v>
          </cell>
          <cell r="D1107">
            <v>-6098</v>
          </cell>
        </row>
        <row r="1108">
          <cell r="A1108" t="str">
            <v>PORT COLBORNE HYDRO INC.</v>
          </cell>
          <cell r="B1108" t="str">
            <v>CANADIAN NIAGARA POWER INC.</v>
          </cell>
          <cell r="D1108">
            <v>-48570</v>
          </cell>
        </row>
        <row r="1109">
          <cell r="A1109" t="str">
            <v>PORT HOPE HYDRO</v>
          </cell>
          <cell r="B1109" t="str">
            <v>VERIDIAN CONNECTIONS INC.</v>
          </cell>
          <cell r="D1109">
            <v>-515719</v>
          </cell>
        </row>
        <row r="1110">
          <cell r="A1110" t="str">
            <v>PRESCOTT PUBLIC UTILITIES COMMISSION</v>
          </cell>
          <cell r="B1110" t="str">
            <v>RIDEAU ST. LAWRENCE DISTRIBUTION INC.</v>
          </cell>
          <cell r="D1110">
            <v>-33640</v>
          </cell>
        </row>
        <row r="1111">
          <cell r="A1111" t="str">
            <v>PUBLIC UTILITIES COMMISSION OF CHATHAM-KENT</v>
          </cell>
          <cell r="B1111" t="str">
            <v>CHATHAM-KENT HYDRO INC.</v>
          </cell>
          <cell r="D1111">
            <v>-931984</v>
          </cell>
        </row>
        <row r="1112">
          <cell r="A1112" t="str">
            <v>PUBLIC UTILITIES COMMISSION OF THE CITY OF BARRIE</v>
          </cell>
          <cell r="B1112" t="str">
            <v>POWERSTREAM INC.</v>
          </cell>
          <cell r="D1112">
            <v>-3573120</v>
          </cell>
        </row>
        <row r="1113">
          <cell r="A1113" t="str">
            <v>PUBLIC UTILITIES COMMISSION OF THE CITY OF OWEN SOUND</v>
          </cell>
          <cell r="B1113" t="str">
            <v>HYDRO ONE NETWORKS INC.</v>
          </cell>
          <cell r="D1113">
            <v>-172860</v>
          </cell>
        </row>
        <row r="1114">
          <cell r="A1114" t="str">
            <v>PUBLIC UTILITIES COMMISSION OF THE CITY OF TRENTON</v>
          </cell>
          <cell r="B1114" t="str">
            <v>HYDRO ONE NETWORKS INC.</v>
          </cell>
          <cell r="D1114">
            <v>-785703</v>
          </cell>
        </row>
        <row r="1115">
          <cell r="A1115" t="str">
            <v>PUBLIC UTILITIES COMMISSION OF THE CORPORATION OF THE TOWNSHIP OF MAGNETAWAN</v>
          </cell>
          <cell r="B1115" t="str">
            <v>LAKELAND POWER DISTRIBUTION LTD.</v>
          </cell>
          <cell r="D1115">
            <v>-26307</v>
          </cell>
        </row>
        <row r="1116">
          <cell r="A1116" t="str">
            <v>PUBLIC UTILITIES COMMISSION OF THE TOWN OF ALEXANDRIA</v>
          </cell>
          <cell r="B1116" t="str">
            <v>HYDRO ONE NETWORKS INC.</v>
          </cell>
          <cell r="D1116">
            <v>-15360</v>
          </cell>
        </row>
        <row r="1117">
          <cell r="A1117" t="str">
            <v>PUBLIC UTILITIES COMMISSION OF THE TOWN OF BLENHEIM</v>
          </cell>
          <cell r="B1117" t="str">
            <v>CHATHAM-KENT HYDRO INC.</v>
          </cell>
          <cell r="D1117">
            <v>-25316</v>
          </cell>
        </row>
        <row r="1118">
          <cell r="A1118" t="str">
            <v>PUBLIC UTILITIES COMMISSION OF THE TOWN OF CAMPBELLFORD</v>
          </cell>
          <cell r="B1118" t="str">
            <v>HYDRO ONE NETWORKS INC.</v>
          </cell>
          <cell r="D1118">
            <v>-32228</v>
          </cell>
        </row>
        <row r="1119">
          <cell r="A1119" t="str">
            <v>PUBLIC UTILITIES COMMISSION OF THE TOWN OF CHESLEY</v>
          </cell>
          <cell r="B1119" t="str">
            <v>HYDRO ONE NETWORKS INC.</v>
          </cell>
          <cell r="D1119">
            <v>-16267</v>
          </cell>
        </row>
        <row r="1120">
          <cell r="A1120" t="str">
            <v>PUBLIC UTILITIES COMMISSION OF THE TOWN OF COBOURG</v>
          </cell>
          <cell r="B1120" t="str">
            <v>LAKEFRONT UTILITIES INC.</v>
          </cell>
          <cell r="D1120">
            <v>-14001</v>
          </cell>
        </row>
        <row r="1121">
          <cell r="A1121" t="str">
            <v>PUBLIC UTILITIES COMMISSION OF THE TOWN OF FERGUS</v>
          </cell>
          <cell r="B1121" t="str">
            <v>CENTRE WELLINGTON HYDRO LTD.</v>
          </cell>
          <cell r="D1121">
            <v>-52302</v>
          </cell>
        </row>
        <row r="1122">
          <cell r="A1122" t="str">
            <v>PUBLIC UTILITIES COMMISSION OF THE TOWN OF GODERICH</v>
          </cell>
          <cell r="B1122" t="str">
            <v>WEST COAST HURON ENERGY INC.</v>
          </cell>
          <cell r="D1122">
            <v>-143766</v>
          </cell>
        </row>
        <row r="1123">
          <cell r="A1123" t="str">
            <v>PUBLIC UTILITIES COMMISSION OF THE TOWN OF MASSEY</v>
          </cell>
          <cell r="B1123" t="str">
            <v>ESPANOLA REGIONAL HYDRO DISTRIBUTION CORPORATION</v>
          </cell>
          <cell r="D1123">
            <v>-10397</v>
          </cell>
        </row>
        <row r="1124">
          <cell r="A1124" t="str">
            <v>PUBLIC UTILITIES COMMISSION OF THE TOWN OF MEAFORD</v>
          </cell>
          <cell r="B1124" t="str">
            <v>HYDRO ONE NETWORKS INC.</v>
          </cell>
          <cell r="D1124">
            <v>-107901</v>
          </cell>
        </row>
        <row r="1125">
          <cell r="A1125" t="str">
            <v>PUBLIC UTILITIES COMMISSION OF THE TOWN OF MITCHELL</v>
          </cell>
          <cell r="B1125" t="str">
            <v>ERIE THAMES POWERLINES CORPORATION</v>
          </cell>
          <cell r="D1125">
            <v>-48613</v>
          </cell>
        </row>
        <row r="1126">
          <cell r="A1126" t="str">
            <v>PUBLIC UTILITIES COMMISSION OF THE TOWN OF MOUNT FOREST</v>
          </cell>
          <cell r="B1126" t="str">
            <v>WELLINGTON NORTH POWER INC.</v>
          </cell>
          <cell r="D1126">
            <v>-26398</v>
          </cell>
        </row>
        <row r="1127">
          <cell r="A1127" t="str">
            <v>PUBLIC UTILITIES COMMISSION OF THE TOWN OF PALMERSTON</v>
          </cell>
          <cell r="B1127" t="str">
            <v>WESTARIO POWER INC.</v>
          </cell>
          <cell r="D1127">
            <v>-30315</v>
          </cell>
        </row>
        <row r="1128">
          <cell r="A1128" t="str">
            <v>PUBLIC UTILITIES COMMISSION OF THE TOWN OF PARIS</v>
          </cell>
          <cell r="B1128" t="str">
            <v>BRANT COUNTY POWER INC.</v>
          </cell>
          <cell r="D1128">
            <v>-262478</v>
          </cell>
        </row>
        <row r="1129">
          <cell r="A1129" t="str">
            <v>PUBLIC UTILITIES COMMISSION OF THE TOWN OF PICTON</v>
          </cell>
          <cell r="B1129" t="str">
            <v>HYDRO ONE NETWORKS INC.</v>
          </cell>
          <cell r="D1129">
            <v>-23971</v>
          </cell>
        </row>
        <row r="1130">
          <cell r="A1130" t="str">
            <v>PUBLIC UTILITIES COMMISSION OF THE TOWN OF RIDGETOWN</v>
          </cell>
          <cell r="B1130" t="str">
            <v>CHATHAM-KENT HYDRO INC.</v>
          </cell>
          <cell r="D1130">
            <v>-35371</v>
          </cell>
        </row>
        <row r="1131">
          <cell r="A1131" t="str">
            <v>PUBLIC UTILITIES COMMISSION OF THE TOWN OF SOUTHAMPTON</v>
          </cell>
          <cell r="B1131" t="str">
            <v>WESTARIO POWER INC.</v>
          </cell>
          <cell r="D1131">
            <v>-66730</v>
          </cell>
        </row>
        <row r="1132">
          <cell r="A1132" t="str">
            <v>PUBLIC UTILITIES COMMISSION OF THE TOWN OF TECUMSEH</v>
          </cell>
          <cell r="B1132" t="str">
            <v>ESSEX POWERLINES CORPORATION</v>
          </cell>
          <cell r="D1132">
            <v>-868582</v>
          </cell>
        </row>
        <row r="1133">
          <cell r="A1133" t="str">
            <v>PUBLIC UTILITIES COMMISSION OF THE TOWN OF TILBURY</v>
          </cell>
          <cell r="B1133" t="str">
            <v>CHATHAM-KENT HYDRO INC.</v>
          </cell>
          <cell r="D1133">
            <v>-90846</v>
          </cell>
        </row>
        <row r="1134">
          <cell r="A1134" t="str">
            <v>PUBLIC UTILITIES COMMISSION OF THE TOWN OF WESTMINSTER</v>
          </cell>
          <cell r="B1134" t="str">
            <v>LONDON HYDRO INC.</v>
          </cell>
          <cell r="D1134">
            <v>-290502</v>
          </cell>
        </row>
        <row r="1135">
          <cell r="A1135" t="str">
            <v>PUBLIC UTILITIES COMMISSION OF THE VILLAGE OF ARTHUR</v>
          </cell>
          <cell r="B1135" t="str">
            <v>WELLINGTON NORTH POWER INC.</v>
          </cell>
          <cell r="D1135">
            <v>-7242</v>
          </cell>
        </row>
        <row r="1136">
          <cell r="A1136" t="str">
            <v>PUBLIC UTILITIES COMMISSION OF THE VILLAGE OF BELMONT</v>
          </cell>
          <cell r="B1136" t="str">
            <v>ERIE THAMES POWERLINES CORPORATION</v>
          </cell>
          <cell r="D1136">
            <v>-133842</v>
          </cell>
        </row>
        <row r="1137">
          <cell r="A1137" t="str">
            <v>PUBLIC UTILITIES COMMISSION OF THE VILLAGE OF LANCASTER</v>
          </cell>
          <cell r="B1137" t="str">
            <v>HYDRO ONE NETWORKS INC.</v>
          </cell>
          <cell r="D1137">
            <v>-27168</v>
          </cell>
        </row>
        <row r="1138">
          <cell r="A1138" t="str">
            <v>PUBLIC UTILITIES COMMISSION OF THE VILLAGE OF PORT MCNICOLL</v>
          </cell>
          <cell r="B1138" t="str">
            <v>NEWMARKET-TAY POWER DISTRIBUTION LTD.</v>
          </cell>
          <cell r="D1138">
            <v>-7421</v>
          </cell>
        </row>
        <row r="1139">
          <cell r="A1139" t="str">
            <v>PUBLIC UTILITIES COMMISSION OF THE VILLAGE OF PORT STANLEY</v>
          </cell>
          <cell r="B1139" t="str">
            <v>ERIE THAMES POWERLINES CORPORATION</v>
          </cell>
          <cell r="D1139">
            <v>-4706</v>
          </cell>
        </row>
        <row r="1140">
          <cell r="A1140" t="str">
            <v>PUBLIC UTILITIES COMMISSION OF THE VILLAGE OF THAMESVILLE</v>
          </cell>
          <cell r="B1140" t="str">
            <v>CHATHAM-KENT HYDRO INC.</v>
          </cell>
          <cell r="D1140">
            <v>-4713</v>
          </cell>
        </row>
        <row r="1141">
          <cell r="A1141" t="str">
            <v>PUBLIC UTILITIES COMMISSION OF THE VILLAGE OF WESTPORT</v>
          </cell>
          <cell r="B1141" t="str">
            <v>RIDEAU ST. LAWRENCE DISTRIBUTION INC.</v>
          </cell>
          <cell r="D1141">
            <v>-564</v>
          </cell>
        </row>
        <row r="1142">
          <cell r="A1142" t="str">
            <v>PUBLIC UTILITIES COMMISSION OF THE VILLAGE OF WHEATLEY</v>
          </cell>
          <cell r="B1142" t="str">
            <v>CHATHAM-KENT HYDRO INC.</v>
          </cell>
          <cell r="D1142">
            <v>-9927</v>
          </cell>
        </row>
        <row r="1143">
          <cell r="A1143" t="str">
            <v>PUBLIC UTILITY COMMISSION OF THE VILLAGE OF WEST LORNE</v>
          </cell>
          <cell r="B1143" t="str">
            <v>HYDRO ONE NETWORKS INC.</v>
          </cell>
          <cell r="D1143">
            <v>-21813</v>
          </cell>
        </row>
        <row r="1144">
          <cell r="A1144" t="str">
            <v>PUBLIC UTILITY COMMISSION OF TOWN OF PERTH</v>
          </cell>
          <cell r="B1144" t="str">
            <v>HYDRO ONE NETWORKS INC.</v>
          </cell>
          <cell r="D1144">
            <v>-102809</v>
          </cell>
        </row>
        <row r="1145">
          <cell r="A1145" t="str">
            <v>RAINY RIVER PUBLIC UTILITIES COMMISSION</v>
          </cell>
          <cell r="B1145" t="str">
            <v>HYDRO ONE NETWORKS INC.</v>
          </cell>
          <cell r="D1145">
            <v>-21851</v>
          </cell>
        </row>
        <row r="1146">
          <cell r="A1146" t="str">
            <v>RED ROCK HYDRO</v>
          </cell>
          <cell r="B1146" t="str">
            <v>HYDRO ONE NETWORKS INC.</v>
          </cell>
          <cell r="D1146">
            <v>-9068</v>
          </cell>
        </row>
        <row r="1147">
          <cell r="A1147" t="str">
            <v>RENFREW HYDRO INC.</v>
          </cell>
          <cell r="B1147" t="str">
            <v>RENFREW HYDRO INC.</v>
          </cell>
          <cell r="D1147">
            <v>-45216</v>
          </cell>
        </row>
        <row r="1148">
          <cell r="A1148" t="str">
            <v>RICHMOND HILL HYDRO INC.</v>
          </cell>
          <cell r="B1148" t="str">
            <v>POWERSTREAM INC.</v>
          </cell>
          <cell r="D1148">
            <v>-1379841</v>
          </cell>
        </row>
        <row r="1149">
          <cell r="A1149" t="str">
            <v>RIPLEY PUBLIC UTILITIES COMMISSION</v>
          </cell>
          <cell r="B1149" t="str">
            <v>WESTARIO POWER INC.</v>
          </cell>
          <cell r="D1149">
            <v>-17351</v>
          </cell>
        </row>
        <row r="1150">
          <cell r="A1150" t="str">
            <v>ROCKLAND HYDRO ELECTRIC COMMISSION</v>
          </cell>
          <cell r="B1150" t="str">
            <v>HYDRO ONE NETWORKS INC.</v>
          </cell>
          <cell r="D1150">
            <v>-137786</v>
          </cell>
        </row>
        <row r="1151">
          <cell r="A1151" t="str">
            <v>RODNEY PUBLIC UTILITIES COMMISSION</v>
          </cell>
          <cell r="B1151" t="str">
            <v>HYDRO ONE NETWORKS INC.</v>
          </cell>
          <cell r="D1151">
            <v>-5016</v>
          </cell>
        </row>
        <row r="1152">
          <cell r="A1152" t="str">
            <v>SCHREIBER HYDRO-ELECTRIC COMMISSION</v>
          </cell>
          <cell r="B1152" t="str">
            <v>HYDRO ONE NETWORKS INC.</v>
          </cell>
          <cell r="D1152">
            <v>-7023</v>
          </cell>
        </row>
        <row r="1153">
          <cell r="A1153" t="str">
            <v>SCUGOG HYDRO ELECTRIC CORPORATION</v>
          </cell>
          <cell r="B1153" t="str">
            <v>VERIDIAN CONNECTIONS INC.</v>
          </cell>
          <cell r="D1153">
            <v>-369615</v>
          </cell>
        </row>
        <row r="1154">
          <cell r="A1154" t="str">
            <v>SEAFORTH PUBLIC UTILITY COMMISSION</v>
          </cell>
          <cell r="B1154" t="str">
            <v>FESTIVAL HYDRO INC.</v>
          </cell>
          <cell r="D1154">
            <v>-20125</v>
          </cell>
        </row>
        <row r="1155">
          <cell r="A1155" t="str">
            <v>SEVERN HYDRO-ELECTRIC SYSTEM</v>
          </cell>
          <cell r="B1155" t="str">
            <v>HYDRO ONE NETWORKS INC.</v>
          </cell>
          <cell r="D1155">
            <v>-15706</v>
          </cell>
        </row>
        <row r="1156">
          <cell r="A1156" t="str">
            <v>SIMCOE HYDRO-ELECTRIC COMMISSION</v>
          </cell>
          <cell r="B1156" t="str">
            <v>NORFOLK POWER DISTRIBUTION INC.</v>
          </cell>
          <cell r="D1156">
            <v>-305797</v>
          </cell>
        </row>
        <row r="1157">
          <cell r="A1157" t="str">
            <v>SIOUX LOOKOUT HYDRO INC.</v>
          </cell>
          <cell r="B1157" t="str">
            <v>SIOUX LOOKOUT HYDRO INC.</v>
          </cell>
          <cell r="D1157">
            <v>-34147</v>
          </cell>
        </row>
        <row r="1158">
          <cell r="A1158" t="str">
            <v>SMITHS FALLS HYDRO ELECTRIC COMMISSION</v>
          </cell>
          <cell r="B1158" t="str">
            <v>HYDRO ONE NETWORKS INC.</v>
          </cell>
          <cell r="D1158">
            <v>-30355</v>
          </cell>
        </row>
        <row r="1159">
          <cell r="A1159" t="str">
            <v>SOUTH RIVER PUBLIC UTILITIES COMMISSION</v>
          </cell>
          <cell r="B1159" t="str">
            <v>HYDRO ONE NETWORKS INC.</v>
          </cell>
          <cell r="D1159">
            <v>-7367</v>
          </cell>
        </row>
        <row r="1160">
          <cell r="A1160" t="str">
            <v>SOUTH-WEST OXFORD PUBLIC UTILITIES COMMISSION</v>
          </cell>
          <cell r="B1160" t="str">
            <v>ERIE THAMES POWERLINES CORPORATION</v>
          </cell>
          <cell r="D1160">
            <v>-2699</v>
          </cell>
        </row>
        <row r="1161">
          <cell r="A1161" t="str">
            <v>ST. CATHARINES HYDRO UTILITY SERVICES INC.</v>
          </cell>
          <cell r="B1161" t="str">
            <v>HORIZON UTILITIES CORPORATION</v>
          </cell>
          <cell r="D1161">
            <v>-2312521</v>
          </cell>
        </row>
        <row r="1162">
          <cell r="A1162" t="str">
            <v>ST. MARY'S PUBLIC UTILITIES COMMISSION</v>
          </cell>
          <cell r="B1162" t="str">
            <v>FESTIVAL HYDRO INC.</v>
          </cell>
          <cell r="D1162">
            <v>-98097</v>
          </cell>
        </row>
        <row r="1163">
          <cell r="A1163" t="str">
            <v>ST. THOMAS ENERGY INC.</v>
          </cell>
          <cell r="B1163" t="str">
            <v>ST. THOMAS ENERGY INC.</v>
          </cell>
          <cell r="D1163">
            <v>-240213</v>
          </cell>
        </row>
        <row r="1164">
          <cell r="A1164" t="str">
            <v>STIRLING-RAWDON PUBLIC UTILITIES COMMISSION</v>
          </cell>
          <cell r="B1164" t="str">
            <v>HYDRO ONE NETWORKS INC.</v>
          </cell>
          <cell r="D1164">
            <v>-8927</v>
          </cell>
        </row>
        <row r="1165">
          <cell r="A1165" t="str">
            <v>STONEY CREEK HYDRO-ELECTRIC COMMISSION</v>
          </cell>
          <cell r="B1165" t="str">
            <v>HORIZON UTILITIES CORPORATION</v>
          </cell>
          <cell r="D1165">
            <v>-39287</v>
          </cell>
        </row>
        <row r="1166">
          <cell r="A1166" t="str">
            <v>STRATFORD PUBLIC UTILITY COMMISSION</v>
          </cell>
          <cell r="B1166" t="str">
            <v>FESTIVAL HYDRO INC.</v>
          </cell>
          <cell r="D1166">
            <v>-768620</v>
          </cell>
        </row>
        <row r="1167">
          <cell r="A1167" t="str">
            <v>SUNDRIDGE HYDRO ELECTRIC SYSTEM</v>
          </cell>
          <cell r="B1167" t="str">
            <v>LAKELAND POWER DISTRIBUTION LTD.</v>
          </cell>
          <cell r="D1167">
            <v>-50123</v>
          </cell>
        </row>
        <row r="1168">
          <cell r="A1168" t="str">
            <v>TARA HYDRO-ELECTRIC SYSTEM</v>
          </cell>
          <cell r="B1168" t="str">
            <v>HYDRO ONE NETWORKS INC.</v>
          </cell>
          <cell r="D1168">
            <v>-5476</v>
          </cell>
        </row>
        <row r="1169">
          <cell r="A1169" t="str">
            <v>TEESWATER HYDRO-ELECTRIC COMMISSION</v>
          </cell>
          <cell r="B1169" t="str">
            <v>WESTARIO POWER INC.</v>
          </cell>
          <cell r="D1169">
            <v>-34494</v>
          </cell>
        </row>
        <row r="1170">
          <cell r="A1170" t="str">
            <v>TERRACE BAY SUPERIOR WIRES INC.</v>
          </cell>
          <cell r="B1170" t="str">
            <v>HYDRO ONE NETWORKS INC.</v>
          </cell>
          <cell r="D1170">
            <v>-100996</v>
          </cell>
        </row>
        <row r="1171">
          <cell r="A1171" t="str">
            <v>THE HYDRO ELECTRIC COMMISSION OF THE TOWN OF CARLETON PLACE</v>
          </cell>
          <cell r="B1171" t="str">
            <v>HYDRO ONE NETWORKS INC.</v>
          </cell>
          <cell r="D1171">
            <v>-67511</v>
          </cell>
        </row>
        <row r="1172">
          <cell r="A1172" t="str">
            <v>THE HYDRO ELECTRIC COMMISSION OF THE TOWN OF SHELBURNE</v>
          </cell>
          <cell r="B1172" t="str">
            <v>HYDRO ONE NETWORKS INC.</v>
          </cell>
          <cell r="D1172">
            <v>-69722</v>
          </cell>
        </row>
        <row r="1173">
          <cell r="A1173" t="str">
            <v>THE HYDRO ELECTRIC COMMISSION OF THE TOWNSHIP OF WARWICK</v>
          </cell>
          <cell r="B1173" t="str">
            <v>BLUEWATER POWER DISTRIBUTION CORPORATION</v>
          </cell>
          <cell r="D1173">
            <v>-39551</v>
          </cell>
        </row>
        <row r="1174">
          <cell r="A1174" t="str">
            <v>THE HYDRO-ELECTRIC COMMISSION FOR THE TOWN OF EXETER</v>
          </cell>
          <cell r="B1174" t="str">
            <v>HYDRO ONE NETWORKS INC.</v>
          </cell>
          <cell r="D1174">
            <v>-87426</v>
          </cell>
        </row>
        <row r="1175">
          <cell r="A1175" t="str">
            <v>THE HYDRO-ELECTRIC COMMISSION OF THE CITY OF GLOUCESTER</v>
          </cell>
          <cell r="B1175" t="str">
            <v>HYDRO OTTAWA LIMITED</v>
          </cell>
          <cell r="D1175">
            <v>-5716466</v>
          </cell>
        </row>
        <row r="1176">
          <cell r="A1176" t="str">
            <v>THE HYDRO-ELECTRIC COMMISSION OF THE TOWN OF PENETANGUISHENE</v>
          </cell>
          <cell r="B1176" t="str">
            <v>POWERSTREAM INC.</v>
          </cell>
          <cell r="D1176">
            <v>-213396</v>
          </cell>
        </row>
        <row r="1177">
          <cell r="A1177" t="str">
            <v>THE PUBLIC UTILITIES COMMISSION FOR THE TOWN OF BANCROFT</v>
          </cell>
          <cell r="B1177" t="str">
            <v>HYDRO ONE NETWORKS INC.</v>
          </cell>
          <cell r="D1177">
            <v>-57504</v>
          </cell>
        </row>
        <row r="1178">
          <cell r="A1178" t="str">
            <v>THE PUBLIC UTILITIES COMMISSION OF THE TOWN OF COLLINGWOOD</v>
          </cell>
          <cell r="B1178" t="str">
            <v>COLLUS POWER CORP.</v>
          </cell>
          <cell r="D1178">
            <v>-338454</v>
          </cell>
        </row>
        <row r="1179">
          <cell r="A1179" t="str">
            <v>THE PUBLIC UTILITIES COMMISSION OF THE TOWN OF KAPUSKASING</v>
          </cell>
          <cell r="B1179" t="str">
            <v>NORTHERN ONTARIO WIRES INC.</v>
          </cell>
          <cell r="D1179">
            <v>-28610</v>
          </cell>
        </row>
        <row r="1180">
          <cell r="A1180" t="str">
            <v>THE PUBLIC UTILITIES COMMISSION OF THE TOWN OF PETROLIA</v>
          </cell>
          <cell r="B1180" t="str">
            <v>BLUEWATER POWER DISTRIBUTION CORPORATION</v>
          </cell>
          <cell r="D1180">
            <v>-69367</v>
          </cell>
        </row>
        <row r="1181">
          <cell r="A1181" t="str">
            <v>THE PUBLIC UTILITIES COMMISSION OF THE VILLAGE OF EGANVILLE</v>
          </cell>
          <cell r="B1181" t="str">
            <v>HYDRO ONE NETWORKS INC.</v>
          </cell>
          <cell r="D1181">
            <v>-11994</v>
          </cell>
        </row>
        <row r="1182">
          <cell r="A1182" t="str">
            <v>THE PUBLIC UTILITIES COMMISSION OF THE VILLAGE OF POINT EDWARD</v>
          </cell>
          <cell r="B1182" t="str">
            <v>BLUEWATER POWER DISTRIBUTION CORPORATION</v>
          </cell>
          <cell r="D1182">
            <v>-3856</v>
          </cell>
        </row>
        <row r="1183">
          <cell r="A1183" t="str">
            <v>THE VILLAGE OF OMEMEE HYDRO-ELECTRIC COMMISSION</v>
          </cell>
          <cell r="B1183" t="str">
            <v>HYDRO ONE NETWORKS INC.</v>
          </cell>
          <cell r="D1183">
            <v>-20017</v>
          </cell>
        </row>
        <row r="1184">
          <cell r="A1184" t="str">
            <v>THEDFORD HYDRO ELECTRIC COMMISSION</v>
          </cell>
          <cell r="B1184" t="str">
            <v>HYDRO ONE NETWORKS INC.</v>
          </cell>
          <cell r="D1184">
            <v>-13800</v>
          </cell>
        </row>
        <row r="1185">
          <cell r="A1185" t="str">
            <v>THORNDALE HYDRO ELECTRIC COMMISSION</v>
          </cell>
          <cell r="B1185" t="str">
            <v>HYDRO ONE NETWORKS INC.</v>
          </cell>
          <cell r="D1185">
            <v>-2064</v>
          </cell>
        </row>
        <row r="1186">
          <cell r="A1186" t="str">
            <v>THOROLD HYDRO CORPORATION</v>
          </cell>
          <cell r="B1186" t="str">
            <v>HYDRO ONE NETWORKS INC.</v>
          </cell>
          <cell r="D1186">
            <v>-29789</v>
          </cell>
        </row>
        <row r="1187">
          <cell r="A1187" t="str">
            <v>THUNDER BAY HYDRO ELECTRICITY DISTRIBUTION INC.</v>
          </cell>
          <cell r="B1187" t="str">
            <v>THUNDER BAY HYDRO ELECTRICITY DISTRIBUTION INC.</v>
          </cell>
          <cell r="D1187">
            <v>-4646255</v>
          </cell>
        </row>
        <row r="1188">
          <cell r="A1188" t="str">
            <v>TILLSONBURG HYDRO INC.</v>
          </cell>
          <cell r="B1188" t="str">
            <v>TILLSONBURG HYDRO INC.</v>
          </cell>
          <cell r="D1188">
            <v>-371406</v>
          </cell>
        </row>
        <row r="1189">
          <cell r="A1189" t="str">
            <v>TOWNSHIP OF MCGARRY HYDRO SYSTEM</v>
          </cell>
          <cell r="B1189" t="str">
            <v>HYDRO ONE NETWORKS INC.</v>
          </cell>
          <cell r="D1189">
            <v>-6273</v>
          </cell>
        </row>
        <row r="1190">
          <cell r="A1190" t="str">
            <v>TOWNSHIP OF NORTH DORCHESTER HYDRO</v>
          </cell>
          <cell r="B1190" t="str">
            <v>HYDRO ONE NETWORKS INC.</v>
          </cell>
          <cell r="D1190">
            <v>-48671</v>
          </cell>
        </row>
        <row r="1191">
          <cell r="A1191" t="str">
            <v>TWEED HYDRO ELECTRIC COMMISSION</v>
          </cell>
          <cell r="B1191" t="str">
            <v>HYDRO ONE NETWORKS INC.</v>
          </cell>
          <cell r="D1191">
            <v>-21650</v>
          </cell>
        </row>
        <row r="1192">
          <cell r="A1192" t="str">
            <v>UXBRIDGE HYDRO ELECTRIC COMMISSION</v>
          </cell>
          <cell r="B1192" t="str">
            <v>VERIDIAN CONNECTIONS INC.</v>
          </cell>
          <cell r="D1192">
            <v>-15283</v>
          </cell>
        </row>
        <row r="1193">
          <cell r="A1193" t="str">
            <v>VILLAGE OF BARRY'S BAY HYDRO SYSTEM</v>
          </cell>
          <cell r="B1193" t="str">
            <v>HYDRO ONE NETWORKS INC.</v>
          </cell>
          <cell r="D1193">
            <v>-3903</v>
          </cell>
        </row>
        <row r="1194">
          <cell r="A1194" t="str">
            <v>VILLAGE OF BLOOMFIELD HYDRO SYSTEM</v>
          </cell>
          <cell r="B1194" t="str">
            <v>HYDRO ONE NETWORKS INC.</v>
          </cell>
          <cell r="D1194">
            <v>-153</v>
          </cell>
        </row>
        <row r="1195">
          <cell r="A1195" t="str">
            <v>VILLAGE OF CARDINAL HYDRO SYSTEM</v>
          </cell>
          <cell r="B1195" t="str">
            <v>RIDEAU ST. LAWRENCE DISTRIBUTION INC.</v>
          </cell>
          <cell r="D1195">
            <v>-1018</v>
          </cell>
        </row>
        <row r="1196">
          <cell r="A1196" t="str">
            <v>VILLAGE OF CHESTERVILLE HYDRO SYSTEM</v>
          </cell>
          <cell r="B1196" t="str">
            <v>HYDRO ONE NETWORKS INC.</v>
          </cell>
          <cell r="D1196">
            <v>-7189</v>
          </cell>
        </row>
        <row r="1197">
          <cell r="A1197" t="str">
            <v>VILLAGE OF CREEMORE HYDRO SYSTEM</v>
          </cell>
          <cell r="B1197" t="str">
            <v>COLLUS POWER CORP.</v>
          </cell>
          <cell r="D1197">
            <v>-73</v>
          </cell>
        </row>
        <row r="1198">
          <cell r="A1198" t="str">
            <v>VILLAGE OF ERIEAU HYDRO SYSTEM</v>
          </cell>
          <cell r="B1198" t="str">
            <v>CHATHAM-KENT HYDRO INC.</v>
          </cell>
          <cell r="D1198">
            <v>-1633</v>
          </cell>
        </row>
        <row r="1199">
          <cell r="A1199" t="str">
            <v>VILLAGE OF FLESHERTON HYDRO SYSTEM</v>
          </cell>
          <cell r="B1199" t="str">
            <v>HYDRO ONE NETWORKS INC.</v>
          </cell>
          <cell r="D1199">
            <v>-6944</v>
          </cell>
        </row>
        <row r="1200">
          <cell r="A1200" t="str">
            <v>VILLAGE OF IROQUOIS HYDRO SYSTEM</v>
          </cell>
          <cell r="B1200" t="str">
            <v>RIDEAU ST. LAWRENCE DISTRIBUTION INC.</v>
          </cell>
          <cell r="D1200">
            <v>-127553</v>
          </cell>
        </row>
        <row r="1201">
          <cell r="A1201" t="str">
            <v>VILLAGE OF LUCKNOW HYDRO SYSTEM</v>
          </cell>
          <cell r="B1201" t="str">
            <v>WESTARIO POWER INC.</v>
          </cell>
          <cell r="D1201">
            <v>-37471</v>
          </cell>
        </row>
        <row r="1202">
          <cell r="A1202" t="str">
            <v>VILLAGE OF MAXVILLE HYDRO SYSTEM</v>
          </cell>
          <cell r="B1202" t="str">
            <v>HYDRO ONE NETWORKS INC.</v>
          </cell>
          <cell r="D1202">
            <v>-9847</v>
          </cell>
        </row>
        <row r="1203">
          <cell r="A1203" t="str">
            <v>WALKERTON PUBLIC UTILITIES COMMISSION</v>
          </cell>
          <cell r="B1203" t="str">
            <v>WESTARIO POWER INC.</v>
          </cell>
          <cell r="D1203">
            <v>-30508</v>
          </cell>
        </row>
        <row r="1204">
          <cell r="A1204" t="str">
            <v>WARDSVILLE HYDRO ELECTRIC COMMISSION</v>
          </cell>
          <cell r="B1204" t="str">
            <v>HYDRO ONE NETWORKS INC.</v>
          </cell>
          <cell r="D1204">
            <v>-3384</v>
          </cell>
        </row>
        <row r="1205">
          <cell r="A1205" t="str">
            <v>WARKWORTH HYDRO ELECTRIC COMMISSION</v>
          </cell>
          <cell r="B1205" t="str">
            <v>HYDRO ONE NETWORKS INC.</v>
          </cell>
          <cell r="D1205">
            <v>-24604</v>
          </cell>
        </row>
        <row r="1206">
          <cell r="A1206" t="str">
            <v>WATERLOO NORTH HYDRO INC.</v>
          </cell>
          <cell r="B1206" t="str">
            <v>WATERLOO NORTH HYDRO INC.</v>
          </cell>
          <cell r="D1206">
            <v>-2339718</v>
          </cell>
        </row>
        <row r="1207">
          <cell r="A1207" t="str">
            <v>WAUBAUSHENE PUBLIC UTILITIES COMMISSION</v>
          </cell>
          <cell r="B1207" t="str">
            <v>NEWMARKET-TAY POWER DISTRIBUTION LTD.</v>
          </cell>
          <cell r="D1207">
            <v>-26</v>
          </cell>
        </row>
        <row r="1208">
          <cell r="A1208" t="str">
            <v>WELLAND HYDRO-ELECTRIC SYSTEM CORP.</v>
          </cell>
          <cell r="B1208" t="str">
            <v>WELLAND HYDRO-ELECTRIC SYSTEM CORP.</v>
          </cell>
          <cell r="D1208">
            <v>-1064408</v>
          </cell>
        </row>
        <row r="1209">
          <cell r="A1209" t="str">
            <v>WELLINGTON ELECTRIC DISTRIBUTION COMPANY INC.</v>
          </cell>
          <cell r="B1209" t="str">
            <v>GUELPH HYDRO ELECTRIC SYSTEMS INC.</v>
          </cell>
          <cell r="D1209">
            <v>-22235</v>
          </cell>
        </row>
        <row r="1210">
          <cell r="A1210" t="str">
            <v>WEST LINCOLN HYDRO ELECTRIC COMMISSION</v>
          </cell>
          <cell r="B1210" t="str">
            <v>NIAGARA PENINSULA ENERGY INC.</v>
          </cell>
          <cell r="D1210">
            <v>-45607</v>
          </cell>
        </row>
        <row r="1211">
          <cell r="A1211" t="str">
            <v>WHITBY HYDRO ELECTRIC CORPORATION</v>
          </cell>
          <cell r="B1211" t="str">
            <v>WHITBY HYDRO ELECTRIC CORPORATION</v>
          </cell>
          <cell r="D1211">
            <v>-2799307</v>
          </cell>
        </row>
        <row r="1212">
          <cell r="A1212" t="str">
            <v>WHITCHURCH STOUFFVILLE HYDRO ELECTRIC COMMISSION</v>
          </cell>
          <cell r="B1212" t="str">
            <v>HYDRO ONE NETWORKS INC.</v>
          </cell>
          <cell r="D1212">
            <v>-469971</v>
          </cell>
        </row>
        <row r="1213">
          <cell r="A1213" t="str">
            <v>WINCHESTER HYDRO COMMISSION</v>
          </cell>
          <cell r="B1213" t="str">
            <v>HYDRO ONE NETWORKS INC.</v>
          </cell>
          <cell r="D1213">
            <v>-4100</v>
          </cell>
        </row>
        <row r="1214">
          <cell r="A1214" t="str">
            <v>WINDSOR UTILITIES COMMISSION</v>
          </cell>
          <cell r="B1214" t="str">
            <v>ENWIN UTILITIES LTD.</v>
          </cell>
          <cell r="D1214">
            <v>-1547949</v>
          </cell>
        </row>
        <row r="1215">
          <cell r="A1215" t="str">
            <v>WINGHAM PUBLIC UTILITIES COMMISSION</v>
          </cell>
          <cell r="B1215" t="str">
            <v>WESTARIO POWER INC.</v>
          </cell>
          <cell r="D1215">
            <v>-79392</v>
          </cell>
        </row>
        <row r="1216">
          <cell r="A1216" t="str">
            <v>WOODSTOCK HYDRO SERVICES INC.</v>
          </cell>
          <cell r="B1216" t="str">
            <v>WOODSTOCK HYDRO SERVICES INC.</v>
          </cell>
          <cell r="D1216">
            <v>-428497</v>
          </cell>
        </row>
        <row r="1217">
          <cell r="A1217" t="str">
            <v>WOODVILLE HYDRO-ELECTRIC SYSTEM</v>
          </cell>
          <cell r="B1217" t="str">
            <v>HYDRO ONE NETWORKS INC.</v>
          </cell>
          <cell r="D1217">
            <v>-28164</v>
          </cell>
        </row>
        <row r="1218">
          <cell r="A1218" t="str">
            <v>WYOMING HYDRO ELECTRIC COMMISSION</v>
          </cell>
          <cell r="B1218" t="str">
            <v>HYDRO ONE NETWORKS INC.</v>
          </cell>
          <cell r="D1218">
            <v>-20134</v>
          </cell>
        </row>
        <row r="1219">
          <cell r="A1219" t="str">
            <v>ZORRA ELECTRIC SUPPLY AUTHORITY</v>
          </cell>
          <cell r="B1219" t="str">
            <v>ERIE THAMES POWERLINES CORPORATION</v>
          </cell>
          <cell r="D1219">
            <v>-46988</v>
          </cell>
        </row>
        <row r="1220">
          <cell r="A1220" t="str">
            <v>ZURICH HYDRO ELECTRIC COMMISSION</v>
          </cell>
          <cell r="B1220" t="str">
            <v>FESTIVAL HYDRO INC.</v>
          </cell>
          <cell r="D1220">
            <v>-12515</v>
          </cell>
        </row>
        <row r="1225">
          <cell r="A1225" t="str">
            <v>AILSA CRAIG HYDRO ELECTRIC SYSTEM</v>
          </cell>
          <cell r="B1225" t="str">
            <v>HYDRO ONE NETWORKS INC.</v>
          </cell>
          <cell r="D1225">
            <v>-11297</v>
          </cell>
        </row>
        <row r="1226">
          <cell r="A1226" t="str">
            <v>AJAX HYDRO-ELECTRIC COMMISSION</v>
          </cell>
          <cell r="B1226" t="str">
            <v>VERIDIAN CONNECTIONS INC.</v>
          </cell>
          <cell r="D1226">
            <v>-1214160</v>
          </cell>
        </row>
        <row r="1227">
          <cell r="A1227" t="str">
            <v>ALVINSTON PUBLIC UTILITIES COMMISSION</v>
          </cell>
          <cell r="B1227" t="str">
            <v>BLUEWATER POWER DISTRIBUTION CORPORATION</v>
          </cell>
          <cell r="D1227">
            <v>-13792</v>
          </cell>
        </row>
        <row r="1228">
          <cell r="A1228" t="str">
            <v>ANCASTER HYDRO-ELECTRIC COMMISSION</v>
          </cell>
          <cell r="B1228" t="str">
            <v>HORIZON UTILITIES CORPORATION</v>
          </cell>
          <cell r="D1228">
            <v>-296080</v>
          </cell>
        </row>
        <row r="1229">
          <cell r="A1229" t="str">
            <v>ARKONA HYDRO ELECTRIC COMMISSION</v>
          </cell>
          <cell r="B1229" t="str">
            <v>HYDRO ONE NETWORKS INC.</v>
          </cell>
          <cell r="D1229">
            <v>-512</v>
          </cell>
        </row>
        <row r="1230">
          <cell r="A1230" t="str">
            <v>ARNPRIOR HYDRO ELECTRIC COMMISSION</v>
          </cell>
          <cell r="B1230" t="str">
            <v>HYDRO ONE NETWORKS INC.</v>
          </cell>
          <cell r="D1230">
            <v>-55356</v>
          </cell>
        </row>
        <row r="1231">
          <cell r="A1231" t="str">
            <v>ASPHODEL-NORWOOD DISTRIBUTION INCORPORATED</v>
          </cell>
          <cell r="B1231" t="str">
            <v>PETERBOROUGH DISTRIBUTION INCORPORATED</v>
          </cell>
          <cell r="D1231">
            <v>-56817</v>
          </cell>
        </row>
        <row r="1232">
          <cell r="A1232" t="str">
            <v>ATIKOKAN HYDRO INC.</v>
          </cell>
          <cell r="B1232" t="str">
            <v>ATIKOKAN HYDRO INC.</v>
          </cell>
          <cell r="D1232">
            <v>-138338</v>
          </cell>
        </row>
        <row r="1233">
          <cell r="A1233" t="str">
            <v>AURORA HYDRO CONNECTIONS LIMITED</v>
          </cell>
          <cell r="B1233" t="str">
            <v>POWERSTREAM INC.</v>
          </cell>
          <cell r="D1233">
            <v>-1064644</v>
          </cell>
        </row>
        <row r="1234">
          <cell r="A1234" t="str">
            <v>AYLMER PUBLIC UTILITIES COMMISSION</v>
          </cell>
          <cell r="B1234" t="str">
            <v>ERIE THAMES POWERLINES CORPORATION</v>
          </cell>
          <cell r="D1234">
            <v>-78534</v>
          </cell>
        </row>
        <row r="1235">
          <cell r="A1235" t="str">
            <v>BATH HYDRO</v>
          </cell>
          <cell r="B1235" t="str">
            <v>HYDRO ONE NETWORKS INC.</v>
          </cell>
          <cell r="D1235">
            <v>-14356</v>
          </cell>
        </row>
        <row r="1236">
          <cell r="A1236" t="str">
            <v>BEACHBURG HYDRO</v>
          </cell>
          <cell r="B1236" t="str">
            <v>OTTAWA RIVER POWER CORPORATION</v>
          </cell>
          <cell r="D1236">
            <v>-11615</v>
          </cell>
        </row>
        <row r="1237">
          <cell r="A1237" t="str">
            <v>BELLEVILLE ELECTRIC CORPORATION</v>
          </cell>
          <cell r="B1237" t="str">
            <v>VERIDIAN CONNECTIONS INC.</v>
          </cell>
          <cell r="D1237">
            <v>-257617</v>
          </cell>
        </row>
        <row r="1238">
          <cell r="A1238" t="str">
            <v>BLANDFORD-BLENHEIM PUBLIC UTILITIES COMMISSION</v>
          </cell>
          <cell r="B1238" t="str">
            <v>HYDRO ONE NETWORKS INC.</v>
          </cell>
          <cell r="D1238">
            <v>-8118</v>
          </cell>
        </row>
        <row r="1239">
          <cell r="A1239" t="str">
            <v>BLUE MOUNTAINS HYDRO SERVICES COMPANY INC.</v>
          </cell>
          <cell r="B1239" t="str">
            <v>COLLUS POWER CORP.</v>
          </cell>
          <cell r="D1239">
            <v>-61159</v>
          </cell>
        </row>
        <row r="1240">
          <cell r="A1240" t="str">
            <v>BLYTH HYDRO ELECTRIC COMMISSION</v>
          </cell>
          <cell r="B1240" t="str">
            <v>HYDRO ONE NETWORKS INC.</v>
          </cell>
          <cell r="D1240">
            <v>-21600</v>
          </cell>
        </row>
        <row r="1241">
          <cell r="A1241" t="str">
            <v>BOARD OF LIGHT &amp; HEAT COMM. OF THE CITY OF GUELPH</v>
          </cell>
          <cell r="B1241" t="str">
            <v>GUELPH HYDRO ELECTRIC SYSTEMS INC.</v>
          </cell>
          <cell r="D1241">
            <v>-3280287</v>
          </cell>
        </row>
        <row r="1242">
          <cell r="A1242" t="str">
            <v>BOBCAYGEON HYDRO ELECTRIC COMMISSION</v>
          </cell>
          <cell r="B1242" t="str">
            <v>HYDRO ONE NETWORKS INC.</v>
          </cell>
          <cell r="D1242">
            <v>-30357</v>
          </cell>
        </row>
        <row r="1243">
          <cell r="A1243" t="str">
            <v>BRADFORD WEST GWILLIMBURY PUBLIC UTILITIES COMMISSION</v>
          </cell>
          <cell r="B1243" t="str">
            <v>POWERSTREAM INC.</v>
          </cell>
          <cell r="D1243">
            <v>-482271</v>
          </cell>
        </row>
        <row r="1244">
          <cell r="A1244" t="str">
            <v>BRIGHTON DISTRIBUTION INC.</v>
          </cell>
          <cell r="B1244" t="str">
            <v>HYDRO ONE NETWORKS INC.</v>
          </cell>
          <cell r="D1244">
            <v>-84276</v>
          </cell>
        </row>
        <row r="1245">
          <cell r="A1245" t="str">
            <v>BROCK HYDRO-ELECTRIC COMMISSION</v>
          </cell>
          <cell r="B1245" t="str">
            <v>VERIDIAN CONNECTIONS INC.</v>
          </cell>
          <cell r="D1245">
            <v>-118719</v>
          </cell>
        </row>
        <row r="1246">
          <cell r="A1246" t="str">
            <v>BROCKVILLE UTILITIES INCORPORATED</v>
          </cell>
          <cell r="B1246" t="str">
            <v>HYDRO ONE NETWORKS INC.</v>
          </cell>
          <cell r="D1246">
            <v>-454703</v>
          </cell>
        </row>
        <row r="1247">
          <cell r="A1247" t="str">
            <v>BRUSSELS PUBLIC UTILITIES COMMISSION</v>
          </cell>
          <cell r="B1247" t="str">
            <v>FESTIVAL HYDRO INC.</v>
          </cell>
          <cell r="D1247">
            <v>-7778</v>
          </cell>
        </row>
        <row r="1248">
          <cell r="A1248" t="str">
            <v>BURK'S FALLS HYDRO ELECTRIC COMMISSION</v>
          </cell>
          <cell r="B1248" t="str">
            <v>LAKELAND POWER DISTRIBUTION LTD.</v>
          </cell>
          <cell r="D1248">
            <v>-42691</v>
          </cell>
        </row>
        <row r="1249">
          <cell r="A1249" t="str">
            <v>BURLINGTON HYDRO INC.</v>
          </cell>
          <cell r="B1249" t="str">
            <v>BURLINGTON HYDRO INC.</v>
          </cell>
          <cell r="D1249">
            <v>-4699681</v>
          </cell>
        </row>
        <row r="1250">
          <cell r="A1250" t="str">
            <v>CALEDON HYDRO CORPORATION</v>
          </cell>
          <cell r="B1250" t="str">
            <v>HYDRO ONE NETWORKS INC.</v>
          </cell>
          <cell r="D1250">
            <v>-1025158</v>
          </cell>
        </row>
        <row r="1251">
          <cell r="A1251" t="str">
            <v>CAMBRIDGE AND NORTH DUMFRIES HYDRO INC.</v>
          </cell>
          <cell r="B1251" t="str">
            <v>CAMBRIDGE AND NORTH DUMFRIES HYDRO INC.</v>
          </cell>
          <cell r="D1251">
            <v>-2213124</v>
          </cell>
        </row>
        <row r="1252">
          <cell r="A1252" t="str">
            <v>CAPREOL HYDRO ELECTRIC COMMISSION</v>
          </cell>
          <cell r="B1252" t="str">
            <v>GREATER SUDBURY HYDRO INC.</v>
          </cell>
          <cell r="D1252">
            <v>-158031</v>
          </cell>
        </row>
        <row r="1253">
          <cell r="A1253" t="str">
            <v>CASSELMAN HYDRO INC.</v>
          </cell>
          <cell r="B1253" t="str">
            <v>HYDRO OTTAWA LIMITED</v>
          </cell>
          <cell r="D1253">
            <v>-32757</v>
          </cell>
        </row>
        <row r="1254">
          <cell r="A1254" t="str">
            <v>CAVAN-MILLBROOK-NORTH MONAGHAN PUBLIC UTILITIES COMMISSION</v>
          </cell>
          <cell r="B1254" t="str">
            <v>HYDRO ONE NETWORKS INC.</v>
          </cell>
          <cell r="D1254">
            <v>-32841</v>
          </cell>
        </row>
        <row r="1255">
          <cell r="A1255" t="str">
            <v>CENTRE HASTINGS HYDRO ELECTRIC COMMISSION</v>
          </cell>
          <cell r="B1255" t="str">
            <v>HYDRO ONE NETWORKS INC.</v>
          </cell>
          <cell r="D1255">
            <v>-12753</v>
          </cell>
        </row>
        <row r="1256">
          <cell r="A1256" t="str">
            <v>CHALK RIVER HYDRO</v>
          </cell>
          <cell r="B1256" t="str">
            <v>HYDRO ONE NETWORKS INC.</v>
          </cell>
          <cell r="D1256">
            <v>-14160</v>
          </cell>
        </row>
        <row r="1257">
          <cell r="A1257" t="str">
            <v>CHAPLEAU PUBLIC UTILITIES CORPORATION</v>
          </cell>
          <cell r="B1257" t="str">
            <v>CHAPLEAU PUBLIC UTILITIES CORPORATION</v>
          </cell>
          <cell r="D1257">
            <v>-8179</v>
          </cell>
        </row>
        <row r="1258">
          <cell r="A1258" t="str">
            <v>CITY OF DRYDEN HYDRO ELECTRIC COMMISSION</v>
          </cell>
          <cell r="B1258" t="str">
            <v>HYDRO ONE NETWORKS INC.</v>
          </cell>
          <cell r="D1258">
            <v>-71382</v>
          </cell>
        </row>
        <row r="1259">
          <cell r="A1259" t="str">
            <v>CLARINGTON HYDRO-ELECTRIC COMMISSION</v>
          </cell>
          <cell r="B1259" t="str">
            <v>VERIDIAN CONNECTIONS INC.</v>
          </cell>
          <cell r="D1259">
            <v>-719052</v>
          </cell>
        </row>
        <row r="1260">
          <cell r="A1260" t="str">
            <v>CLINTON POWER CORPORATION</v>
          </cell>
          <cell r="B1260" t="str">
            <v>ERIE THAMES POWERLINES CORPORATION</v>
          </cell>
          <cell r="D1260">
            <v>-15123</v>
          </cell>
        </row>
        <row r="1261">
          <cell r="A1261" t="str">
            <v>COBDEN HYDRO</v>
          </cell>
          <cell r="B1261" t="str">
            <v>HYDRO ONE NETWORKS INC.</v>
          </cell>
          <cell r="D1261">
            <v>-7778</v>
          </cell>
        </row>
        <row r="1262">
          <cell r="A1262" t="str">
            <v>COLBORNE PUBLIC UTILITIES COMMISSION</v>
          </cell>
          <cell r="B1262" t="str">
            <v>LAKEFRONT UTILITIES INC.</v>
          </cell>
          <cell r="D1262">
            <v>-16834</v>
          </cell>
        </row>
        <row r="1263">
          <cell r="A1263" t="str">
            <v>COTTAM HYDRO-ELECTRIC SYSTEM</v>
          </cell>
          <cell r="B1263" t="str">
            <v>E.L.K. ENERGY INC.</v>
          </cell>
          <cell r="D1263">
            <v>-148231</v>
          </cell>
        </row>
        <row r="1264">
          <cell r="A1264" t="str">
            <v>DASHWOOD HYDRO-ELECTRIC SYSTEM</v>
          </cell>
          <cell r="B1264" t="str">
            <v>FESTIVAL HYDRO INC.</v>
          </cell>
          <cell r="D1264">
            <v>-129</v>
          </cell>
        </row>
        <row r="1265">
          <cell r="A1265" t="str">
            <v>DEEP RIVER HYDRO</v>
          </cell>
          <cell r="B1265" t="str">
            <v>HYDRO ONE NETWORKS INC.</v>
          </cell>
          <cell r="D1265">
            <v>-229875</v>
          </cell>
        </row>
        <row r="1266">
          <cell r="A1266" t="str">
            <v>DELHI HYDRO-ELECTRIC COMMISSION</v>
          </cell>
          <cell r="B1266" t="str">
            <v>NORFOLK POWER DISTRIBUTION INC.</v>
          </cell>
          <cell r="D1266">
            <v>-20713</v>
          </cell>
        </row>
        <row r="1267">
          <cell r="A1267" t="str">
            <v>DESERONTO PUBLIC UTILITIES COMMISSION</v>
          </cell>
          <cell r="B1267" t="str">
            <v>HYDRO ONE NETWORKS INC.</v>
          </cell>
          <cell r="D1267">
            <v>-7940</v>
          </cell>
        </row>
        <row r="1268">
          <cell r="A1268" t="str">
            <v>DRESDEN UTILITIES COMMISSION</v>
          </cell>
          <cell r="B1268" t="str">
            <v>CHATHAM-KENT HYDRO INC.</v>
          </cell>
          <cell r="D1268">
            <v>-33135</v>
          </cell>
        </row>
        <row r="1269">
          <cell r="A1269" t="str">
            <v>DUNDALK HYDRO ELECTRIC SYSTEM</v>
          </cell>
          <cell r="B1269" t="str">
            <v>HYDRO ONE NETWORKS INC.</v>
          </cell>
          <cell r="D1269">
            <v>-2020</v>
          </cell>
        </row>
        <row r="1270">
          <cell r="A1270" t="str">
            <v>DUNDAS HYDRO-ELECTRIC COMMISSION</v>
          </cell>
          <cell r="B1270" t="str">
            <v>HORIZON UTILITIES CORPORATION</v>
          </cell>
          <cell r="D1270">
            <v>-490989</v>
          </cell>
        </row>
        <row r="1271">
          <cell r="A1271" t="str">
            <v>DUNNVILLE HYDRO ELECTRIC COMMISSION</v>
          </cell>
          <cell r="B1271" t="str">
            <v>HALDIMAND COUNTY HYDRO INC.</v>
          </cell>
          <cell r="D1271">
            <v>-141195</v>
          </cell>
        </row>
        <row r="1272">
          <cell r="A1272" t="str">
            <v>DURHAM HYDRO ELECTRIC COMMISSION</v>
          </cell>
          <cell r="B1272" t="str">
            <v>HYDRO ONE NETWORKS INC.</v>
          </cell>
          <cell r="D1272">
            <v>-11586</v>
          </cell>
        </row>
        <row r="1273">
          <cell r="A1273" t="str">
            <v>DUTTON HYDRO LIMITED</v>
          </cell>
          <cell r="B1273" t="str">
            <v>MIDDLESEX POWER DISTRIBUTION CORPORATION</v>
          </cell>
          <cell r="D1273">
            <v>-4834</v>
          </cell>
        </row>
        <row r="1274">
          <cell r="A1274" t="str">
            <v>EAST ZORRA-TAVISTOCK PUBLIC UTILITY COMMISSION</v>
          </cell>
          <cell r="B1274" t="str">
            <v>ERIE THAMES POWERLINES CORPORATION</v>
          </cell>
          <cell r="D1274">
            <v>-38969</v>
          </cell>
        </row>
        <row r="1275">
          <cell r="A1275" t="str">
            <v>ELMWOOD HYDRO-ELECTRIC SYSTEM</v>
          </cell>
          <cell r="B1275" t="str">
            <v>WESTARIO POWER INC.</v>
          </cell>
          <cell r="D1275">
            <v>-234</v>
          </cell>
        </row>
        <row r="1276">
          <cell r="A1276" t="str">
            <v>EMBRUN COOPERATIVE HYDRO INC.</v>
          </cell>
          <cell r="B1276" t="str">
            <v>COOPERATIVE HYDRO EMBRUN INC.</v>
          </cell>
          <cell r="D1276">
            <v>-30195</v>
          </cell>
        </row>
        <row r="1277">
          <cell r="A1277" t="str">
            <v>ERIN HYDRO ELECTRIC COMMISSION</v>
          </cell>
          <cell r="B1277" t="str">
            <v>HYDRO ONE NETWORKS INC.</v>
          </cell>
          <cell r="D1277">
            <v>-228679</v>
          </cell>
        </row>
        <row r="1278">
          <cell r="A1278" t="str">
            <v>ESSEX HYDRO-ELECTRIC COMMISSION</v>
          </cell>
          <cell r="B1278" t="str">
            <v>E.L.K. ENERGY INC.</v>
          </cell>
          <cell r="D1278">
            <v>-199203</v>
          </cell>
        </row>
        <row r="1279">
          <cell r="A1279" t="str">
            <v>FENELON FALLS BOARD OF WATER, LIGHT AND POWER COMMISSIONERS</v>
          </cell>
          <cell r="B1279" t="str">
            <v>HYDRO ONE NETWORKS INC.</v>
          </cell>
          <cell r="D1279">
            <v>-14194</v>
          </cell>
        </row>
        <row r="1280">
          <cell r="A1280" t="str">
            <v>FLAMBOROUGH HYDRO ELECTRIC COMMISSION</v>
          </cell>
          <cell r="B1280" t="str">
            <v>HORIZON UTILITIES CORPORATION</v>
          </cell>
          <cell r="D1280">
            <v>-84589</v>
          </cell>
        </row>
        <row r="1281">
          <cell r="A1281" t="str">
            <v>FOREST PUBLIC UTILITIES COMMISSION</v>
          </cell>
          <cell r="B1281" t="str">
            <v>HYDRO ONE NETWORKS INC.</v>
          </cell>
          <cell r="D1281">
            <v>-14335</v>
          </cell>
        </row>
        <row r="1282">
          <cell r="A1282" t="str">
            <v>GEORGINA HYDRO ELECTRIC COMMISSION</v>
          </cell>
          <cell r="B1282" t="str">
            <v>HYDRO ONE NETWORKS INC.</v>
          </cell>
          <cell r="D1282">
            <v>-219735</v>
          </cell>
        </row>
        <row r="1283">
          <cell r="A1283" t="str">
            <v>GLENCOE PUBLIC UTILITIES COMMISSION</v>
          </cell>
          <cell r="B1283" t="str">
            <v>HYDRO ONE NETWORKS INC.</v>
          </cell>
          <cell r="D1283">
            <v>-31325</v>
          </cell>
        </row>
        <row r="1284">
          <cell r="A1284" t="str">
            <v>GOULBOURN HYDRO ELECTRIC COMMISSION</v>
          </cell>
          <cell r="B1284" t="str">
            <v>HYDRO OTTAWA LIMITED</v>
          </cell>
          <cell r="D1284">
            <v>-129459</v>
          </cell>
        </row>
        <row r="1285">
          <cell r="A1285" t="str">
            <v>GRAND BEND PUBLIC UTILITIES COMMISSION</v>
          </cell>
          <cell r="B1285" t="str">
            <v>HYDRO ONE NETWORKS INC.</v>
          </cell>
          <cell r="D1285">
            <v>-31267</v>
          </cell>
        </row>
        <row r="1286">
          <cell r="A1286" t="str">
            <v>GRAND VALLEY ENERGY INC.</v>
          </cell>
          <cell r="B1286" t="str">
            <v>ORANGEVILLE HYDRO LIMITED</v>
          </cell>
          <cell r="D1286">
            <v>-11046</v>
          </cell>
        </row>
        <row r="1287">
          <cell r="A1287" t="str">
            <v>GRAVENHURST HYDRO ELECTRIC INC.</v>
          </cell>
          <cell r="B1287" t="str">
            <v>VERIDIAN CONNECTIONS INC.</v>
          </cell>
          <cell r="D1287">
            <v>-71431</v>
          </cell>
        </row>
        <row r="1288">
          <cell r="A1288" t="str">
            <v>GRIMSBY POWER INCORPORATED</v>
          </cell>
          <cell r="B1288" t="str">
            <v>GRIMSBY POWER INCORPORATED</v>
          </cell>
          <cell r="D1288">
            <v>-107612</v>
          </cell>
        </row>
        <row r="1289">
          <cell r="A1289" t="str">
            <v>GUELPH/ERAMOSA HYDRO-ELECTRIC COMMISSION</v>
          </cell>
          <cell r="B1289" t="str">
            <v>GUELPH HYDRO ELECTRIC SYSTEMS INC.</v>
          </cell>
          <cell r="D1289">
            <v>-12633</v>
          </cell>
        </row>
        <row r="1290">
          <cell r="A1290" t="str">
            <v>HALDIMAND HYDRO-ELECTRIC COMMISSION</v>
          </cell>
          <cell r="B1290" t="str">
            <v>HALDIMAND COUNTY HYDRO INC.</v>
          </cell>
          <cell r="D1290">
            <v>-189717</v>
          </cell>
        </row>
        <row r="1291">
          <cell r="A1291" t="str">
            <v>HALTON HILLS HYDRO INC.</v>
          </cell>
          <cell r="B1291" t="str">
            <v>HALTON HILLS HYDRO INC.</v>
          </cell>
          <cell r="D1291">
            <v>-657710</v>
          </cell>
        </row>
        <row r="1292">
          <cell r="A1292" t="str">
            <v>HAMILTON HYDRO INC.</v>
          </cell>
          <cell r="B1292" t="str">
            <v>HORIZON UTILITIES CORPORATION</v>
          </cell>
          <cell r="D1292">
            <v>-1968216</v>
          </cell>
        </row>
        <row r="1293">
          <cell r="A1293" t="str">
            <v>HANOVER ELECTRIC SERVICES INC.</v>
          </cell>
          <cell r="B1293" t="str">
            <v>WESTARIO POWER INC.</v>
          </cell>
          <cell r="D1293">
            <v>-23479</v>
          </cell>
        </row>
        <row r="1294">
          <cell r="A1294" t="str">
            <v>HASTINGS PUBLIC UTILITIES</v>
          </cell>
          <cell r="B1294" t="str">
            <v>HYDRO ONE NETWORKS INC.</v>
          </cell>
          <cell r="D1294">
            <v>-2979</v>
          </cell>
        </row>
        <row r="1295">
          <cell r="A1295" t="str">
            <v>HAVELOCK-BELMONT-METHUEN HYDRO ELECTRIC COMMISSION</v>
          </cell>
          <cell r="B1295" t="str">
            <v>HYDRO ONE NETWORKS INC.</v>
          </cell>
          <cell r="D1295">
            <v>-13956</v>
          </cell>
        </row>
        <row r="1296">
          <cell r="A1296" t="str">
            <v>HEARST POWER DISTRIBUTION COMPANY LIMITED</v>
          </cell>
          <cell r="B1296" t="str">
            <v>HEARST POWER DISTRIBUTION COMPANY LIMITED</v>
          </cell>
          <cell r="D1296">
            <v>-78090</v>
          </cell>
        </row>
        <row r="1297">
          <cell r="A1297" t="str">
            <v>HENSALL PUBLIC UTILITIES COMMISSION</v>
          </cell>
          <cell r="B1297" t="str">
            <v>FESTIVAL HYDRO INC.</v>
          </cell>
          <cell r="D1297">
            <v>-13612</v>
          </cell>
        </row>
        <row r="1298">
          <cell r="A1298" t="str">
            <v>HOLSTEIN HYDRO ELECTRIC SYSTEM</v>
          </cell>
          <cell r="B1298" t="str">
            <v>WELLINGTON NORTH POWER INC.</v>
          </cell>
          <cell r="D1298">
            <v>-5000</v>
          </cell>
        </row>
        <row r="1299">
          <cell r="A1299" t="str">
            <v>HUNTSVILLE PUBLIC UTILITIES COMMISSION</v>
          </cell>
          <cell r="B1299" t="str">
            <v>LAKELAND POWER DISTRIBUTION LTD.</v>
          </cell>
          <cell r="D1299">
            <v>-27094</v>
          </cell>
        </row>
        <row r="1300">
          <cell r="A1300" t="str">
            <v>HYDRO ELECTRIC COMMISSION OF THE CORPORATION OF THE TOWNSHIP OF MIDDLESEX CENTRE</v>
          </cell>
          <cell r="B1300" t="str">
            <v>HYDRO ONE NETWORKS INC.</v>
          </cell>
          <cell r="D1300">
            <v>-4306</v>
          </cell>
        </row>
        <row r="1301">
          <cell r="A1301" t="str">
            <v>HYDRO ELECTRIC COMMISSION OF THE TOWN OF LEAMINGTON</v>
          </cell>
          <cell r="B1301" t="str">
            <v>ESSEX POWERLINES CORPORATION</v>
          </cell>
          <cell r="D1301">
            <v>-224853</v>
          </cell>
        </row>
        <row r="1302">
          <cell r="A1302" t="str">
            <v>HYDRO ELECTRIC COMMISSION OF THE TOWNSHIP OF SPRINGWATER</v>
          </cell>
          <cell r="B1302" t="str">
            <v>HYDRO ONE NETWORKS INC.</v>
          </cell>
          <cell r="D1302">
            <v>-4028</v>
          </cell>
        </row>
        <row r="1303">
          <cell r="A1303" t="str">
            <v>HYDRO HAWKESBURY INC.</v>
          </cell>
          <cell r="B1303" t="str">
            <v>HYDRO HAWKESBURY INC.</v>
          </cell>
          <cell r="D1303">
            <v>-55841</v>
          </cell>
        </row>
        <row r="1304">
          <cell r="A1304" t="str">
            <v>HYDRO MISSISSAUGA CORPORATION</v>
          </cell>
          <cell r="B1304" t="str">
            <v>ENERSOURCE HYDRO MISSISSAUGA INC.</v>
          </cell>
          <cell r="D1304">
            <v>-25023071</v>
          </cell>
        </row>
        <row r="1305">
          <cell r="A1305" t="str">
            <v>HYDRO ONE BRAMPTON NETWORKS INC.</v>
          </cell>
          <cell r="B1305" t="str">
            <v>HYDRO ONE BRAMPTON NETWORKS INC.</v>
          </cell>
          <cell r="D1305">
            <v>-5425168</v>
          </cell>
        </row>
        <row r="1306">
          <cell r="A1306" t="str">
            <v>HYDRO OTTAWA LIMITED</v>
          </cell>
          <cell r="B1306" t="str">
            <v>HYDRO OTTAWA LIMITED</v>
          </cell>
          <cell r="D1306">
            <v>-10547515</v>
          </cell>
        </row>
        <row r="1307">
          <cell r="A1307" t="str">
            <v>HYDRO VAUGHAN DISTRIBUTION INC.</v>
          </cell>
          <cell r="B1307" t="str">
            <v>POWERSTREAM INC.</v>
          </cell>
          <cell r="D1307">
            <v>-2445760</v>
          </cell>
        </row>
        <row r="1308">
          <cell r="A1308" t="str">
            <v>HYDRO-ELECTRIC COMMISSION FOR THE TOWN OF AMHERSTBURG</v>
          </cell>
          <cell r="B1308" t="str">
            <v>ESSEX POWERLINES CORPORATION</v>
          </cell>
          <cell r="D1308">
            <v>-99742</v>
          </cell>
        </row>
        <row r="1309">
          <cell r="A1309" t="str">
            <v>HYDRO-ELECTRIC COMMISSION OF SOUTH DUMFRIES</v>
          </cell>
          <cell r="B1309" t="str">
            <v>BRANT COUNTY POWER INC.</v>
          </cell>
          <cell r="D1309">
            <v>-198</v>
          </cell>
        </row>
        <row r="1310">
          <cell r="A1310" t="str">
            <v>HYDRO-ELECTRIC COMMISSION OF THE CITY OF BRANTFORD</v>
          </cell>
          <cell r="B1310" t="str">
            <v>BRANTFORD POWER INC.</v>
          </cell>
          <cell r="D1310">
            <v>-2369968</v>
          </cell>
        </row>
        <row r="1311">
          <cell r="A1311" t="str">
            <v>HYDRO-ELECTRIC COMMISSION OF THE CITY OF PEMBROKE</v>
          </cell>
          <cell r="B1311" t="str">
            <v>OTTAWA RIVER POWER CORPORATION</v>
          </cell>
          <cell r="D1311">
            <v>-206736</v>
          </cell>
        </row>
        <row r="1312">
          <cell r="A1312" t="str">
            <v>HYDRO-ELECTRIC COMMISSION OF THE CITY OF SARNIA</v>
          </cell>
          <cell r="B1312" t="str">
            <v>BLUEWATER POWER DISTRIBUTION CORPORATION</v>
          </cell>
          <cell r="D1312">
            <v>-207180</v>
          </cell>
        </row>
        <row r="1313">
          <cell r="A1313" t="str">
            <v>HYDRO-ELECTRIC COMMISSION OF THE CITY OF TORONTO - EAST YORK OFFICE</v>
          </cell>
          <cell r="B1313" t="str">
            <v>TORONTO HYDRO-ELECTRIC SYSTEM LIMITED</v>
          </cell>
          <cell r="D1313">
            <v>-440772</v>
          </cell>
        </row>
        <row r="1314">
          <cell r="A1314" t="str">
            <v>HYDRO-ELECTRIC COMMISSION OF THE CITY OF TORONTO - ETOBICOKE OFFICE</v>
          </cell>
          <cell r="B1314" t="str">
            <v>TORONTO HYDRO-ELECTRIC SYSTEM LIMITED</v>
          </cell>
          <cell r="D1314">
            <v>-4809570</v>
          </cell>
        </row>
        <row r="1315">
          <cell r="A1315" t="str">
            <v>HYDRO-ELECTRIC COMMISSION OF THE CITY OF TORONTO - NORTH YORK OFFICE</v>
          </cell>
          <cell r="B1315" t="str">
            <v>TORONTO HYDRO-ELECTRIC SYSTEM LIMITED</v>
          </cell>
          <cell r="D1315">
            <v>-5644332</v>
          </cell>
        </row>
        <row r="1316">
          <cell r="A1316" t="str">
            <v>HYDRO-ELECTRIC COMMISSION OF THE CITY OF TORONTO - SCARBOROUGH OFFICE</v>
          </cell>
          <cell r="B1316" t="str">
            <v>TORONTO HYDRO-ELECTRIC SYSTEM LIMITED</v>
          </cell>
          <cell r="D1316">
            <v>-11302126</v>
          </cell>
        </row>
        <row r="1317">
          <cell r="A1317" t="str">
            <v>HYDRO-ELECTRIC COMMISSION OF THE CITY OF TORONTO - TORONTO OFFICE</v>
          </cell>
          <cell r="B1317" t="str">
            <v>TORONTO HYDRO-ELECTRIC SYSTEM LIMITED</v>
          </cell>
          <cell r="D1317">
            <v>-5379481</v>
          </cell>
        </row>
        <row r="1318">
          <cell r="A1318" t="str">
            <v>HYDRO-ELECTRIC COMMISSION OF THE CITY OF TORONTO - YORK OFFICE</v>
          </cell>
          <cell r="B1318" t="str">
            <v>TORONTO HYDRO-ELECTRIC SYSTEM LIMITED</v>
          </cell>
          <cell r="D1318">
            <v>-65062</v>
          </cell>
        </row>
        <row r="1319">
          <cell r="A1319" t="str">
            <v>HYDRO-ELECTRIC COMMISSION OF THE TOWN OF BOTHWELL</v>
          </cell>
          <cell r="B1319" t="str">
            <v>CHATHAM-KENT HYDRO INC.</v>
          </cell>
          <cell r="D1319">
            <v>-7508</v>
          </cell>
        </row>
        <row r="1320">
          <cell r="A1320" t="str">
            <v>HYDRO-ELECTRIC COMMISSION OF THE TOWN OF BRACEBRIDGE</v>
          </cell>
          <cell r="B1320" t="str">
            <v>LAKELAND POWER DISTRIBUTION LTD.</v>
          </cell>
          <cell r="D1320">
            <v>-28516</v>
          </cell>
        </row>
        <row r="1321">
          <cell r="A1321" t="str">
            <v>HYDRO-ELECTRIC COMMISSION OF THE TOWN OF CACHE BAY</v>
          </cell>
          <cell r="B1321" t="str">
            <v>GREATER SUDBURY HYDRO INC.</v>
          </cell>
          <cell r="D1321">
            <v>-2373</v>
          </cell>
        </row>
        <row r="1322">
          <cell r="A1322" t="str">
            <v>HYDRO-ELECTRIC COMMISSION OF THE TOWN OF HARRISTON</v>
          </cell>
          <cell r="B1322" t="str">
            <v>WESTARIO POWER INC.</v>
          </cell>
          <cell r="D1322">
            <v>-19398</v>
          </cell>
        </row>
        <row r="1323">
          <cell r="A1323" t="str">
            <v>HYDRO-ELECTRIC COMMISSION OF THE TOWN OF HARROW</v>
          </cell>
          <cell r="B1323" t="str">
            <v>E.L.K. ENERGY INC.</v>
          </cell>
          <cell r="D1323">
            <v>-179669</v>
          </cell>
        </row>
        <row r="1324">
          <cell r="A1324" t="str">
            <v>HYDRO-ELECTRIC COMMISSION OF THE TOWN OF LASALLE</v>
          </cell>
          <cell r="B1324" t="str">
            <v>ESSEX POWERLINES CORPORATION</v>
          </cell>
          <cell r="D1324">
            <v>-195418</v>
          </cell>
        </row>
        <row r="1325">
          <cell r="A1325" t="str">
            <v>HYDRO-ELECTRIC COMMISSION OF THE TOWN OF PORT ELGIN</v>
          </cell>
          <cell r="B1325" t="str">
            <v>WESTARIO POWER INC.</v>
          </cell>
          <cell r="D1325">
            <v>-712701</v>
          </cell>
        </row>
        <row r="1326">
          <cell r="A1326" t="str">
            <v>HYDRO-ELECTRIC COMMISSION OF THE TOWN OF STAYNER</v>
          </cell>
          <cell r="B1326" t="str">
            <v>COLLUS POWER CORP.</v>
          </cell>
          <cell r="D1326">
            <v>-6815</v>
          </cell>
        </row>
        <row r="1327">
          <cell r="A1327" t="str">
            <v>HYDRO-ELECTRIC COMMISSION OF THE TOWN OF STURGEON FALLS</v>
          </cell>
          <cell r="B1327" t="str">
            <v>GREATER SUDBURY HYDRO INC.</v>
          </cell>
          <cell r="D1327">
            <v>-3460</v>
          </cell>
        </row>
        <row r="1328">
          <cell r="A1328" t="str">
            <v>HYDRO-ELECTRIC COMMISSION OF THE TOWN OF VANKLEEK HILL</v>
          </cell>
          <cell r="B1328" t="str">
            <v>HYDRO ONE NETWORKS INC.</v>
          </cell>
          <cell r="D1328">
            <v>-64435</v>
          </cell>
        </row>
        <row r="1329">
          <cell r="A1329" t="str">
            <v>HYDRO-ELECTRIC COMMISSION OF THE TOWN OF WALLACEBURG</v>
          </cell>
          <cell r="B1329" t="str">
            <v>CHATHAM-KENT HYDRO INC.</v>
          </cell>
          <cell r="D1329">
            <v>-210055</v>
          </cell>
        </row>
        <row r="1330">
          <cell r="A1330" t="str">
            <v>HYDRO-ELECTRIC COMMISSION OF THE TOWN OF WASAGA BEACH</v>
          </cell>
          <cell r="B1330" t="str">
            <v>WASAGA DISTRIBUTION INC.</v>
          </cell>
          <cell r="D1330">
            <v>-138457</v>
          </cell>
        </row>
        <row r="1331">
          <cell r="A1331" t="str">
            <v>HYDRO-ELECTRIC COMMISSION OF THE TOWN OF WEBBWOOD</v>
          </cell>
          <cell r="B1331" t="str">
            <v>ESPANOLA REGIONAL HYDRO DISTRIBUTION CORPORATION</v>
          </cell>
          <cell r="D1331">
            <v>-2162</v>
          </cell>
        </row>
        <row r="1332">
          <cell r="A1332" t="str">
            <v>HYDRO-ELECTRIC COMMISSION OF THE TOWN OF WIARTON</v>
          </cell>
          <cell r="B1332" t="str">
            <v>HYDRO ONE NETWORKS INC.</v>
          </cell>
          <cell r="D1332">
            <v>-12430</v>
          </cell>
        </row>
        <row r="1333">
          <cell r="A1333" t="str">
            <v>HYDRO-ELECTRIC COMMISSION OF THE TOWNSHIP OF BRANTFORD</v>
          </cell>
          <cell r="B1333" t="str">
            <v>BRANT COUNTY POWER INC.</v>
          </cell>
          <cell r="D1333">
            <v>-234847</v>
          </cell>
        </row>
        <row r="1334">
          <cell r="A1334" t="str">
            <v>HYDRO-ELECTRIC COMMISSION OF THE TOWNSHIP OF ESSA</v>
          </cell>
          <cell r="B1334" t="str">
            <v>POWERSTREAM INC.</v>
          </cell>
          <cell r="D1334">
            <v>-7200</v>
          </cell>
        </row>
        <row r="1335">
          <cell r="A1335" t="str">
            <v>HYDRO-ELECTRIC COMMISSION OF THE VILLAGE OF ALFRED</v>
          </cell>
          <cell r="B1335" t="str">
            <v>HYDRO 2000 INC.</v>
          </cell>
          <cell r="D1335">
            <v>-11969</v>
          </cell>
        </row>
        <row r="1336">
          <cell r="A1336" t="str">
            <v>HYDRO-ELECTRIC COMMISSION OF THE VILLAGE OF CLIFFORD</v>
          </cell>
          <cell r="B1336" t="str">
            <v>WESTARIO POWER INC.</v>
          </cell>
          <cell r="D1336">
            <v>-5623</v>
          </cell>
        </row>
        <row r="1337">
          <cell r="A1337" t="str">
            <v>HYDRO-ELECTRIC COMMISSION OF THE VILLAGE OF ELORA</v>
          </cell>
          <cell r="B1337" t="str">
            <v>CENTRE WELLINGTON HYDRO LTD.</v>
          </cell>
          <cell r="D1337">
            <v>-11776</v>
          </cell>
        </row>
        <row r="1338">
          <cell r="A1338" t="str">
            <v>HYDRO-ELECTRIC COMMISSION OF THE VILLAGE OF FINCH</v>
          </cell>
          <cell r="B1338" t="str">
            <v>HYDRO ONE NETWORKS INC.</v>
          </cell>
          <cell r="D1338">
            <v>-6624</v>
          </cell>
        </row>
        <row r="1339">
          <cell r="A1339" t="str">
            <v>HYDRO-ELECTRIC COMMISSION OF THE VILLAGE OF FRANKFORD</v>
          </cell>
          <cell r="B1339" t="str">
            <v>HYDRO ONE NETWORKS INC.</v>
          </cell>
          <cell r="D1339">
            <v>-9515</v>
          </cell>
        </row>
        <row r="1340">
          <cell r="A1340" t="str">
            <v>HYDRO-ELECTRIC COMMISSION OF THE VILLAGE OF L'ORIGNAL</v>
          </cell>
          <cell r="B1340" t="str">
            <v>HYDRO ONE NETWORKS INC.</v>
          </cell>
          <cell r="D1340">
            <v>-88699</v>
          </cell>
        </row>
        <row r="1341">
          <cell r="A1341" t="str">
            <v>HYDRO-ELECTRIC COMMISSION OF THE VILLAGE OF LUCAN</v>
          </cell>
          <cell r="B1341" t="str">
            <v>HYDRO ONE NETWORKS INC.</v>
          </cell>
          <cell r="D1341">
            <v>-81993</v>
          </cell>
        </row>
        <row r="1342">
          <cell r="A1342" t="str">
            <v>HYDRO-ELECTRIC COMMISSION OF THE VILLAGE OF MORRISBURG</v>
          </cell>
          <cell r="B1342" t="str">
            <v>RIDEAU ST. LAWRENCE DISTRIBUTION INC.</v>
          </cell>
          <cell r="D1342">
            <v>-100351</v>
          </cell>
        </row>
        <row r="1343">
          <cell r="A1343" t="str">
            <v>HYDRO-ELECTRIC COMMISSION OF THE VILLAGE OF PAISLEY</v>
          </cell>
          <cell r="B1343" t="str">
            <v>HYDRO ONE NETWORKS INC.</v>
          </cell>
          <cell r="D1343">
            <v>-36754</v>
          </cell>
        </row>
        <row r="1344">
          <cell r="A1344" t="str">
            <v>HYDRO-ELECTRIC COMMISSION OF THE VILLAGE OF PLANTAGENET</v>
          </cell>
          <cell r="B1344" t="str">
            <v>HYDRO 2000 INC.</v>
          </cell>
          <cell r="D1344">
            <v>-2442</v>
          </cell>
        </row>
        <row r="1345">
          <cell r="A1345" t="str">
            <v>HYDRO-ELECTRIC COMMISSION OF THE VILLAGE OF ST. CLAIR BEACH</v>
          </cell>
          <cell r="B1345" t="str">
            <v>ESSEX POWERLINES CORPORATION</v>
          </cell>
          <cell r="D1345">
            <v>-544852</v>
          </cell>
        </row>
        <row r="1346">
          <cell r="A1346" t="str">
            <v>HYDRO-ELECTRIC COMMISSION OF THE VILLAGE OF VICTORIA HARBOUR</v>
          </cell>
          <cell r="B1346" t="str">
            <v>NEWMARKET-TAY POWER DISTRIBUTION LTD.</v>
          </cell>
          <cell r="D1346">
            <v>-9338</v>
          </cell>
        </row>
        <row r="1347">
          <cell r="A1347" t="str">
            <v>INGERSOLL PUBLIC UTILITY COMMISSION</v>
          </cell>
          <cell r="B1347" t="str">
            <v>ERIE THAMES POWERLINES CORPORATION</v>
          </cell>
          <cell r="D1347">
            <v>-123199</v>
          </cell>
        </row>
        <row r="1348">
          <cell r="A1348" t="str">
            <v>INNISFIL HYDRO DISTRIBUTION SYSTEMS LIMITED</v>
          </cell>
          <cell r="B1348" t="str">
            <v>INNISFIL HYDRO DISTRIBUTION SYSTEMS LIMITED</v>
          </cell>
          <cell r="D1348">
            <v>-46807</v>
          </cell>
        </row>
        <row r="1349">
          <cell r="A1349" t="str">
            <v>KENORA HYDRO ELECTRIC CORPORATION LTD.</v>
          </cell>
          <cell r="B1349" t="str">
            <v>KENORA HYDRO ELECTRIC CORPORATION LTD.</v>
          </cell>
          <cell r="D1349">
            <v>-52588</v>
          </cell>
        </row>
        <row r="1350">
          <cell r="A1350" t="str">
            <v>KILLALOE HYDRO ELECTRIC COMMISSION</v>
          </cell>
          <cell r="B1350" t="str">
            <v>OTTAWA RIVER POWER CORPORATION</v>
          </cell>
          <cell r="D1350">
            <v>-5864</v>
          </cell>
        </row>
        <row r="1351">
          <cell r="A1351" t="str">
            <v>KINCARDINE HYDRO ELECTRIC COMMISSION</v>
          </cell>
          <cell r="B1351" t="str">
            <v>WESTARIO POWER INC.</v>
          </cell>
          <cell r="D1351">
            <v>-610241</v>
          </cell>
        </row>
        <row r="1352">
          <cell r="A1352" t="str">
            <v>KINGSTON ELECTRICITY DISTRIBUTION LIMITED</v>
          </cell>
          <cell r="B1352" t="str">
            <v>KINGSTON ELECTRICITY DISTRIBUTION LIMITED</v>
          </cell>
          <cell r="D1352">
            <v>-91585</v>
          </cell>
        </row>
        <row r="1353">
          <cell r="B1353" t="str">
            <v>KINGSTON HYDRO CORPORATION</v>
          </cell>
          <cell r="D1353">
            <v>-91585</v>
          </cell>
        </row>
        <row r="1354">
          <cell r="A1354" t="str">
            <v>KINGSVILLE PUBLIC UTILITY COMMISSION</v>
          </cell>
          <cell r="B1354" t="str">
            <v>E.L.K. ENERGY INC.</v>
          </cell>
          <cell r="D1354">
            <v>-252323</v>
          </cell>
        </row>
        <row r="1355">
          <cell r="A1355" t="str">
            <v>KIRKFIELD HYDRO ELECTRIC SYSTEM</v>
          </cell>
          <cell r="B1355" t="str">
            <v>HYDRO ONE NETWORKS INC.</v>
          </cell>
          <cell r="D1355">
            <v>-10027</v>
          </cell>
        </row>
        <row r="1356">
          <cell r="A1356" t="str">
            <v>KITCHENER-WILMOT HYDRO INC.</v>
          </cell>
          <cell r="B1356" t="str">
            <v>KITCHENER-WILMOT HYDRO INC.</v>
          </cell>
          <cell r="D1356">
            <v>-2341206</v>
          </cell>
        </row>
        <row r="1357">
          <cell r="A1357" t="str">
            <v>LAKEFIELD DISTRIBUTION INCORPORATED</v>
          </cell>
          <cell r="B1357" t="str">
            <v>PETERBOROUGH DISTRIBUTION INCORPORATED</v>
          </cell>
          <cell r="D1357">
            <v>-95910</v>
          </cell>
        </row>
        <row r="1358">
          <cell r="A1358" t="str">
            <v>LAKESHORE TOWNSHIP HEC</v>
          </cell>
          <cell r="B1358" t="str">
            <v>E.L.K. ENERGY INC.</v>
          </cell>
          <cell r="D1358">
            <v>-222757</v>
          </cell>
        </row>
        <row r="1359">
          <cell r="A1359" t="str">
            <v>LANARK HIGHLANDS PUBLIC UTILITIES COMMISSION</v>
          </cell>
          <cell r="B1359" t="str">
            <v>HYDRO ONE NETWORKS INC.</v>
          </cell>
          <cell r="D1359">
            <v>-7179</v>
          </cell>
        </row>
        <row r="1360">
          <cell r="A1360" t="str">
            <v>LARDER LAKE ELECTRIC COMPANY</v>
          </cell>
          <cell r="B1360" t="str">
            <v>HYDRO ONE NETWORKS INC.</v>
          </cell>
          <cell r="D1360">
            <v>-7045</v>
          </cell>
        </row>
        <row r="1361">
          <cell r="A1361" t="str">
            <v>LATCHFORD HYDRO ELECTRIC</v>
          </cell>
          <cell r="B1361" t="str">
            <v>HYDRO ONE NETWORKS INC.</v>
          </cell>
          <cell r="D1361">
            <v>-6945</v>
          </cell>
        </row>
        <row r="1362">
          <cell r="A1362" t="str">
            <v>LINCOLN HYDRO-ELECTRIC COMMISSION</v>
          </cell>
          <cell r="B1362" t="str">
            <v>NIAGARA PENINSULA ENERGY INC.</v>
          </cell>
          <cell r="D1362">
            <v>-91083</v>
          </cell>
        </row>
        <row r="1363">
          <cell r="A1363" t="str">
            <v>LINDSAY HYDRO-ELECTRIC SYSTEM</v>
          </cell>
          <cell r="B1363" t="str">
            <v>HYDRO ONE NETWORKS INC.</v>
          </cell>
          <cell r="D1363">
            <v>-202013</v>
          </cell>
        </row>
        <row r="1364">
          <cell r="A1364" t="str">
            <v>LONDON HYDRO UTILITIES SERVICES INC.</v>
          </cell>
          <cell r="B1364" t="str">
            <v>LONDON HYDRO INC.</v>
          </cell>
          <cell r="D1364">
            <v>-7184393</v>
          </cell>
        </row>
        <row r="1365">
          <cell r="A1365" t="str">
            <v>MALAHIDE UTILITY COMMISSION</v>
          </cell>
          <cell r="B1365" t="str">
            <v>HYDRO ONE NETWORKS INC.</v>
          </cell>
          <cell r="D1365">
            <v>-3029</v>
          </cell>
        </row>
        <row r="1366">
          <cell r="A1366" t="str">
            <v>MAPLETON HYDRO ELECTRIC COMMISSION</v>
          </cell>
          <cell r="B1366" t="str">
            <v>HYDRO ONE NETWORKS INC.</v>
          </cell>
          <cell r="D1366">
            <v>-2741</v>
          </cell>
        </row>
        <row r="1367">
          <cell r="A1367" t="str">
            <v>MARKDALE HYDRO SYSTEM</v>
          </cell>
          <cell r="B1367" t="str">
            <v>HYDRO ONE NETWORKS INC.</v>
          </cell>
          <cell r="D1367">
            <v>-18412</v>
          </cell>
        </row>
        <row r="1368">
          <cell r="A1368" t="str">
            <v>MARKHAM HYDRO DISTRIBUTION INC.</v>
          </cell>
          <cell r="B1368" t="str">
            <v>POWERSTREAM INC.</v>
          </cell>
          <cell r="D1368">
            <v>-3424963</v>
          </cell>
        </row>
        <row r="1369">
          <cell r="A1369" t="str">
            <v>MARMORA HYDRO COMMISSION</v>
          </cell>
          <cell r="B1369" t="str">
            <v>HYDRO ONE NETWORKS INC.</v>
          </cell>
          <cell r="D1369">
            <v>-21445</v>
          </cell>
        </row>
        <row r="1370">
          <cell r="A1370" t="str">
            <v>MARTINTOWN HYDRO SYSTEM</v>
          </cell>
          <cell r="B1370" t="str">
            <v>HYDRO ONE NETWORKS INC.</v>
          </cell>
          <cell r="D1370">
            <v>-843</v>
          </cell>
        </row>
        <row r="1371">
          <cell r="A1371" t="str">
            <v>MIDLAND POWER UTILITY CORPORATION</v>
          </cell>
          <cell r="B1371" t="str">
            <v>MIDLAND POWER UTILITY CORPORATION</v>
          </cell>
          <cell r="D1371">
            <v>-26525</v>
          </cell>
        </row>
        <row r="1372">
          <cell r="A1372" t="str">
            <v>MILDMAY HYDRO-ELECTRIC COMMISSION</v>
          </cell>
          <cell r="B1372" t="str">
            <v>WESTARIO POWER INC.</v>
          </cell>
          <cell r="D1372">
            <v>-3976</v>
          </cell>
        </row>
        <row r="1373">
          <cell r="A1373" t="str">
            <v>MILTON HYDRO DISTRIBUTION INC.</v>
          </cell>
          <cell r="B1373" t="str">
            <v>MILTON HYDRO DISTRIBUTION INC.</v>
          </cell>
          <cell r="D1373">
            <v>-1932501</v>
          </cell>
        </row>
        <row r="1374">
          <cell r="A1374" t="str">
            <v>MISSISSIPPI MILLS PUBLIC UTILITIES COMMISSION</v>
          </cell>
          <cell r="B1374" t="str">
            <v>OTTAWA RIVER POWER CORPORATION</v>
          </cell>
          <cell r="D1374">
            <v>-40818</v>
          </cell>
        </row>
        <row r="1375">
          <cell r="A1375" t="str">
            <v>NANTICOKE HYDRO ELECTRIC COMMISSION</v>
          </cell>
          <cell r="B1375" t="str">
            <v>HALDIMAND COUNTY HYDRO INC.</v>
          </cell>
          <cell r="D1375">
            <v>-401779</v>
          </cell>
        </row>
        <row r="1376">
          <cell r="A1376" t="str">
            <v>NAPANEE HYDRO-ELECTRIC COMMISSION</v>
          </cell>
          <cell r="B1376" t="str">
            <v>HYDRO ONE NETWORKS INC.</v>
          </cell>
          <cell r="D1376">
            <v>-38335</v>
          </cell>
        </row>
        <row r="1377">
          <cell r="A1377" t="str">
            <v>NEPEAN HYDRO ELECTRIC COMMISSION</v>
          </cell>
          <cell r="B1377" t="str">
            <v>HYDRO OTTAWA LIMITED</v>
          </cell>
          <cell r="D1377">
            <v>-3913299</v>
          </cell>
        </row>
        <row r="1378">
          <cell r="A1378" t="str">
            <v>NEW TECUMSETH HYDRO</v>
          </cell>
          <cell r="B1378" t="str">
            <v>POWERSTREAM INC.</v>
          </cell>
          <cell r="D1378">
            <v>-177928</v>
          </cell>
        </row>
        <row r="1379">
          <cell r="A1379" t="str">
            <v>NEWBURY POWER INC.</v>
          </cell>
          <cell r="B1379" t="str">
            <v>MIDDLESEX POWER DISTRIBUTION CORPORATION</v>
          </cell>
          <cell r="D1379">
            <v>-3415</v>
          </cell>
        </row>
        <row r="1380">
          <cell r="A1380" t="str">
            <v>NEWMARKET HYDRO LTD.</v>
          </cell>
          <cell r="B1380" t="str">
            <v>NEWMARKET-TAY POWER DISTRIBUTION LTD.</v>
          </cell>
          <cell r="D1380">
            <v>-1766340</v>
          </cell>
        </row>
        <row r="1381">
          <cell r="A1381" t="str">
            <v>NIAGARA FALLS HYDRO INC.</v>
          </cell>
          <cell r="B1381" t="str">
            <v>NIAGARA PENINSULA ENERGY INC.</v>
          </cell>
          <cell r="D1381">
            <v>-1629285</v>
          </cell>
        </row>
        <row r="1382">
          <cell r="A1382" t="str">
            <v>NIAGARA-ON-THE-LAKE HYDRO INC.</v>
          </cell>
          <cell r="B1382" t="str">
            <v>NIAGARA-ON-THE-LAKE HYDRO INC.</v>
          </cell>
          <cell r="D1382">
            <v>-185586</v>
          </cell>
        </row>
        <row r="1383">
          <cell r="A1383" t="str">
            <v>NICKEL CENTRE HYDRO-ELECTRIC COMMISSION</v>
          </cell>
          <cell r="B1383" t="str">
            <v>GREATER SUDBURY HYDRO INC.</v>
          </cell>
          <cell r="D1383">
            <v>-12457</v>
          </cell>
        </row>
        <row r="1384">
          <cell r="A1384" t="str">
            <v>NIPIGON HYDRO ELECTRIC COMMISSION</v>
          </cell>
          <cell r="B1384" t="str">
            <v>HYDRO ONE NETWORKS INC.</v>
          </cell>
          <cell r="D1384">
            <v>-16664</v>
          </cell>
        </row>
        <row r="1385">
          <cell r="A1385" t="str">
            <v>NORFOLK POWER DISTRIBUTION INC.</v>
          </cell>
          <cell r="B1385" t="str">
            <v>NORFOLK POWER DISTRIBUTION INC.</v>
          </cell>
          <cell r="D1385">
            <v>-31602</v>
          </cell>
        </row>
        <row r="1386">
          <cell r="A1386" t="str">
            <v>NORTH BAY HYDRO DISTRIBUTION LIMITED</v>
          </cell>
          <cell r="B1386" t="str">
            <v>NORTH BAY HYDRO DISTRIBUTION LIMITED</v>
          </cell>
          <cell r="D1386">
            <v>-366445</v>
          </cell>
        </row>
        <row r="1387">
          <cell r="A1387" t="str">
            <v>NORTH GRENVILLE HYDRO-ELECTRIC COMMISSION</v>
          </cell>
          <cell r="B1387" t="str">
            <v>HYDRO ONE NETWORKS INC.</v>
          </cell>
          <cell r="D1387">
            <v>-4401</v>
          </cell>
        </row>
        <row r="1388">
          <cell r="A1388" t="str">
            <v>NORTH PERTH UTILITY COMMISSION</v>
          </cell>
          <cell r="B1388" t="str">
            <v>HYDRO ONE NETWORKS INC.</v>
          </cell>
          <cell r="D1388">
            <v>-109179</v>
          </cell>
        </row>
        <row r="1389">
          <cell r="A1389" t="str">
            <v>NORWICH PUBLIC UTILITY COMMISSION</v>
          </cell>
          <cell r="B1389" t="str">
            <v>ERIE THAMES POWERLINES CORPORATION</v>
          </cell>
          <cell r="D1389">
            <v>-61495</v>
          </cell>
        </row>
        <row r="1390">
          <cell r="A1390" t="str">
            <v>OAKVILLE HYDRO ELECTRICITY DISTRIBUTION INC.</v>
          </cell>
          <cell r="B1390" t="str">
            <v>OAKVILLE HYDRO ELECTRICITY DISTRIBUTION INC.</v>
          </cell>
          <cell r="D1390">
            <v>-6005524</v>
          </cell>
        </row>
        <row r="1391">
          <cell r="A1391" t="str">
            <v>OIL SPRINGS HYDRO ELECTRIC COMMISSION</v>
          </cell>
          <cell r="B1391" t="str">
            <v>BLUEWATER POWER DISTRIBUTION CORPORATION</v>
          </cell>
          <cell r="D1391">
            <v>-5065</v>
          </cell>
        </row>
        <row r="1392">
          <cell r="A1392" t="str">
            <v>ORANGEVILLE HYDRO LIMITED</v>
          </cell>
          <cell r="B1392" t="str">
            <v>ORANGEVILLE HYDRO LIMITED</v>
          </cell>
          <cell r="D1392">
            <v>-919210</v>
          </cell>
        </row>
        <row r="1393">
          <cell r="A1393" t="str">
            <v>ORILLIA POWER DISTRIBUTION CORPORATION</v>
          </cell>
          <cell r="B1393" t="str">
            <v>ORILLIA POWER DISTRIBUTION CORPORATION</v>
          </cell>
          <cell r="D1393">
            <v>-461777</v>
          </cell>
        </row>
        <row r="1394">
          <cell r="A1394" t="str">
            <v>OSHAWA PUC NETWORKS INC.</v>
          </cell>
          <cell r="B1394" t="str">
            <v>OSHAWA PUC NETWORKS INC.</v>
          </cell>
          <cell r="D1394">
            <v>-2854490</v>
          </cell>
        </row>
        <row r="1395">
          <cell r="A1395" t="str">
            <v>PARKHILL P.U.C.</v>
          </cell>
          <cell r="B1395" t="str">
            <v>MIDDLESEX POWER DISTRIBUTION CORPORATION</v>
          </cell>
          <cell r="D1395">
            <v>-22663</v>
          </cell>
        </row>
        <row r="1396">
          <cell r="A1396" t="str">
            <v>PARRY SOUND POWER CORPORATION</v>
          </cell>
          <cell r="B1396" t="str">
            <v>PARRY SOUND POWER CORPORATION</v>
          </cell>
          <cell r="D1396">
            <v>-38660</v>
          </cell>
        </row>
        <row r="1397">
          <cell r="A1397" t="str">
            <v>PELHAM HYDRO-ELECTRIC COMMISSION</v>
          </cell>
          <cell r="B1397" t="str">
            <v>NIAGARA PENINSULA ENERGY INC.</v>
          </cell>
          <cell r="D1397">
            <v>-52420</v>
          </cell>
        </row>
        <row r="1398">
          <cell r="A1398" t="str">
            <v>PERTH EAST HYDRO ELECTRIC COMMISSION</v>
          </cell>
          <cell r="B1398" t="str">
            <v>HYDRO ONE NETWORKS INC.</v>
          </cell>
          <cell r="D1398">
            <v>-23746</v>
          </cell>
        </row>
        <row r="1399">
          <cell r="A1399" t="str">
            <v>PETERBOROUGH UTILITIES COMMISSION</v>
          </cell>
          <cell r="B1399" t="str">
            <v>PETERBOROUGH DISTRIBUTION INCORPORATED</v>
          </cell>
          <cell r="D1399">
            <v>-1184532</v>
          </cell>
        </row>
        <row r="1400">
          <cell r="A1400" t="str">
            <v>PICKERING HYDRO-ELECTRIC COMMISSION</v>
          </cell>
          <cell r="B1400" t="str">
            <v>VERIDIAN CONNECTIONS INC.</v>
          </cell>
          <cell r="D1400">
            <v>-708917</v>
          </cell>
        </row>
        <row r="1401">
          <cell r="A1401" t="str">
            <v>POLICE VILLAGE OF APPLE HILL HYDRO SYSTEM</v>
          </cell>
          <cell r="B1401" t="str">
            <v>HYDRO ONE NETWORKS INC.</v>
          </cell>
          <cell r="D1401">
            <v>-698</v>
          </cell>
        </row>
        <row r="1402">
          <cell r="A1402" t="str">
            <v>POLICE VILLAGE OF AVONMORE HYDRO SYSTEM</v>
          </cell>
          <cell r="B1402" t="str">
            <v>HYDRO ONE NETWORKS INC.</v>
          </cell>
          <cell r="D1402">
            <v>-2588</v>
          </cell>
        </row>
        <row r="1403">
          <cell r="A1403" t="str">
            <v>POLICE VILLAGE OF COMBER HYDRO SYSTEM</v>
          </cell>
          <cell r="B1403" t="str">
            <v>E.L.K. ENERGY INC.</v>
          </cell>
          <cell r="D1403">
            <v>-31005</v>
          </cell>
        </row>
        <row r="1404">
          <cell r="A1404" t="str">
            <v>POLICE VILLAGE OF DUBLIN HYDRO SYSTEM</v>
          </cell>
          <cell r="B1404" t="str">
            <v>ERIE THAMES POWERLINES CORPORATION</v>
          </cell>
          <cell r="D1404">
            <v>-1945</v>
          </cell>
        </row>
        <row r="1405">
          <cell r="A1405" t="str">
            <v>POLICE VILLAGE OF GRANTON HYDRO SYSTEM</v>
          </cell>
          <cell r="B1405" t="str">
            <v>HYDRO ONE NETWORKS INC.</v>
          </cell>
          <cell r="D1405">
            <v>-42896</v>
          </cell>
        </row>
        <row r="1406">
          <cell r="A1406" t="str">
            <v>POLICE VILLAGE OF MERLIN HYDRO SYSTEM</v>
          </cell>
          <cell r="B1406" t="str">
            <v>CHATHAM-KENT HYDRO INC.</v>
          </cell>
          <cell r="D1406">
            <v>-24071</v>
          </cell>
        </row>
        <row r="1407">
          <cell r="A1407" t="str">
            <v>POLICE VILLAGE OF MOOREFIELD HYDRO SYSTEM</v>
          </cell>
          <cell r="B1407" t="str">
            <v>HYDRO ONE NETWORKS INC.</v>
          </cell>
          <cell r="D1407">
            <v>-99</v>
          </cell>
        </row>
        <row r="1408">
          <cell r="A1408" t="str">
            <v>POLICE VILLAGE OF MOUNT BRYDGES HYDRO SYSTEM</v>
          </cell>
          <cell r="B1408" t="str">
            <v>MIDDLESEX POWER DISTRIBUTION CORPORATION</v>
          </cell>
          <cell r="D1408">
            <v>-27561</v>
          </cell>
        </row>
        <row r="1409">
          <cell r="A1409" t="str">
            <v>POLICE VILLAGE OF PRICEVILLE HYDRO SYSTEM</v>
          </cell>
          <cell r="B1409" t="str">
            <v>HYDRO ONE NETWORKS INC.</v>
          </cell>
          <cell r="D1409">
            <v>-2111</v>
          </cell>
        </row>
        <row r="1410">
          <cell r="A1410" t="str">
            <v>POLICE VILLAGE OF RUSSELL HYDRO ELECTRIC SYSTEM</v>
          </cell>
          <cell r="B1410" t="str">
            <v>HYDRO ONE NETWORKS INC.</v>
          </cell>
          <cell r="D1410">
            <v>-6098</v>
          </cell>
        </row>
        <row r="1411">
          <cell r="A1411" t="str">
            <v>PORT COLBORNE HYDRO INC.</v>
          </cell>
          <cell r="B1411" t="str">
            <v>CANADIAN NIAGARA POWER INC.</v>
          </cell>
          <cell r="D1411">
            <v>-48570</v>
          </cell>
        </row>
        <row r="1412">
          <cell r="A1412" t="str">
            <v>PORT HOPE HYDRO</v>
          </cell>
          <cell r="B1412" t="str">
            <v>VERIDIAN CONNECTIONS INC.</v>
          </cell>
          <cell r="D1412">
            <v>-515719</v>
          </cell>
        </row>
        <row r="1413">
          <cell r="A1413" t="str">
            <v>PRESCOTT PUBLIC UTILITIES COMMISSION</v>
          </cell>
          <cell r="B1413" t="str">
            <v>RIDEAU ST. LAWRENCE DISTRIBUTION INC.</v>
          </cell>
          <cell r="D1413">
            <v>-33640</v>
          </cell>
        </row>
        <row r="1414">
          <cell r="A1414" t="str">
            <v>PUBLIC UTILITIES COMMISSION OF CHATHAM-KENT</v>
          </cell>
          <cell r="B1414" t="str">
            <v>CHATHAM-KENT HYDRO INC.</v>
          </cell>
          <cell r="D1414">
            <v>-931984</v>
          </cell>
        </row>
        <row r="1415">
          <cell r="A1415" t="str">
            <v>PUBLIC UTILITIES COMMISSION OF THE CITY OF BARRIE</v>
          </cell>
          <cell r="B1415" t="str">
            <v>POWERSTREAM INC.</v>
          </cell>
          <cell r="D1415">
            <v>-3573120</v>
          </cell>
        </row>
        <row r="1416">
          <cell r="A1416" t="str">
            <v>PUBLIC UTILITIES COMMISSION OF THE CITY OF OWEN SOUND</v>
          </cell>
          <cell r="B1416" t="str">
            <v>HYDRO ONE NETWORKS INC.</v>
          </cell>
          <cell r="D1416">
            <v>-172860</v>
          </cell>
        </row>
        <row r="1417">
          <cell r="A1417" t="str">
            <v>PUBLIC UTILITIES COMMISSION OF THE CITY OF TRENTON</v>
          </cell>
          <cell r="B1417" t="str">
            <v>HYDRO ONE NETWORKS INC.</v>
          </cell>
          <cell r="D1417">
            <v>-785703</v>
          </cell>
        </row>
        <row r="1418">
          <cell r="A1418" t="str">
            <v>PUBLIC UTILITIES COMMISSION OF THE CORPORATION OF THE TOWNSHIP OF MAGNETAWAN</v>
          </cell>
          <cell r="B1418" t="str">
            <v>LAKELAND POWER DISTRIBUTION LTD.</v>
          </cell>
          <cell r="D1418">
            <v>-26307</v>
          </cell>
        </row>
        <row r="1419">
          <cell r="A1419" t="str">
            <v>PUBLIC UTILITIES COMMISSION OF THE TOWN OF ALEXANDRIA</v>
          </cell>
          <cell r="B1419" t="str">
            <v>HYDRO ONE NETWORKS INC.</v>
          </cell>
          <cell r="D1419">
            <v>-15360</v>
          </cell>
        </row>
        <row r="1420">
          <cell r="A1420" t="str">
            <v>PUBLIC UTILITIES COMMISSION OF THE TOWN OF BLENHEIM</v>
          </cell>
          <cell r="B1420" t="str">
            <v>CHATHAM-KENT HYDRO INC.</v>
          </cell>
          <cell r="D1420">
            <v>-25316</v>
          </cell>
        </row>
        <row r="1421">
          <cell r="A1421" t="str">
            <v>PUBLIC UTILITIES COMMISSION OF THE TOWN OF CAMPBELLFORD</v>
          </cell>
          <cell r="B1421" t="str">
            <v>HYDRO ONE NETWORKS INC.</v>
          </cell>
          <cell r="D1421">
            <v>-32228</v>
          </cell>
        </row>
        <row r="1422">
          <cell r="A1422" t="str">
            <v>PUBLIC UTILITIES COMMISSION OF THE TOWN OF CHESLEY</v>
          </cell>
          <cell r="B1422" t="str">
            <v>HYDRO ONE NETWORKS INC.</v>
          </cell>
          <cell r="D1422">
            <v>-16267</v>
          </cell>
        </row>
        <row r="1423">
          <cell r="A1423" t="str">
            <v>PUBLIC UTILITIES COMMISSION OF THE TOWN OF COBOURG</v>
          </cell>
          <cell r="B1423" t="str">
            <v>LAKEFRONT UTILITIES INC.</v>
          </cell>
          <cell r="D1423">
            <v>-14001</v>
          </cell>
        </row>
        <row r="1424">
          <cell r="A1424" t="str">
            <v>PUBLIC UTILITIES COMMISSION OF THE TOWN OF FERGUS</v>
          </cell>
          <cell r="B1424" t="str">
            <v>CENTRE WELLINGTON HYDRO LTD.</v>
          </cell>
          <cell r="D1424">
            <v>-52302</v>
          </cell>
        </row>
        <row r="1425">
          <cell r="A1425" t="str">
            <v>PUBLIC UTILITIES COMMISSION OF THE TOWN OF GODERICH</v>
          </cell>
          <cell r="B1425" t="str">
            <v>WEST COAST HURON ENERGY INC.</v>
          </cell>
          <cell r="D1425">
            <v>-143766</v>
          </cell>
        </row>
        <row r="1426">
          <cell r="A1426" t="str">
            <v>PUBLIC UTILITIES COMMISSION OF THE TOWN OF MASSEY</v>
          </cell>
          <cell r="B1426" t="str">
            <v>ESPANOLA REGIONAL HYDRO DISTRIBUTION CORPORATION</v>
          </cell>
          <cell r="D1426">
            <v>-10397</v>
          </cell>
        </row>
        <row r="1427">
          <cell r="A1427" t="str">
            <v>PUBLIC UTILITIES COMMISSION OF THE TOWN OF MEAFORD</v>
          </cell>
          <cell r="B1427" t="str">
            <v>HYDRO ONE NETWORKS INC.</v>
          </cell>
          <cell r="D1427">
            <v>-107901</v>
          </cell>
        </row>
        <row r="1428">
          <cell r="A1428" t="str">
            <v>PUBLIC UTILITIES COMMISSION OF THE TOWN OF MITCHELL</v>
          </cell>
          <cell r="B1428" t="str">
            <v>ERIE THAMES POWERLINES CORPORATION</v>
          </cell>
          <cell r="D1428">
            <v>-48613</v>
          </cell>
        </row>
        <row r="1429">
          <cell r="A1429" t="str">
            <v>PUBLIC UTILITIES COMMISSION OF THE TOWN OF MOUNT FOREST</v>
          </cell>
          <cell r="B1429" t="str">
            <v>WELLINGTON NORTH POWER INC.</v>
          </cell>
          <cell r="D1429">
            <v>-26398</v>
          </cell>
        </row>
        <row r="1430">
          <cell r="A1430" t="str">
            <v>PUBLIC UTILITIES COMMISSION OF THE TOWN OF PALMERSTON</v>
          </cell>
          <cell r="B1430" t="str">
            <v>WESTARIO POWER INC.</v>
          </cell>
          <cell r="D1430">
            <v>-30315</v>
          </cell>
        </row>
        <row r="1431">
          <cell r="A1431" t="str">
            <v>PUBLIC UTILITIES COMMISSION OF THE TOWN OF PARIS</v>
          </cell>
          <cell r="B1431" t="str">
            <v>BRANT COUNTY POWER INC.</v>
          </cell>
          <cell r="D1431">
            <v>-262478</v>
          </cell>
        </row>
        <row r="1432">
          <cell r="A1432" t="str">
            <v>PUBLIC UTILITIES COMMISSION OF THE TOWN OF PICTON</v>
          </cell>
          <cell r="B1432" t="str">
            <v>HYDRO ONE NETWORKS INC.</v>
          </cell>
          <cell r="D1432">
            <v>-23971</v>
          </cell>
        </row>
        <row r="1433">
          <cell r="A1433" t="str">
            <v>PUBLIC UTILITIES COMMISSION OF THE TOWN OF RIDGETOWN</v>
          </cell>
          <cell r="B1433" t="str">
            <v>CHATHAM-KENT HYDRO INC.</v>
          </cell>
          <cell r="D1433">
            <v>-35371</v>
          </cell>
        </row>
        <row r="1434">
          <cell r="A1434" t="str">
            <v>PUBLIC UTILITIES COMMISSION OF THE TOWN OF SOUTHAMPTON</v>
          </cell>
          <cell r="B1434" t="str">
            <v>WESTARIO POWER INC.</v>
          </cell>
          <cell r="D1434">
            <v>-66730</v>
          </cell>
        </row>
        <row r="1435">
          <cell r="A1435" t="str">
            <v>PUBLIC UTILITIES COMMISSION OF THE TOWN OF TECUMSEH</v>
          </cell>
          <cell r="B1435" t="str">
            <v>ESSEX POWERLINES CORPORATION</v>
          </cell>
          <cell r="D1435">
            <v>-868582</v>
          </cell>
        </row>
        <row r="1436">
          <cell r="A1436" t="str">
            <v>PUBLIC UTILITIES COMMISSION OF THE TOWN OF TILBURY</v>
          </cell>
          <cell r="B1436" t="str">
            <v>CHATHAM-KENT HYDRO INC.</v>
          </cell>
          <cell r="D1436">
            <v>-90846</v>
          </cell>
        </row>
        <row r="1437">
          <cell r="A1437" t="str">
            <v>PUBLIC UTILITIES COMMISSION OF THE VILLAGE OF ARTHUR</v>
          </cell>
          <cell r="B1437" t="str">
            <v>WELLINGTON NORTH POWER INC.</v>
          </cell>
          <cell r="D1437">
            <v>-7242</v>
          </cell>
        </row>
        <row r="1438">
          <cell r="A1438" t="str">
            <v>PUBLIC UTILITIES COMMISSION OF THE VILLAGE OF BELMONT</v>
          </cell>
          <cell r="B1438" t="str">
            <v>ERIE THAMES POWERLINES CORPORATION</v>
          </cell>
          <cell r="D1438">
            <v>-133842</v>
          </cell>
        </row>
        <row r="1439">
          <cell r="A1439" t="str">
            <v>PUBLIC UTILITIES COMMISSION OF THE VILLAGE OF LANCASTER</v>
          </cell>
          <cell r="B1439" t="str">
            <v>HYDRO ONE NETWORKS INC.</v>
          </cell>
          <cell r="D1439">
            <v>-27168</v>
          </cell>
        </row>
        <row r="1440">
          <cell r="A1440" t="str">
            <v>PUBLIC UTILITIES COMMISSION OF THE VILLAGE OF PORT MCNICOLL</v>
          </cell>
          <cell r="B1440" t="str">
            <v>NEWMARKET-TAY POWER DISTRIBUTION LTD.</v>
          </cell>
          <cell r="D1440">
            <v>-7421</v>
          </cell>
        </row>
        <row r="1441">
          <cell r="A1441" t="str">
            <v>PUBLIC UTILITIES COMMISSION OF THE VILLAGE OF PORT STANLEY</v>
          </cell>
          <cell r="B1441" t="str">
            <v>ERIE THAMES POWERLINES CORPORATION</v>
          </cell>
          <cell r="D1441">
            <v>-4706</v>
          </cell>
        </row>
        <row r="1442">
          <cell r="A1442" t="str">
            <v>PUBLIC UTILITIES COMMISSION OF THE VILLAGE OF THAMESVILLE</v>
          </cell>
          <cell r="B1442" t="str">
            <v>CHATHAM-KENT HYDRO INC.</v>
          </cell>
          <cell r="D1442">
            <v>-4713</v>
          </cell>
        </row>
        <row r="1443">
          <cell r="A1443" t="str">
            <v>PUBLIC UTILITIES COMMISSION OF THE VILLAGE OF WESTPORT</v>
          </cell>
          <cell r="B1443" t="str">
            <v>RIDEAU ST. LAWRENCE DISTRIBUTION INC.</v>
          </cell>
          <cell r="D1443">
            <v>-564</v>
          </cell>
        </row>
        <row r="1444">
          <cell r="A1444" t="str">
            <v>PUBLIC UTILITIES COMMISSION OF THE VILLAGE OF WHEATLEY</v>
          </cell>
          <cell r="B1444" t="str">
            <v>CHATHAM-KENT HYDRO INC.</v>
          </cell>
          <cell r="D1444">
            <v>-9927</v>
          </cell>
        </row>
        <row r="1445">
          <cell r="A1445" t="str">
            <v>PUBLIC UTILITY COMMISSION OF THE VILLAGE OF WEST LORNE</v>
          </cell>
          <cell r="B1445" t="str">
            <v>HYDRO ONE NETWORKS INC.</v>
          </cell>
          <cell r="D1445">
            <v>-21813</v>
          </cell>
        </row>
        <row r="1446">
          <cell r="A1446" t="str">
            <v>PUBLIC UTILITY COMMISSION OF TOWN OF PERTH</v>
          </cell>
          <cell r="B1446" t="str">
            <v>HYDRO ONE NETWORKS INC.</v>
          </cell>
          <cell r="D1446">
            <v>-102809</v>
          </cell>
        </row>
        <row r="1447">
          <cell r="A1447" t="str">
            <v>RAINY RIVER PUBLIC UTILITIES COMMISSION</v>
          </cell>
          <cell r="B1447" t="str">
            <v>HYDRO ONE NETWORKS INC.</v>
          </cell>
          <cell r="D1447">
            <v>-21851</v>
          </cell>
        </row>
        <row r="1448">
          <cell r="A1448" t="str">
            <v>RED ROCK HYDRO</v>
          </cell>
          <cell r="B1448" t="str">
            <v>HYDRO ONE NETWORKS INC.</v>
          </cell>
          <cell r="D1448">
            <v>-9068</v>
          </cell>
        </row>
        <row r="1449">
          <cell r="A1449" t="str">
            <v>RENFREW HYDRO INC.</v>
          </cell>
          <cell r="B1449" t="str">
            <v>RENFREW HYDRO INC.</v>
          </cell>
          <cell r="D1449">
            <v>-45216</v>
          </cell>
        </row>
        <row r="1450">
          <cell r="A1450" t="str">
            <v>RICHMOND HILL HYDRO INC.</v>
          </cell>
          <cell r="B1450" t="str">
            <v>POWERSTREAM INC.</v>
          </cell>
          <cell r="D1450">
            <v>-1379841</v>
          </cell>
        </row>
        <row r="1451">
          <cell r="A1451" t="str">
            <v>RIPLEY PUBLIC UTILITIES COMMISSION</v>
          </cell>
          <cell r="B1451" t="str">
            <v>WESTARIO POWER INC.</v>
          </cell>
          <cell r="D1451">
            <v>-17351</v>
          </cell>
        </row>
        <row r="1452">
          <cell r="A1452" t="str">
            <v>ROCKLAND HYDRO ELECTRIC COMMISSION</v>
          </cell>
          <cell r="B1452" t="str">
            <v>HYDRO ONE NETWORKS INC.</v>
          </cell>
          <cell r="D1452">
            <v>-137786</v>
          </cell>
        </row>
        <row r="1453">
          <cell r="A1453" t="str">
            <v>RODNEY PUBLIC UTILITIES COMMISSION</v>
          </cell>
          <cell r="B1453" t="str">
            <v>HYDRO ONE NETWORKS INC.</v>
          </cell>
          <cell r="D1453">
            <v>-5016</v>
          </cell>
        </row>
        <row r="1454">
          <cell r="A1454" t="str">
            <v>SCHREIBER HYDRO-ELECTRIC COMMISSION</v>
          </cell>
          <cell r="B1454" t="str">
            <v>HYDRO ONE NETWORKS INC.</v>
          </cell>
          <cell r="D1454">
            <v>-7023</v>
          </cell>
        </row>
        <row r="1455">
          <cell r="A1455" t="str">
            <v>SCUGOG HYDRO ELECTRIC CORPORATION</v>
          </cell>
          <cell r="B1455" t="str">
            <v>VERIDIAN CONNECTIONS INC.</v>
          </cell>
          <cell r="D1455">
            <v>-369615</v>
          </cell>
        </row>
        <row r="1456">
          <cell r="A1456" t="str">
            <v>SEAFORTH PUBLIC UTILITY COMMISSION</v>
          </cell>
          <cell r="B1456" t="str">
            <v>FESTIVAL HYDRO INC.</v>
          </cell>
          <cell r="D1456">
            <v>-20125</v>
          </cell>
        </row>
        <row r="1457">
          <cell r="A1457" t="str">
            <v>SEVERN HYDRO-ELECTRIC SYSTEM</v>
          </cell>
          <cell r="B1457" t="str">
            <v>HYDRO ONE NETWORKS INC.</v>
          </cell>
          <cell r="D1457">
            <v>-15706</v>
          </cell>
        </row>
        <row r="1458">
          <cell r="A1458" t="str">
            <v>SIMCOE HYDRO-ELECTRIC COMMISSION</v>
          </cell>
          <cell r="B1458" t="str">
            <v>NORFOLK POWER DISTRIBUTION INC.</v>
          </cell>
          <cell r="D1458">
            <v>-305797</v>
          </cell>
        </row>
        <row r="1459">
          <cell r="A1459" t="str">
            <v>SIOUX LOOKOUT HYDRO INC.</v>
          </cell>
          <cell r="B1459" t="str">
            <v>SIOUX LOOKOUT HYDRO INC.</v>
          </cell>
          <cell r="D1459">
            <v>-34147</v>
          </cell>
        </row>
        <row r="1460">
          <cell r="A1460" t="str">
            <v>SMITHS FALLS HYDRO ELECTRIC COMMISSION</v>
          </cell>
          <cell r="B1460" t="str">
            <v>HYDRO ONE NETWORKS INC.</v>
          </cell>
          <cell r="D1460">
            <v>-30355</v>
          </cell>
        </row>
        <row r="1461">
          <cell r="A1461" t="str">
            <v>SOUTH RIVER PUBLIC UTILITIES COMMISSION</v>
          </cell>
          <cell r="B1461" t="str">
            <v>HYDRO ONE NETWORKS INC.</v>
          </cell>
          <cell r="D1461">
            <v>-7367</v>
          </cell>
        </row>
        <row r="1462">
          <cell r="A1462" t="str">
            <v>SOUTH-WEST OXFORD PUBLIC UTILITIES COMMISSION</v>
          </cell>
          <cell r="B1462" t="str">
            <v>ERIE THAMES POWERLINES CORPORATION</v>
          </cell>
          <cell r="D1462">
            <v>-2699</v>
          </cell>
        </row>
        <row r="1463">
          <cell r="A1463" t="str">
            <v>ST. CATHARINES HYDRO UTILITY SERVICES INC.</v>
          </cell>
          <cell r="B1463" t="str">
            <v>HORIZON UTILITIES CORPORATION</v>
          </cell>
          <cell r="D1463">
            <v>-2312521</v>
          </cell>
        </row>
        <row r="1464">
          <cell r="A1464" t="str">
            <v>ST. MARY'S PUBLIC UTILITIES COMMISSION</v>
          </cell>
          <cell r="B1464" t="str">
            <v>FESTIVAL HYDRO INC.</v>
          </cell>
          <cell r="D1464">
            <v>-98097</v>
          </cell>
        </row>
        <row r="1465">
          <cell r="A1465" t="str">
            <v>ST. THOMAS ENERGY INC.</v>
          </cell>
          <cell r="B1465" t="str">
            <v>ST. THOMAS ENERGY INC.</v>
          </cell>
          <cell r="D1465">
            <v>-240213</v>
          </cell>
        </row>
        <row r="1466">
          <cell r="A1466" t="str">
            <v>STIRLING-RAWDON PUBLIC UTILITIES COMMISSION</v>
          </cell>
          <cell r="B1466" t="str">
            <v>HYDRO ONE NETWORKS INC.</v>
          </cell>
          <cell r="D1466">
            <v>-8927</v>
          </cell>
        </row>
        <row r="1467">
          <cell r="A1467" t="str">
            <v>STONEY CREEK HYDRO-ELECTRIC COMMISSION</v>
          </cell>
          <cell r="B1467" t="str">
            <v>HORIZON UTILITIES CORPORATION</v>
          </cell>
          <cell r="D1467">
            <v>-39287</v>
          </cell>
        </row>
        <row r="1468">
          <cell r="A1468" t="str">
            <v>STRATFORD PUBLIC UTILITY COMMISSION</v>
          </cell>
          <cell r="B1468" t="str">
            <v>FESTIVAL HYDRO INC.</v>
          </cell>
          <cell r="D1468">
            <v>-768620</v>
          </cell>
        </row>
        <row r="1469">
          <cell r="A1469" t="str">
            <v>SUNDRIDGE HYDRO ELECTRIC SYSTEM</v>
          </cell>
          <cell r="B1469" t="str">
            <v>LAKELAND POWER DISTRIBUTION LTD.</v>
          </cell>
          <cell r="D1469">
            <v>-50123</v>
          </cell>
        </row>
        <row r="1470">
          <cell r="A1470" t="str">
            <v>TARA HYDRO-ELECTRIC SYSTEM</v>
          </cell>
          <cell r="B1470" t="str">
            <v>HYDRO ONE NETWORKS INC.</v>
          </cell>
          <cell r="D1470">
            <v>-5476</v>
          </cell>
        </row>
        <row r="1471">
          <cell r="A1471" t="str">
            <v>TEESWATER HYDRO-ELECTRIC COMMISSION</v>
          </cell>
          <cell r="B1471" t="str">
            <v>WESTARIO POWER INC.</v>
          </cell>
          <cell r="D1471">
            <v>-34494</v>
          </cell>
        </row>
        <row r="1472">
          <cell r="A1472" t="str">
            <v>TERRACE BAY SUPERIOR WIRES INC.</v>
          </cell>
          <cell r="B1472" t="str">
            <v>HYDRO ONE NETWORKS INC.</v>
          </cell>
          <cell r="D1472">
            <v>-100996</v>
          </cell>
        </row>
        <row r="1473">
          <cell r="A1473" t="str">
            <v>THE HYDRO ELECTRIC COMMISSION OF THE TOWN OF CARLETON PLACE</v>
          </cell>
          <cell r="B1473" t="str">
            <v>HYDRO ONE NETWORKS INC.</v>
          </cell>
          <cell r="D1473">
            <v>-67511</v>
          </cell>
        </row>
        <row r="1474">
          <cell r="A1474" t="str">
            <v>THE HYDRO ELECTRIC COMMISSION OF THE TOWN OF SHELBURNE</v>
          </cell>
          <cell r="B1474" t="str">
            <v>HYDRO ONE NETWORKS INC.</v>
          </cell>
          <cell r="D1474">
            <v>-69722</v>
          </cell>
        </row>
        <row r="1475">
          <cell r="A1475" t="str">
            <v>THE HYDRO ELECTRIC COMMISSION OF THE TOWNSHIP OF WARWICK</v>
          </cell>
          <cell r="B1475" t="str">
            <v>BLUEWATER POWER DISTRIBUTION CORPORATION</v>
          </cell>
          <cell r="D1475">
            <v>-39551</v>
          </cell>
        </row>
        <row r="1476">
          <cell r="A1476" t="str">
            <v>THE HYDRO-ELECTRIC COMMISSION FOR THE TOWN OF EXETER</v>
          </cell>
          <cell r="B1476" t="str">
            <v>HYDRO ONE NETWORKS INC.</v>
          </cell>
          <cell r="D1476">
            <v>-87426</v>
          </cell>
        </row>
        <row r="1477">
          <cell r="A1477" t="str">
            <v>THE HYDRO-ELECTRIC COMMISSION OF THE CITY OF GLOUCESTER</v>
          </cell>
          <cell r="B1477" t="str">
            <v>HYDRO OTTAWA LIMITED</v>
          </cell>
          <cell r="D1477">
            <v>-5716466</v>
          </cell>
        </row>
        <row r="1478">
          <cell r="A1478" t="str">
            <v>THE HYDRO-ELECTRIC COMMISSION OF THE TOWN OF PENETANGUISHENE</v>
          </cell>
          <cell r="B1478" t="str">
            <v>POWERSTREAM INC.</v>
          </cell>
          <cell r="D1478">
            <v>-213396</v>
          </cell>
        </row>
        <row r="1479">
          <cell r="A1479" t="str">
            <v>THE PUBLIC UTILITIES COMMISSION FOR THE TOWN OF BANCROFT</v>
          </cell>
          <cell r="B1479" t="str">
            <v>HYDRO ONE NETWORKS INC.</v>
          </cell>
          <cell r="D1479">
            <v>-57504</v>
          </cell>
        </row>
        <row r="1480">
          <cell r="A1480" t="str">
            <v>THE PUBLIC UTILITIES COMMISSION OF THE TOWN OF COLLINGWOOD</v>
          </cell>
          <cell r="B1480" t="str">
            <v>COLLUS POWER CORP.</v>
          </cell>
          <cell r="D1480">
            <v>-338454</v>
          </cell>
        </row>
        <row r="1481">
          <cell r="A1481" t="str">
            <v>THE PUBLIC UTILITIES COMMISSION OF THE TOWN OF KAPUSKASING</v>
          </cell>
          <cell r="B1481" t="str">
            <v>NORTHERN ONTARIO WIRES INC.</v>
          </cell>
          <cell r="D1481">
            <v>-28610</v>
          </cell>
        </row>
        <row r="1482">
          <cell r="A1482" t="str">
            <v>THE PUBLIC UTILITIES COMMISSION OF THE TOWN OF PETROLIA</v>
          </cell>
          <cell r="B1482" t="str">
            <v>BLUEWATER POWER DISTRIBUTION CORPORATION</v>
          </cell>
          <cell r="D1482">
            <v>-69367</v>
          </cell>
        </row>
        <row r="1483">
          <cell r="A1483" t="str">
            <v>THE PUBLIC UTILITIES COMMISSION OF THE VILLAGE OF EGANVILLE</v>
          </cell>
          <cell r="B1483" t="str">
            <v>HYDRO ONE NETWORKS INC.</v>
          </cell>
          <cell r="D1483">
            <v>-11994</v>
          </cell>
        </row>
        <row r="1484">
          <cell r="A1484" t="str">
            <v>THE PUBLIC UTILITIES COMMISSION OF THE VILLAGE OF POINT EDWARD</v>
          </cell>
          <cell r="B1484" t="str">
            <v>BLUEWATER POWER DISTRIBUTION CORPORATION</v>
          </cell>
          <cell r="D1484">
            <v>-3856</v>
          </cell>
        </row>
        <row r="1485">
          <cell r="A1485" t="str">
            <v>THE VILLAGE OF OMEMEE HYDRO-ELECTRIC COMMISSION</v>
          </cell>
          <cell r="B1485" t="str">
            <v>HYDRO ONE NETWORKS INC.</v>
          </cell>
          <cell r="D1485">
            <v>-20017</v>
          </cell>
        </row>
        <row r="1486">
          <cell r="A1486" t="str">
            <v>THEDFORD HYDRO ELECTRIC COMMISSION</v>
          </cell>
          <cell r="B1486" t="str">
            <v>HYDRO ONE NETWORKS INC.</v>
          </cell>
          <cell r="D1486">
            <v>-13800</v>
          </cell>
        </row>
        <row r="1487">
          <cell r="A1487" t="str">
            <v>THORNDALE HYDRO ELECTRIC COMMISSION</v>
          </cell>
          <cell r="B1487" t="str">
            <v>HYDRO ONE NETWORKS INC.</v>
          </cell>
          <cell r="D1487">
            <v>-2064</v>
          </cell>
        </row>
        <row r="1488">
          <cell r="A1488" t="str">
            <v>THOROLD HYDRO CORPORATION</v>
          </cell>
          <cell r="B1488" t="str">
            <v>HYDRO ONE NETWORKS INC.</v>
          </cell>
          <cell r="D1488">
            <v>-29789</v>
          </cell>
        </row>
        <row r="1489">
          <cell r="A1489" t="str">
            <v>THUNDER BAY HYDRO ELECTRICITY DISTRIBUTION INC.</v>
          </cell>
          <cell r="B1489" t="str">
            <v>THUNDER BAY HYDRO ELECTRICITY DISTRIBUTION INC.</v>
          </cell>
          <cell r="D1489">
            <v>-4646255</v>
          </cell>
        </row>
        <row r="1490">
          <cell r="A1490" t="str">
            <v>TILLSONBURG HYDRO INC.</v>
          </cell>
          <cell r="B1490" t="str">
            <v>TILLSONBURG HYDRO INC.</v>
          </cell>
          <cell r="D1490">
            <v>-371406</v>
          </cell>
        </row>
        <row r="1491">
          <cell r="A1491" t="str">
            <v>TOWNSHIP OF MCGARRY HYDRO SYSTEM</v>
          </cell>
          <cell r="B1491" t="str">
            <v>HYDRO ONE NETWORKS INC.</v>
          </cell>
          <cell r="D1491">
            <v>-6273</v>
          </cell>
        </row>
        <row r="1492">
          <cell r="A1492" t="str">
            <v>TOWNSHIP OF NORTH DORCHESTER HYDRO</v>
          </cell>
          <cell r="B1492" t="str">
            <v>HYDRO ONE NETWORKS INC.</v>
          </cell>
          <cell r="D1492">
            <v>-48671</v>
          </cell>
        </row>
        <row r="1493">
          <cell r="A1493" t="str">
            <v>TWEED HYDRO ELECTRIC COMMISSION</v>
          </cell>
          <cell r="B1493" t="str">
            <v>HYDRO ONE NETWORKS INC.</v>
          </cell>
          <cell r="D1493">
            <v>-21650</v>
          </cell>
        </row>
        <row r="1494">
          <cell r="A1494" t="str">
            <v>UXBRIDGE HYDRO ELECTRIC COMMISSION</v>
          </cell>
          <cell r="B1494" t="str">
            <v>VERIDIAN CONNECTIONS INC.</v>
          </cell>
          <cell r="D1494">
            <v>-15283</v>
          </cell>
        </row>
        <row r="1495">
          <cell r="A1495" t="str">
            <v>VILLAGE OF BARRY'S BAY HYDRO SYSTEM</v>
          </cell>
          <cell r="B1495" t="str">
            <v>HYDRO ONE NETWORKS INC.</v>
          </cell>
          <cell r="D1495">
            <v>-3903</v>
          </cell>
        </row>
        <row r="1496">
          <cell r="A1496" t="str">
            <v>VILLAGE OF BLOOMFIELD HYDRO SYSTEM</v>
          </cell>
          <cell r="B1496" t="str">
            <v>HYDRO ONE NETWORKS INC.</v>
          </cell>
          <cell r="D1496">
            <v>-153</v>
          </cell>
        </row>
        <row r="1497">
          <cell r="A1497" t="str">
            <v>VILLAGE OF CARDINAL HYDRO SYSTEM</v>
          </cell>
          <cell r="B1497" t="str">
            <v>RIDEAU ST. LAWRENCE DISTRIBUTION INC.</v>
          </cell>
          <cell r="D1497">
            <v>-1018</v>
          </cell>
        </row>
        <row r="1498">
          <cell r="A1498" t="str">
            <v>VILLAGE OF CHESTERVILLE HYDRO SYSTEM</v>
          </cell>
          <cell r="B1498" t="str">
            <v>HYDRO ONE NETWORKS INC.</v>
          </cell>
          <cell r="D1498">
            <v>-7189</v>
          </cell>
        </row>
        <row r="1499">
          <cell r="A1499" t="str">
            <v>VILLAGE OF CREEMORE HYDRO SYSTEM</v>
          </cell>
          <cell r="B1499" t="str">
            <v>COLLUS POWER CORP.</v>
          </cell>
          <cell r="D1499">
            <v>-73</v>
          </cell>
        </row>
        <row r="1500">
          <cell r="A1500" t="str">
            <v>VILLAGE OF ERIEAU HYDRO SYSTEM</v>
          </cell>
          <cell r="B1500" t="str">
            <v>CHATHAM-KENT HYDRO INC.</v>
          </cell>
          <cell r="D1500">
            <v>-1633</v>
          </cell>
        </row>
        <row r="1501">
          <cell r="A1501" t="str">
            <v>VILLAGE OF FLESHERTON HYDRO SYSTEM</v>
          </cell>
          <cell r="B1501" t="str">
            <v>HYDRO ONE NETWORKS INC.</v>
          </cell>
          <cell r="D1501">
            <v>-6944</v>
          </cell>
        </row>
        <row r="1502">
          <cell r="A1502" t="str">
            <v>VILLAGE OF IROQUOIS HYDRO SYSTEM</v>
          </cell>
          <cell r="B1502" t="str">
            <v>RIDEAU ST. LAWRENCE DISTRIBUTION INC.</v>
          </cell>
          <cell r="D1502">
            <v>-127553</v>
          </cell>
        </row>
        <row r="1503">
          <cell r="A1503" t="str">
            <v>VILLAGE OF LUCKNOW HYDRO SYSTEM</v>
          </cell>
          <cell r="B1503" t="str">
            <v>WESTARIO POWER INC.</v>
          </cell>
          <cell r="D1503">
            <v>-37471</v>
          </cell>
        </row>
        <row r="1504">
          <cell r="A1504" t="str">
            <v>VILLAGE OF MAXVILLE HYDRO SYSTEM</v>
          </cell>
          <cell r="B1504" t="str">
            <v>HYDRO ONE NETWORKS INC.</v>
          </cell>
          <cell r="D1504">
            <v>-9847</v>
          </cell>
        </row>
        <row r="1505">
          <cell r="A1505" t="str">
            <v>WALKERTON PUBLIC UTILITIES COMMISSION</v>
          </cell>
          <cell r="B1505" t="str">
            <v>WESTARIO POWER INC.</v>
          </cell>
          <cell r="D1505">
            <v>-30508</v>
          </cell>
        </row>
        <row r="1506">
          <cell r="A1506" t="str">
            <v>WARDSVILLE HYDRO ELECTRIC COMMISSION</v>
          </cell>
          <cell r="B1506" t="str">
            <v>HYDRO ONE NETWORKS INC.</v>
          </cell>
          <cell r="D1506">
            <v>-3384</v>
          </cell>
        </row>
        <row r="1507">
          <cell r="A1507" t="str">
            <v>WARKWORTH HYDRO ELECTRIC COMMISSION</v>
          </cell>
          <cell r="B1507" t="str">
            <v>HYDRO ONE NETWORKS INC.</v>
          </cell>
          <cell r="D1507">
            <v>-24604</v>
          </cell>
        </row>
        <row r="1508">
          <cell r="A1508" t="str">
            <v>WATERLOO NORTH HYDRO INC.</v>
          </cell>
          <cell r="B1508" t="str">
            <v>WATERLOO NORTH HYDRO INC.</v>
          </cell>
          <cell r="D1508">
            <v>-2339718</v>
          </cell>
        </row>
        <row r="1509">
          <cell r="A1509" t="str">
            <v>WAUBAUSHENE PUBLIC UTILITIES COMMISSION</v>
          </cell>
          <cell r="B1509" t="str">
            <v>NEWMARKET-TAY POWER DISTRIBUTION LTD.</v>
          </cell>
          <cell r="D1509">
            <v>-26</v>
          </cell>
        </row>
        <row r="1510">
          <cell r="A1510" t="str">
            <v>WELLAND HYDRO-ELECTRIC SYSTEM CORP.</v>
          </cell>
          <cell r="B1510" t="str">
            <v>WELLAND HYDRO-ELECTRIC SYSTEM CORP.</v>
          </cell>
          <cell r="D1510">
            <v>-1064408</v>
          </cell>
        </row>
        <row r="1511">
          <cell r="A1511" t="str">
            <v>WELLINGTON ELECTRIC DISTRIBUTION COMPANY INC.</v>
          </cell>
          <cell r="B1511" t="str">
            <v>GUELPH HYDRO ELECTRIC SYSTEMS INC.</v>
          </cell>
          <cell r="D1511">
            <v>-22235</v>
          </cell>
        </row>
        <row r="1512">
          <cell r="A1512" t="str">
            <v>WEST LINCOLN HYDRO ELECTRIC COMMISSION</v>
          </cell>
          <cell r="B1512" t="str">
            <v>NIAGARA PENINSULA ENERGY INC.</v>
          </cell>
          <cell r="D1512">
            <v>-45607</v>
          </cell>
        </row>
        <row r="1513">
          <cell r="A1513" t="str">
            <v>WHITBY HYDRO ELECTRIC CORPORATION</v>
          </cell>
          <cell r="B1513" t="str">
            <v>WHITBY HYDRO ELECTRIC CORPORATION</v>
          </cell>
          <cell r="D1513">
            <v>-2799307</v>
          </cell>
        </row>
        <row r="1514">
          <cell r="A1514" t="str">
            <v>WHITCHURCH STOUFFVILLE HYDRO ELECTRIC COMMISSION</v>
          </cell>
          <cell r="B1514" t="str">
            <v>HYDRO ONE NETWORKS INC.</v>
          </cell>
          <cell r="D1514">
            <v>-469971</v>
          </cell>
        </row>
        <row r="1515">
          <cell r="A1515" t="str">
            <v>WINCHESTER HYDRO COMMISSION</v>
          </cell>
          <cell r="B1515" t="str">
            <v>HYDRO ONE NETWORKS INC.</v>
          </cell>
          <cell r="D1515">
            <v>-4100</v>
          </cell>
        </row>
        <row r="1516">
          <cell r="A1516" t="str">
            <v>WINDSOR UTILITIES COMMISSION</v>
          </cell>
          <cell r="B1516" t="str">
            <v>ENWIN UTILITIES LTD.</v>
          </cell>
          <cell r="D1516">
            <v>-1547949</v>
          </cell>
        </row>
        <row r="1517">
          <cell r="A1517" t="str">
            <v>WINGHAM PUBLIC UTILITIES COMMISSION</v>
          </cell>
          <cell r="B1517" t="str">
            <v>WESTARIO POWER INC.</v>
          </cell>
          <cell r="D1517">
            <v>-79392</v>
          </cell>
        </row>
        <row r="1518">
          <cell r="A1518" t="str">
            <v>WOODSTOCK HYDRO SERVICES INC.</v>
          </cell>
          <cell r="B1518" t="str">
            <v>WOODSTOCK HYDRO SERVICES INC.</v>
          </cell>
          <cell r="D1518">
            <v>-428497</v>
          </cell>
        </row>
        <row r="1519">
          <cell r="A1519" t="str">
            <v>WOODVILLE HYDRO-ELECTRIC SYSTEM</v>
          </cell>
          <cell r="B1519" t="str">
            <v>HYDRO ONE NETWORKS INC.</v>
          </cell>
          <cell r="D1519">
            <v>-28164</v>
          </cell>
        </row>
        <row r="1520">
          <cell r="A1520" t="str">
            <v>WYOMING HYDRO ELECTRIC COMMISSION</v>
          </cell>
          <cell r="B1520" t="str">
            <v>HYDRO ONE NETWORKS INC.</v>
          </cell>
          <cell r="D1520">
            <v>-20134</v>
          </cell>
        </row>
        <row r="1521">
          <cell r="A1521" t="str">
            <v>ZORRA ELECTRIC SUPPLY AUTHORITY</v>
          </cell>
          <cell r="B1521" t="str">
            <v>ERIE THAMES POWERLINES CORPORATION</v>
          </cell>
          <cell r="D1521">
            <v>-46988</v>
          </cell>
        </row>
        <row r="1522">
          <cell r="A1522" t="str">
            <v>ZURICH HYDRO ELECTRIC COMMISSION</v>
          </cell>
          <cell r="B1522" t="str">
            <v>FESTIVAL HYDRO INC.</v>
          </cell>
          <cell r="D1522">
            <v>-12515</v>
          </cell>
        </row>
        <row r="1527">
          <cell r="A1527" t="str">
            <v>AILSA CRAIG HYDRO ELECTRIC SYSTEM</v>
          </cell>
          <cell r="B1527" t="str">
            <v>HYDRO ONE NETWORKS INC.</v>
          </cell>
          <cell r="D1527">
            <v>-72542</v>
          </cell>
        </row>
        <row r="1528">
          <cell r="A1528" t="str">
            <v>AJAX HYDRO-ELECTRIC COMMISSION</v>
          </cell>
          <cell r="B1528" t="str">
            <v>VERIDIAN CONNECTIONS INC.</v>
          </cell>
          <cell r="D1528">
            <v>-15204902</v>
          </cell>
        </row>
        <row r="1529">
          <cell r="A1529" t="str">
            <v>ALVINSTON PUBLIC UTILITIES COMMISSION</v>
          </cell>
          <cell r="B1529" t="str">
            <v>BLUEWATER POWER DISTRIBUTION CORPORATION</v>
          </cell>
          <cell r="D1529">
            <v>-39128</v>
          </cell>
        </row>
        <row r="1530">
          <cell r="A1530" t="str">
            <v>ANCASTER HYDRO-ELECTRIC COMMISSION</v>
          </cell>
          <cell r="B1530" t="str">
            <v>HORIZON UTILITIES CORPORATION</v>
          </cell>
          <cell r="D1530">
            <v>-868212</v>
          </cell>
        </row>
        <row r="1531">
          <cell r="A1531" t="str">
            <v>ARKONA HYDRO ELECTRIC COMMISSION</v>
          </cell>
          <cell r="B1531" t="str">
            <v>HYDRO ONE NETWORKS INC.</v>
          </cell>
          <cell r="D1531">
            <v>-46457</v>
          </cell>
        </row>
        <row r="1532">
          <cell r="A1532" t="str">
            <v>ARNPRIOR HYDRO ELECTRIC COMMISSION</v>
          </cell>
          <cell r="B1532" t="str">
            <v>HYDRO ONE NETWORKS INC.</v>
          </cell>
          <cell r="D1532">
            <v>-916306</v>
          </cell>
        </row>
        <row r="1533">
          <cell r="A1533" t="str">
            <v>ASPHODEL-NORWOOD DISTRIBUTION INCORPORATED</v>
          </cell>
          <cell r="B1533" t="str">
            <v>PETERBOROUGH DISTRIBUTION INCORPORATED</v>
          </cell>
          <cell r="D1533">
            <v>-62092</v>
          </cell>
        </row>
        <row r="1534">
          <cell r="A1534" t="str">
            <v>ATIKOKAN HYDRO INC.</v>
          </cell>
          <cell r="B1534" t="str">
            <v>ATIKOKAN HYDRO INC.</v>
          </cell>
          <cell r="D1534">
            <v>-305356</v>
          </cell>
        </row>
        <row r="1535">
          <cell r="A1535" t="str">
            <v>AURORA HYDRO CONNECTIONS LIMITED</v>
          </cell>
          <cell r="B1535" t="str">
            <v>POWERSTREAM INC.</v>
          </cell>
          <cell r="D1535">
            <v>-11521658</v>
          </cell>
        </row>
        <row r="1536">
          <cell r="A1536" t="str">
            <v>AYLMER PUBLIC UTILITIES COMMISSION</v>
          </cell>
          <cell r="B1536" t="str">
            <v>ERIE THAMES POWERLINES CORPORATION</v>
          </cell>
          <cell r="D1536">
            <v>-537744</v>
          </cell>
        </row>
        <row r="1537">
          <cell r="A1537" t="str">
            <v>BATH HYDRO</v>
          </cell>
          <cell r="B1537" t="str">
            <v>HYDRO ONE NETWORKS INC.</v>
          </cell>
          <cell r="D1537">
            <v>-380249</v>
          </cell>
        </row>
        <row r="1538">
          <cell r="A1538" t="str">
            <v>BEACHBURG HYDRO</v>
          </cell>
          <cell r="B1538" t="str">
            <v>OTTAWA RIVER POWER CORPORATION</v>
          </cell>
          <cell r="D1538">
            <v>-37742</v>
          </cell>
        </row>
        <row r="1539">
          <cell r="A1539" t="str">
            <v>BELLEVILLE ELECTRIC CORPORATION</v>
          </cell>
          <cell r="B1539" t="str">
            <v>VERIDIAN CONNECTIONS INC.</v>
          </cell>
          <cell r="D1539">
            <v>-1234392</v>
          </cell>
        </row>
        <row r="1540">
          <cell r="A1540" t="str">
            <v>BLANDFORD-BLENHEIM PUBLIC UTILITIES COMMISSION</v>
          </cell>
          <cell r="B1540" t="str">
            <v>HYDRO ONE NETWORKS INC.</v>
          </cell>
          <cell r="D1540">
            <v>-192194</v>
          </cell>
        </row>
        <row r="1541">
          <cell r="A1541" t="str">
            <v>BLUE MOUNTAINS HYDRO SERVICES COMPANY INC.</v>
          </cell>
          <cell r="B1541" t="str">
            <v>COLLUS POWER CORP.</v>
          </cell>
          <cell r="D1541">
            <v>-316550</v>
          </cell>
        </row>
        <row r="1542">
          <cell r="A1542" t="str">
            <v>BLYTH HYDRO ELECTRIC COMMISSION</v>
          </cell>
          <cell r="B1542" t="str">
            <v>HYDRO ONE NETWORKS INC.</v>
          </cell>
          <cell r="D1542">
            <v>-104415</v>
          </cell>
        </row>
        <row r="1543">
          <cell r="A1543" t="str">
            <v>BOARD OF LIGHT &amp; HEAT COMM. OF THE CITY OF GUELPH</v>
          </cell>
          <cell r="B1543" t="str">
            <v>GUELPH HYDRO ELECTRIC SYSTEMS INC.</v>
          </cell>
          <cell r="D1543">
            <v>-15735141</v>
          </cell>
        </row>
        <row r="1544">
          <cell r="A1544" t="str">
            <v>BOBCAYGEON HYDRO ELECTRIC COMMISSION</v>
          </cell>
          <cell r="B1544" t="str">
            <v>HYDRO ONE NETWORKS INC.</v>
          </cell>
          <cell r="D1544">
            <v>-879261</v>
          </cell>
        </row>
        <row r="1545">
          <cell r="A1545" t="str">
            <v>BRADFORD WEST GWILLIMBURY PUBLIC UTILITIES COMMISSION</v>
          </cell>
          <cell r="B1545" t="str">
            <v>POWERSTREAM INC.</v>
          </cell>
          <cell r="D1545">
            <v>-2528028</v>
          </cell>
        </row>
        <row r="1546">
          <cell r="A1546" t="str">
            <v>BRIGHTON DISTRIBUTION INC.</v>
          </cell>
          <cell r="B1546" t="str">
            <v>HYDRO ONE NETWORKS INC.</v>
          </cell>
          <cell r="D1546">
            <v>-157126</v>
          </cell>
        </row>
        <row r="1547">
          <cell r="A1547" t="str">
            <v>BROCK HYDRO-ELECTRIC COMMISSION</v>
          </cell>
          <cell r="B1547" t="str">
            <v>VERIDIAN CONNECTIONS INC.</v>
          </cell>
          <cell r="D1547">
            <v>-181713</v>
          </cell>
        </row>
        <row r="1548">
          <cell r="A1548" t="str">
            <v>BROCKVILLE UTILITIES INCORPORATED</v>
          </cell>
          <cell r="B1548" t="str">
            <v>HYDRO ONE NETWORKS INC.</v>
          </cell>
          <cell r="D1548">
            <v>-957597</v>
          </cell>
        </row>
        <row r="1549">
          <cell r="A1549" t="str">
            <v>BRUSSELS PUBLIC UTILITIES COMMISSION</v>
          </cell>
          <cell r="B1549" t="str">
            <v>FESTIVAL HYDRO INC.</v>
          </cell>
          <cell r="D1549">
            <v>-72755</v>
          </cell>
        </row>
        <row r="1550">
          <cell r="A1550" t="str">
            <v>BURK'S FALLS HYDRO ELECTRIC COMMISSION</v>
          </cell>
          <cell r="B1550" t="str">
            <v>LAKELAND POWER DISTRIBUTION LTD.</v>
          </cell>
          <cell r="D1550">
            <v>-96653</v>
          </cell>
        </row>
        <row r="1551">
          <cell r="A1551" t="str">
            <v>BURLINGTON HYDRO INC.</v>
          </cell>
          <cell r="B1551" t="str">
            <v>BURLINGTON HYDRO INC.</v>
          </cell>
          <cell r="D1551">
            <v>-19472886</v>
          </cell>
        </row>
        <row r="1552">
          <cell r="A1552" t="str">
            <v>CALEDON HYDRO CORPORATION</v>
          </cell>
          <cell r="B1552" t="str">
            <v>HYDRO ONE NETWORKS INC.</v>
          </cell>
          <cell r="D1552">
            <v>-1671329</v>
          </cell>
        </row>
        <row r="1553">
          <cell r="A1553" t="str">
            <v>CAMBRIDGE AND NORTH DUMFRIES HYDRO INC.</v>
          </cell>
          <cell r="B1553" t="str">
            <v>CAMBRIDGE AND NORTH DUMFRIES HYDRO INC.</v>
          </cell>
          <cell r="D1553">
            <v>-20794964</v>
          </cell>
        </row>
        <row r="1554">
          <cell r="A1554" t="str">
            <v>CAPREOL HYDRO ELECTRIC COMMISSION</v>
          </cell>
          <cell r="B1554" t="str">
            <v>GREATER SUDBURY HYDRO INC.</v>
          </cell>
          <cell r="D1554">
            <v>-377704</v>
          </cell>
        </row>
        <row r="1555">
          <cell r="A1555" t="str">
            <v>CASSELMAN HYDRO INC.</v>
          </cell>
          <cell r="B1555" t="str">
            <v>HYDRO OTTAWA LIMITED</v>
          </cell>
          <cell r="D1555">
            <v>-540407</v>
          </cell>
        </row>
        <row r="1556">
          <cell r="A1556" t="str">
            <v>CAVAN-MILLBROOK-NORTH MONAGHAN PUBLIC UTILITIES COMMISSION</v>
          </cell>
          <cell r="B1556" t="str">
            <v>HYDRO ONE NETWORKS INC.</v>
          </cell>
          <cell r="D1556">
            <v>-197498</v>
          </cell>
        </row>
        <row r="1557">
          <cell r="A1557" t="str">
            <v>CENTRE HASTINGS HYDRO ELECTRIC COMMISSION</v>
          </cell>
          <cell r="B1557" t="str">
            <v>HYDRO ONE NETWORKS INC.</v>
          </cell>
          <cell r="D1557">
            <v>-66263</v>
          </cell>
        </row>
        <row r="1558">
          <cell r="A1558" t="str">
            <v>CHALK RIVER HYDRO</v>
          </cell>
          <cell r="B1558" t="str">
            <v>HYDRO ONE NETWORKS INC.</v>
          </cell>
          <cell r="D1558">
            <v>-60593</v>
          </cell>
        </row>
        <row r="1559">
          <cell r="A1559" t="str">
            <v>CHAPLEAU PUBLIC UTILITIES CORPORATION</v>
          </cell>
          <cell r="B1559" t="str">
            <v>CHAPLEAU PUBLIC UTILITIES CORPORATION</v>
          </cell>
          <cell r="D1559">
            <v>-59474</v>
          </cell>
        </row>
        <row r="1560">
          <cell r="A1560" t="str">
            <v>CITY OF DRYDEN HYDRO ELECTRIC COMMISSION</v>
          </cell>
          <cell r="B1560" t="str">
            <v>HYDRO ONE NETWORKS INC.</v>
          </cell>
          <cell r="D1560">
            <v>-542456</v>
          </cell>
        </row>
        <row r="1561">
          <cell r="A1561" t="str">
            <v>CLARINGTON HYDRO-ELECTRIC COMMISSION</v>
          </cell>
          <cell r="B1561" t="str">
            <v>VERIDIAN CONNECTIONS INC.</v>
          </cell>
          <cell r="D1561">
            <v>-4971721</v>
          </cell>
        </row>
        <row r="1562">
          <cell r="A1562" t="str">
            <v>CLEARVIEW HYDRO ELECTRIC COMMISSION</v>
          </cell>
          <cell r="B1562" t="str">
            <v>COLLUS POWER CORP.</v>
          </cell>
          <cell r="D1562">
            <v>-228831</v>
          </cell>
        </row>
        <row r="1563">
          <cell r="A1563" t="str">
            <v>CLINTON POWER CORPORATION</v>
          </cell>
          <cell r="B1563" t="str">
            <v>ERIE THAMES POWERLINES CORPORATION</v>
          </cell>
          <cell r="D1563">
            <v>-85591</v>
          </cell>
        </row>
        <row r="1564">
          <cell r="A1564" t="str">
            <v>COBDEN HYDRO</v>
          </cell>
          <cell r="B1564" t="str">
            <v>HYDRO ONE NETWORKS INC.</v>
          </cell>
          <cell r="D1564">
            <v>-231155</v>
          </cell>
        </row>
        <row r="1565">
          <cell r="A1565" t="str">
            <v>COLBORNE PUBLIC UTILITIES COMMISSION</v>
          </cell>
          <cell r="B1565" t="str">
            <v>LAKEFRONT UTILITIES INC.</v>
          </cell>
          <cell r="D1565">
            <v>-72121</v>
          </cell>
        </row>
        <row r="1566">
          <cell r="A1566" t="str">
            <v>COTTAM HYDRO-ELECTRIC SYSTEM</v>
          </cell>
          <cell r="B1566" t="str">
            <v>E.L.K. ENERGY INC.</v>
          </cell>
          <cell r="D1566">
            <v>-479494</v>
          </cell>
        </row>
        <row r="1567">
          <cell r="A1567" t="str">
            <v>DASHWOOD HYDRO-ELECTRIC SYSTEM</v>
          </cell>
          <cell r="B1567" t="str">
            <v>FESTIVAL HYDRO INC.</v>
          </cell>
          <cell r="D1567">
            <v>-6080</v>
          </cell>
        </row>
        <row r="1568">
          <cell r="A1568" t="str">
            <v>DEEP RIVER HYDRO</v>
          </cell>
          <cell r="B1568" t="str">
            <v>HYDRO ONE NETWORKS INC.</v>
          </cell>
          <cell r="D1568">
            <v>-484992</v>
          </cell>
        </row>
        <row r="1569">
          <cell r="A1569" t="str">
            <v>DELHI HYDRO-ELECTRIC COMMISSION</v>
          </cell>
          <cell r="B1569" t="str">
            <v>NORFOLK POWER DISTRIBUTION INC.</v>
          </cell>
          <cell r="D1569">
            <v>-44655</v>
          </cell>
        </row>
        <row r="1570">
          <cell r="A1570" t="str">
            <v>DESERONTO PUBLIC UTILITIES COMMISSION</v>
          </cell>
          <cell r="B1570" t="str">
            <v>HYDRO ONE NETWORKS INC.</v>
          </cell>
          <cell r="D1570">
            <v>-108785</v>
          </cell>
        </row>
        <row r="1571">
          <cell r="A1571" t="str">
            <v>DRESDEN UTILITIES COMMISSION</v>
          </cell>
          <cell r="B1571" t="str">
            <v>CHATHAM-KENT HYDRO INC.</v>
          </cell>
          <cell r="D1571">
            <v>-100182</v>
          </cell>
        </row>
        <row r="1572">
          <cell r="A1572" t="str">
            <v>DUNDALK HYDRO ELECTRIC SYSTEM</v>
          </cell>
          <cell r="B1572" t="str">
            <v>HYDRO ONE NETWORKS INC.</v>
          </cell>
          <cell r="D1572">
            <v>-162571</v>
          </cell>
        </row>
        <row r="1573">
          <cell r="A1573" t="str">
            <v>DUNDAS HYDRO-ELECTRIC COMMISSION</v>
          </cell>
          <cell r="B1573" t="str">
            <v>HORIZON UTILITIES CORPORATION</v>
          </cell>
          <cell r="D1573">
            <v>-2856983</v>
          </cell>
        </row>
        <row r="1574">
          <cell r="A1574" t="str">
            <v>DUNNVILLE HYDRO ELECTRIC COMMISSION</v>
          </cell>
          <cell r="B1574" t="str">
            <v>HALDIMAND COUNTY HYDRO INC.</v>
          </cell>
          <cell r="D1574">
            <v>-438561</v>
          </cell>
        </row>
        <row r="1575">
          <cell r="A1575" t="str">
            <v>DURHAM HYDRO ELECTRIC COMMISSION</v>
          </cell>
          <cell r="B1575" t="str">
            <v>HYDRO ONE NETWORKS INC.</v>
          </cell>
          <cell r="D1575">
            <v>-66466</v>
          </cell>
        </row>
        <row r="1576">
          <cell r="A1576" t="str">
            <v>DUTTON HYDRO LIMITED</v>
          </cell>
          <cell r="B1576" t="str">
            <v>MIDDLESEX POWER DISTRIBUTION CORPORATION</v>
          </cell>
          <cell r="D1576">
            <v>-44053</v>
          </cell>
        </row>
        <row r="1577">
          <cell r="A1577" t="str">
            <v>EAST ZORRA-TAVISTOCK PUBLIC UTILITY COMMISSION</v>
          </cell>
          <cell r="B1577" t="str">
            <v>ERIE THAMES POWERLINES CORPORATION</v>
          </cell>
          <cell r="D1577">
            <v>-336675</v>
          </cell>
        </row>
        <row r="1578">
          <cell r="A1578" t="str">
            <v>ELMWOOD HYDRO-ELECTRIC SYSTEM</v>
          </cell>
          <cell r="B1578" t="str">
            <v>WESTARIO POWER INC.</v>
          </cell>
          <cell r="D1578">
            <v>-5923</v>
          </cell>
        </row>
        <row r="1579">
          <cell r="A1579" t="str">
            <v>EMBRUN COOPERATIVE HYDRO INC.</v>
          </cell>
          <cell r="B1579" t="str">
            <v>COOPERATIVE HYDRO EMBRUN INC.</v>
          </cell>
          <cell r="D1579">
            <v>-476363</v>
          </cell>
        </row>
        <row r="1580">
          <cell r="A1580" t="str">
            <v>ERIN HYDRO ELECTRIC COMMISSION</v>
          </cell>
          <cell r="B1580" t="str">
            <v>HYDRO ONE NETWORKS INC.</v>
          </cell>
          <cell r="D1580">
            <v>-877367</v>
          </cell>
        </row>
        <row r="1581">
          <cell r="A1581" t="str">
            <v>ESSEX HYDRO-ELECTRIC COMMISSION</v>
          </cell>
          <cell r="B1581" t="str">
            <v>E.L.K. ENERGY INC.</v>
          </cell>
          <cell r="D1581">
            <v>-723365</v>
          </cell>
        </row>
        <row r="1582">
          <cell r="A1582" t="str">
            <v>FENELON FALLS BOARD OF WATER, LIGHT AND POWER COMMISSIONERS</v>
          </cell>
          <cell r="B1582" t="str">
            <v>HYDRO ONE NETWORKS INC.</v>
          </cell>
          <cell r="D1582">
            <v>-114704</v>
          </cell>
        </row>
        <row r="1583">
          <cell r="A1583" t="str">
            <v>FLAMBOROUGH HYDRO ELECTRIC COMMISSION</v>
          </cell>
          <cell r="B1583" t="str">
            <v>HORIZON UTILITIES CORPORATION</v>
          </cell>
          <cell r="D1583">
            <v>-541458</v>
          </cell>
        </row>
        <row r="1584">
          <cell r="A1584" t="str">
            <v>FOREST PUBLIC UTILITIES COMMISSION</v>
          </cell>
          <cell r="B1584" t="str">
            <v>HYDRO ONE NETWORKS INC.</v>
          </cell>
          <cell r="D1584">
            <v>-196653</v>
          </cell>
        </row>
        <row r="1585">
          <cell r="A1585" t="str">
            <v>FORT FRANCES POWER CORPORATION</v>
          </cell>
          <cell r="B1585" t="str">
            <v>FORT FRANCES POWER CORPORATION</v>
          </cell>
          <cell r="D1585">
            <v>-187884</v>
          </cell>
        </row>
        <row r="1586">
          <cell r="A1586" t="str">
            <v>GEORGINA HYDRO ELECTRIC COMMISSION</v>
          </cell>
          <cell r="B1586" t="str">
            <v>HYDRO ONE NETWORKS INC.</v>
          </cell>
          <cell r="D1586">
            <v>-419874</v>
          </cell>
        </row>
        <row r="1587">
          <cell r="A1587" t="str">
            <v>GLENCOE PUBLIC UTILITIES COMMISSION</v>
          </cell>
          <cell r="B1587" t="str">
            <v>HYDRO ONE NETWORKS INC.</v>
          </cell>
          <cell r="D1587">
            <v>-138557</v>
          </cell>
        </row>
        <row r="1588">
          <cell r="A1588" t="str">
            <v>GOULBOURN HYDRO ELECTRIC COMMISSION</v>
          </cell>
          <cell r="B1588" t="str">
            <v>HYDRO OTTAWA LIMITED</v>
          </cell>
          <cell r="D1588">
            <v>-523050</v>
          </cell>
        </row>
        <row r="1589">
          <cell r="A1589" t="str">
            <v>GRAND BEND PUBLIC UTILITIES COMMISSION</v>
          </cell>
          <cell r="B1589" t="str">
            <v>HYDRO ONE NETWORKS INC.</v>
          </cell>
          <cell r="D1589">
            <v>-446241</v>
          </cell>
        </row>
        <row r="1590">
          <cell r="A1590" t="str">
            <v>GRAND VALLEY ENERGY INC.</v>
          </cell>
          <cell r="B1590" t="str">
            <v>ORANGEVILLE HYDRO LIMITED</v>
          </cell>
          <cell r="D1590">
            <v>-439949</v>
          </cell>
        </row>
        <row r="1591">
          <cell r="A1591" t="str">
            <v>GRAVENHURST HYDRO ELECTRIC INC.</v>
          </cell>
          <cell r="B1591" t="str">
            <v>VERIDIAN CONNECTIONS INC.</v>
          </cell>
          <cell r="D1591">
            <v>-361031</v>
          </cell>
        </row>
        <row r="1592">
          <cell r="A1592" t="str">
            <v>GRIMSBY POWER INCORPORATED</v>
          </cell>
          <cell r="B1592" t="str">
            <v>GRIMSBY POWER INCORPORATED</v>
          </cell>
          <cell r="D1592">
            <v>-3851734</v>
          </cell>
        </row>
        <row r="1593">
          <cell r="A1593" t="str">
            <v>GUELPH/ERAMOSA HYDRO-ELECTRIC COMMISSION</v>
          </cell>
          <cell r="B1593" t="str">
            <v>GUELPH HYDRO ELECTRIC SYSTEMS INC.</v>
          </cell>
          <cell r="D1593">
            <v>-862259</v>
          </cell>
        </row>
        <row r="1594">
          <cell r="A1594" t="str">
            <v>HALDIMAND HYDRO-ELECTRIC COMMISSION</v>
          </cell>
          <cell r="B1594" t="str">
            <v>HALDIMAND COUNTY HYDRO INC.</v>
          </cell>
          <cell r="D1594">
            <v>-466643</v>
          </cell>
        </row>
        <row r="1595">
          <cell r="A1595" t="str">
            <v>HALTON HILLS HYDRO INC.</v>
          </cell>
          <cell r="B1595" t="str">
            <v>HALTON HILLS HYDRO INC.</v>
          </cell>
          <cell r="D1595">
            <v>-2579563</v>
          </cell>
        </row>
        <row r="1596">
          <cell r="A1596" t="str">
            <v>HAMILTON HYDRO INC.</v>
          </cell>
          <cell r="B1596" t="str">
            <v>HORIZON UTILITIES CORPORATION</v>
          </cell>
          <cell r="D1596">
            <v>-5670009</v>
          </cell>
        </row>
        <row r="1597">
          <cell r="A1597" t="str">
            <v>HANOVER ELECTRIC SERVICES INC.</v>
          </cell>
          <cell r="B1597" t="str">
            <v>WESTARIO POWER INC.</v>
          </cell>
          <cell r="D1597">
            <v>-426164</v>
          </cell>
        </row>
        <row r="1598">
          <cell r="A1598" t="str">
            <v>HASTINGS PUBLIC UTILITIES</v>
          </cell>
          <cell r="B1598" t="str">
            <v>HYDRO ONE NETWORKS INC.</v>
          </cell>
          <cell r="D1598">
            <v>-50713</v>
          </cell>
        </row>
        <row r="1599">
          <cell r="A1599" t="str">
            <v>HAVELOCK-BELMONT-METHUEN HYDRO ELECTRIC COMMISSION</v>
          </cell>
          <cell r="B1599" t="str">
            <v>HYDRO ONE NETWORKS INC.</v>
          </cell>
          <cell r="D1599">
            <v>-46025</v>
          </cell>
        </row>
        <row r="1600">
          <cell r="A1600" t="str">
            <v>HEARST POWER DISTRIBUTION COMPANY LIMITED</v>
          </cell>
          <cell r="B1600" t="str">
            <v>HEARST POWER DISTRIBUTION COMPANY LIMITED</v>
          </cell>
          <cell r="D1600">
            <v>-206641</v>
          </cell>
        </row>
        <row r="1601">
          <cell r="A1601" t="str">
            <v>HENSALL PUBLIC UTILITIES COMMISSION</v>
          </cell>
          <cell r="B1601" t="str">
            <v>FESTIVAL HYDRO INC.</v>
          </cell>
          <cell r="D1601">
            <v>-53777</v>
          </cell>
        </row>
        <row r="1602">
          <cell r="A1602" t="str">
            <v>HOLSTEIN HYDRO ELECTRIC SYSTEM</v>
          </cell>
          <cell r="B1602" t="str">
            <v>WELLINGTON NORTH POWER INC.</v>
          </cell>
          <cell r="D1602">
            <v>-11616</v>
          </cell>
        </row>
        <row r="1603">
          <cell r="A1603" t="str">
            <v>HUNTSVILLE PUBLIC UTILITIES COMMISSION</v>
          </cell>
          <cell r="B1603" t="str">
            <v>LAKELAND POWER DISTRIBUTION LTD.</v>
          </cell>
          <cell r="D1603">
            <v>-423806</v>
          </cell>
        </row>
        <row r="1604">
          <cell r="A1604" t="str">
            <v>HYDRO ELECTRIC COMMISSION OF THE CORPORATION OF THE TOWNSHIP OF MIDDLESEX CENTRE</v>
          </cell>
          <cell r="B1604" t="str">
            <v>HYDRO ONE NETWORKS INC.</v>
          </cell>
          <cell r="D1604">
            <v>-219742</v>
          </cell>
        </row>
        <row r="1605">
          <cell r="A1605" t="str">
            <v>HYDRO ELECTRIC COMMISSION OF THE TOWN OF LEAMINGTON</v>
          </cell>
          <cell r="B1605" t="str">
            <v>ESSEX POWERLINES CORPORATION</v>
          </cell>
          <cell r="D1605">
            <v>-1703123</v>
          </cell>
        </row>
        <row r="1606">
          <cell r="A1606" t="str">
            <v>HYDRO ELECTRIC COMMISSION OF THE TOWNSHIP OF SPRINGWATER</v>
          </cell>
          <cell r="B1606" t="str">
            <v>HYDRO ONE NETWORKS INC.</v>
          </cell>
          <cell r="D1606">
            <v>-127127</v>
          </cell>
        </row>
        <row r="1607">
          <cell r="A1607" t="str">
            <v>HYDRO HAWKESBURY INC.</v>
          </cell>
          <cell r="B1607" t="str">
            <v>HYDRO HAWKESBURY INC.</v>
          </cell>
          <cell r="D1607">
            <v>-537523</v>
          </cell>
        </row>
        <row r="1608">
          <cell r="A1608" t="str">
            <v>HYDRO MISSISSAUGA CORPORATION</v>
          </cell>
          <cell r="B1608" t="str">
            <v>ENERSOURCE HYDRO MISSISSAUGA INC.</v>
          </cell>
          <cell r="D1608">
            <v>-183527720</v>
          </cell>
        </row>
        <row r="1609">
          <cell r="A1609" t="str">
            <v>HYDRO ONE BRAMPTON NETWORKS INC.</v>
          </cell>
          <cell r="B1609" t="str">
            <v>HYDRO ONE BRAMPTON NETWORKS INC.</v>
          </cell>
          <cell r="D1609">
            <v>-53248129</v>
          </cell>
        </row>
        <row r="1610">
          <cell r="A1610" t="str">
            <v>HYDRO OTTAWA LIMITED</v>
          </cell>
          <cell r="B1610" t="str">
            <v>HYDRO OTTAWA LIMITED</v>
          </cell>
          <cell r="D1610">
            <v>-35449162</v>
          </cell>
        </row>
        <row r="1611">
          <cell r="A1611" t="str">
            <v>HYDRO VAUGHAN DISTRIBUTION INC.</v>
          </cell>
          <cell r="B1611" t="str">
            <v>POWERSTREAM INC.</v>
          </cell>
          <cell r="D1611">
            <v>-73541605</v>
          </cell>
        </row>
        <row r="1612">
          <cell r="A1612" t="str">
            <v>HYDRO-ELECTRIC COMMISSION FOR THE TOWN OF AMHERSTBURG</v>
          </cell>
          <cell r="B1612" t="str">
            <v>ESSEX POWERLINES CORPORATION</v>
          </cell>
          <cell r="D1612">
            <v>-495890</v>
          </cell>
        </row>
        <row r="1613">
          <cell r="A1613" t="str">
            <v>HYDRO-ELECTRIC COMMISSION OF SOUTH DUMFRIES</v>
          </cell>
          <cell r="B1613" t="str">
            <v>BRANT COUNTY POWER INC.</v>
          </cell>
          <cell r="D1613">
            <v>-924570</v>
          </cell>
        </row>
        <row r="1614">
          <cell r="A1614" t="str">
            <v>HYDRO-ELECTRIC COMMISSION OF THE CITY OF BRANTFORD</v>
          </cell>
          <cell r="B1614" t="str">
            <v>BRANTFORD POWER INC.</v>
          </cell>
          <cell r="D1614">
            <v>-5862804</v>
          </cell>
        </row>
        <row r="1615">
          <cell r="A1615" t="str">
            <v>HYDRO-ELECTRIC COMMISSION OF THE CITY OF PEMBROKE</v>
          </cell>
          <cell r="B1615" t="str">
            <v>OTTAWA RIVER POWER CORPORATION</v>
          </cell>
          <cell r="D1615">
            <v>-1381300</v>
          </cell>
        </row>
        <row r="1616">
          <cell r="A1616" t="str">
            <v>HYDRO-ELECTRIC COMMISSION OF THE CITY OF SARNIA</v>
          </cell>
          <cell r="B1616" t="str">
            <v>BLUEWATER POWER DISTRIBUTION CORPORATION</v>
          </cell>
          <cell r="D1616">
            <v>-1185241</v>
          </cell>
        </row>
        <row r="1617">
          <cell r="A1617" t="str">
            <v>HYDRO-ELECTRIC COMMISSION OF THE CITY OF TORONTO - EAST YORK OFFICE</v>
          </cell>
          <cell r="B1617" t="str">
            <v>TORONTO HYDRO-ELECTRIC SYSTEM LIMITED</v>
          </cell>
          <cell r="D1617">
            <v>-1161504</v>
          </cell>
        </row>
        <row r="1618">
          <cell r="A1618" t="str">
            <v>HYDRO-ELECTRIC COMMISSION OF THE CITY OF TORONTO - ETOBICOKE OFFICE</v>
          </cell>
          <cell r="B1618" t="str">
            <v>TORONTO HYDRO-ELECTRIC SYSTEM LIMITED</v>
          </cell>
          <cell r="D1618">
            <v>-12099511</v>
          </cell>
        </row>
        <row r="1619">
          <cell r="A1619" t="str">
            <v>HYDRO-ELECTRIC COMMISSION OF THE CITY OF TORONTO - NORTH YORK OFFICE</v>
          </cell>
          <cell r="B1619" t="str">
            <v>TORONTO HYDRO-ELECTRIC SYSTEM LIMITED</v>
          </cell>
          <cell r="D1619">
            <v>-11653643</v>
          </cell>
        </row>
        <row r="1620">
          <cell r="A1620" t="str">
            <v>HYDRO-ELECTRIC COMMISSION OF THE CITY OF TORONTO - SCARBOROUGH OFFICE</v>
          </cell>
          <cell r="B1620" t="str">
            <v>TORONTO HYDRO-ELECTRIC SYSTEM LIMITED</v>
          </cell>
          <cell r="D1620">
            <v>-36718848</v>
          </cell>
        </row>
        <row r="1621">
          <cell r="A1621" t="str">
            <v>HYDRO-ELECTRIC COMMISSION OF THE CITY OF TORONTO - TORONTO OFFICE</v>
          </cell>
          <cell r="B1621" t="str">
            <v>TORONTO HYDRO-ELECTRIC SYSTEM LIMITED</v>
          </cell>
          <cell r="D1621">
            <v>-14469476</v>
          </cell>
        </row>
        <row r="1622">
          <cell r="A1622" t="str">
            <v>HYDRO-ELECTRIC COMMISSION OF THE CITY OF TORONTO - YORK OFFICE</v>
          </cell>
          <cell r="B1622" t="str">
            <v>TORONTO HYDRO-ELECTRIC SYSTEM LIMITED</v>
          </cell>
          <cell r="D1622">
            <v>-1289976</v>
          </cell>
        </row>
        <row r="1623">
          <cell r="A1623" t="str">
            <v>HYDRO-ELECTRIC COMMISSION OF THE TOWN OF BOTHWELL</v>
          </cell>
          <cell r="B1623" t="str">
            <v>CHATHAM-KENT HYDRO INC.</v>
          </cell>
          <cell r="D1623">
            <v>-16113</v>
          </cell>
        </row>
        <row r="1624">
          <cell r="A1624" t="str">
            <v>HYDRO-ELECTRIC COMMISSION OF THE TOWN OF BRACEBRIDGE</v>
          </cell>
          <cell r="B1624" t="str">
            <v>LAKELAND POWER DISTRIBUTION LTD.</v>
          </cell>
          <cell r="D1624">
            <v>-337406</v>
          </cell>
        </row>
        <row r="1625">
          <cell r="A1625" t="str">
            <v>HYDRO-ELECTRIC COMMISSION OF THE TOWN OF CACHE BAY</v>
          </cell>
          <cell r="B1625" t="str">
            <v>GREATER SUDBURY HYDRO INC.</v>
          </cell>
          <cell r="D1625">
            <v>-3137</v>
          </cell>
        </row>
        <row r="1626">
          <cell r="A1626" t="str">
            <v>HYDRO-ELECTRIC COMMISSION OF THE TOWN OF HARRISTON</v>
          </cell>
          <cell r="B1626" t="str">
            <v>WESTARIO POWER INC.</v>
          </cell>
          <cell r="D1626">
            <v>-35741</v>
          </cell>
        </row>
        <row r="1627">
          <cell r="A1627" t="str">
            <v>HYDRO-ELECTRIC COMMISSION OF THE TOWN OF HARROW</v>
          </cell>
          <cell r="B1627" t="str">
            <v>E.L.K. ENERGY INC.</v>
          </cell>
          <cell r="D1627">
            <v>-291631</v>
          </cell>
        </row>
        <row r="1628">
          <cell r="A1628" t="str">
            <v>HYDRO-ELECTRIC COMMISSION OF THE TOWN OF LASALLE</v>
          </cell>
          <cell r="B1628" t="str">
            <v>ESSEX POWERLINES CORPORATION</v>
          </cell>
          <cell r="D1628">
            <v>-4432090</v>
          </cell>
        </row>
        <row r="1629">
          <cell r="A1629" t="str">
            <v>HYDRO-ELECTRIC COMMISSION OF THE TOWN OF PORT ELGIN</v>
          </cell>
          <cell r="B1629" t="str">
            <v>WESTARIO POWER INC.</v>
          </cell>
          <cell r="D1629">
            <v>-1947633</v>
          </cell>
        </row>
        <row r="1630">
          <cell r="A1630" t="str">
            <v>HYDRO-ELECTRIC COMMISSION OF THE TOWN OF STURGEON FALLS</v>
          </cell>
          <cell r="B1630" t="str">
            <v>GREATER SUDBURY HYDRO INC.</v>
          </cell>
          <cell r="D1630">
            <v>-74664</v>
          </cell>
        </row>
        <row r="1631">
          <cell r="A1631" t="str">
            <v>HYDRO-ELECTRIC COMMISSION OF THE TOWN OF VANKLEEK HILL</v>
          </cell>
          <cell r="B1631" t="str">
            <v>HYDRO ONE NETWORKS INC.</v>
          </cell>
          <cell r="D1631">
            <v>-79292</v>
          </cell>
        </row>
        <row r="1632">
          <cell r="A1632" t="str">
            <v>HYDRO-ELECTRIC COMMISSION OF THE TOWN OF WALLACEBURG</v>
          </cell>
          <cell r="B1632" t="str">
            <v>CHATHAM-KENT HYDRO INC.</v>
          </cell>
          <cell r="D1632">
            <v>-643341</v>
          </cell>
        </row>
        <row r="1633">
          <cell r="A1633" t="str">
            <v>HYDRO-ELECTRIC COMMISSION OF THE TOWN OF WASAGA BEACH</v>
          </cell>
          <cell r="B1633" t="str">
            <v>WASAGA DISTRIBUTION INC.</v>
          </cell>
          <cell r="D1633">
            <v>-3202227</v>
          </cell>
        </row>
        <row r="1634">
          <cell r="A1634" t="str">
            <v>HYDRO-ELECTRIC COMMISSION OF THE TOWN OF WEBBWOOD</v>
          </cell>
          <cell r="B1634" t="str">
            <v>ESPANOLA REGIONAL HYDRO DISTRIBUTION CORPORATION</v>
          </cell>
          <cell r="D1634">
            <v>-9162</v>
          </cell>
        </row>
        <row r="1635">
          <cell r="A1635" t="str">
            <v>HYDRO-ELECTRIC COMMISSION OF THE TOWN OF WIARTON</v>
          </cell>
          <cell r="B1635" t="str">
            <v>HYDRO ONE NETWORKS INC.</v>
          </cell>
          <cell r="D1635">
            <v>-163504</v>
          </cell>
        </row>
        <row r="1636">
          <cell r="A1636" t="str">
            <v>HYDRO-ELECTRIC COMMISSION OF THE TOWNSHIP OF BRANTFORD</v>
          </cell>
          <cell r="B1636" t="str">
            <v>BRANT COUNTY POWER INC.</v>
          </cell>
          <cell r="D1636">
            <v>-635327</v>
          </cell>
        </row>
        <row r="1637">
          <cell r="A1637" t="str">
            <v>HYDRO-ELECTRIC COMMISSION OF THE TOWNSHIP OF BURFORD</v>
          </cell>
          <cell r="B1637" t="str">
            <v>BRANT COUNTY POWER INC.</v>
          </cell>
          <cell r="D1637">
            <v>-180508</v>
          </cell>
        </row>
        <row r="1638">
          <cell r="A1638" t="str">
            <v>HYDRO-ELECTRIC COMMISSION OF THE TOWNSHIP OF ESSA</v>
          </cell>
          <cell r="B1638" t="str">
            <v>POWERSTREAM INC.</v>
          </cell>
          <cell r="D1638">
            <v>-91794</v>
          </cell>
        </row>
        <row r="1639">
          <cell r="A1639" t="str">
            <v>HYDRO-ELECTRIC COMMISSION OF THE VILLAGE OF ALFRED</v>
          </cell>
          <cell r="B1639" t="str">
            <v>HYDRO 2000 INC.</v>
          </cell>
          <cell r="D1639">
            <v>-84024</v>
          </cell>
        </row>
        <row r="1640">
          <cell r="A1640" t="str">
            <v>HYDRO-ELECTRIC COMMISSION OF THE VILLAGE OF CLIFFORD</v>
          </cell>
          <cell r="B1640" t="str">
            <v>WESTARIO POWER INC.</v>
          </cell>
          <cell r="D1640">
            <v>-14190</v>
          </cell>
        </row>
        <row r="1641">
          <cell r="A1641" t="str">
            <v>HYDRO-ELECTRIC COMMISSION OF THE VILLAGE OF ELORA</v>
          </cell>
          <cell r="B1641" t="str">
            <v>CENTRE WELLINGTON HYDRO LTD.</v>
          </cell>
          <cell r="D1641">
            <v>-444558</v>
          </cell>
        </row>
        <row r="1642">
          <cell r="A1642" t="str">
            <v>HYDRO-ELECTRIC COMMISSION OF THE VILLAGE OF FINCH</v>
          </cell>
          <cell r="B1642" t="str">
            <v>HYDRO ONE NETWORKS INC.</v>
          </cell>
          <cell r="D1642">
            <v>-28863</v>
          </cell>
        </row>
        <row r="1643">
          <cell r="A1643" t="str">
            <v>HYDRO-ELECTRIC COMMISSION OF THE VILLAGE OF FRANKFORD</v>
          </cell>
          <cell r="B1643" t="str">
            <v>HYDRO ONE NETWORKS INC.</v>
          </cell>
          <cell r="D1643">
            <v>-21216</v>
          </cell>
        </row>
        <row r="1644">
          <cell r="A1644" t="str">
            <v>HYDRO-ELECTRIC COMMISSION OF THE VILLAGE OF L'ORIGNAL</v>
          </cell>
          <cell r="B1644" t="str">
            <v>HYDRO ONE NETWORKS INC.</v>
          </cell>
          <cell r="D1644">
            <v>-203814</v>
          </cell>
        </row>
        <row r="1645">
          <cell r="A1645" t="str">
            <v>HYDRO-ELECTRIC COMMISSION OF THE VILLAGE OF LUCAN</v>
          </cell>
          <cell r="B1645" t="str">
            <v>HYDRO ONE NETWORKS INC.</v>
          </cell>
          <cell r="D1645">
            <v>-124154</v>
          </cell>
        </row>
        <row r="1646">
          <cell r="A1646" t="str">
            <v>HYDRO-ELECTRIC COMMISSION OF THE VILLAGE OF MORRISBURG</v>
          </cell>
          <cell r="B1646" t="str">
            <v>RIDEAU ST. LAWRENCE DISTRIBUTION INC.</v>
          </cell>
          <cell r="D1646">
            <v>-179174</v>
          </cell>
        </row>
        <row r="1647">
          <cell r="A1647" t="str">
            <v>HYDRO-ELECTRIC COMMISSION OF THE VILLAGE OF NEUSTADT</v>
          </cell>
          <cell r="B1647" t="str">
            <v>WESTARIO POWER INC.</v>
          </cell>
          <cell r="D1647">
            <v>-15526</v>
          </cell>
        </row>
        <row r="1648">
          <cell r="A1648" t="str">
            <v>HYDRO-ELECTRIC COMMISSION OF THE VILLAGE OF PAISLEY</v>
          </cell>
          <cell r="B1648" t="str">
            <v>HYDRO ONE NETWORKS INC.</v>
          </cell>
          <cell r="D1648">
            <v>-60655</v>
          </cell>
        </row>
        <row r="1649">
          <cell r="A1649" t="str">
            <v>HYDRO-ELECTRIC COMMISSION OF THE VILLAGE OF PLANTAGENET</v>
          </cell>
          <cell r="B1649" t="str">
            <v>HYDRO 2000 INC.</v>
          </cell>
          <cell r="D1649">
            <v>-16245</v>
          </cell>
        </row>
        <row r="1650">
          <cell r="A1650" t="str">
            <v>HYDRO-ELECTRIC COMMISSION OF THE VILLAGE OF ST. CLAIR BEACH</v>
          </cell>
          <cell r="B1650" t="str">
            <v>ESSEX POWERLINES CORPORATION</v>
          </cell>
          <cell r="D1650">
            <v>-1155897</v>
          </cell>
        </row>
        <row r="1651">
          <cell r="A1651" t="str">
            <v>INGERSOLL PUBLIC UTILITY COMMISSION</v>
          </cell>
          <cell r="B1651" t="str">
            <v>ERIE THAMES POWERLINES CORPORATION</v>
          </cell>
          <cell r="D1651">
            <v>-1195237</v>
          </cell>
        </row>
        <row r="1652">
          <cell r="A1652" t="str">
            <v>INNISFIL HYDRO DISTRIBUTION SYSTEMS LIMITED</v>
          </cell>
          <cell r="B1652" t="str">
            <v>INNISFIL HYDRO DISTRIBUTION SYSTEMS LIMITED</v>
          </cell>
          <cell r="D1652">
            <v>-587261</v>
          </cell>
        </row>
        <row r="1653">
          <cell r="A1653" t="str">
            <v>IROQUOIS FALLS HYDRO</v>
          </cell>
          <cell r="B1653" t="str">
            <v>NORTHERN ONTARIO WIRES INC.</v>
          </cell>
          <cell r="D1653">
            <v>-982004</v>
          </cell>
        </row>
        <row r="1654">
          <cell r="A1654" t="str">
            <v>KANATA HYDRO-ELECTRIC COMMISSION</v>
          </cell>
          <cell r="B1654" t="str">
            <v>HYDRO OTTAWA LIMITED</v>
          </cell>
          <cell r="D1654">
            <v>-20017958</v>
          </cell>
        </row>
        <row r="1655">
          <cell r="A1655" t="str">
            <v>KENORA HYDRO ELECTRIC CORPORATION LTD.</v>
          </cell>
          <cell r="B1655" t="str">
            <v>KENORA HYDRO ELECTRIC CORPORATION LTD.</v>
          </cell>
          <cell r="D1655">
            <v>-524572</v>
          </cell>
        </row>
        <row r="1656">
          <cell r="A1656" t="str">
            <v>KILLALOE HYDRO ELECTRIC COMMISSION</v>
          </cell>
          <cell r="B1656" t="str">
            <v>OTTAWA RIVER POWER CORPORATION</v>
          </cell>
          <cell r="D1656">
            <v>-10960</v>
          </cell>
        </row>
        <row r="1657">
          <cell r="A1657" t="str">
            <v>KINCARDINE HYDRO ELECTRIC COMMISSION</v>
          </cell>
          <cell r="B1657" t="str">
            <v>WESTARIO POWER INC.</v>
          </cell>
          <cell r="D1657">
            <v>-1066775</v>
          </cell>
        </row>
        <row r="1658">
          <cell r="A1658" t="str">
            <v>KINGSTON ELECTRICITY DISTRIBUTION LIMITED</v>
          </cell>
          <cell r="B1658" t="str">
            <v>KINGSTON ELECTRICITY DISTRIBUTION LIMITED</v>
          </cell>
          <cell r="D1658">
            <v>-2204966</v>
          </cell>
        </row>
        <row r="1659">
          <cell r="B1659" t="str">
            <v>KINGSTON HYDRO CORPORATION</v>
          </cell>
          <cell r="D1659">
            <v>-2204966</v>
          </cell>
        </row>
        <row r="1660">
          <cell r="A1660" t="str">
            <v>KINGSVILLE PUBLIC UTILITY COMMISSION</v>
          </cell>
          <cell r="B1660" t="str">
            <v>E.L.K. ENERGY INC.</v>
          </cell>
          <cell r="D1660">
            <v>-789976</v>
          </cell>
        </row>
        <row r="1661">
          <cell r="A1661" t="str">
            <v>KIRKFIELD HYDRO ELECTRIC SYSTEM</v>
          </cell>
          <cell r="B1661" t="str">
            <v>HYDRO ONE NETWORKS INC.</v>
          </cell>
          <cell r="D1661">
            <v>-43659</v>
          </cell>
        </row>
        <row r="1662">
          <cell r="A1662" t="str">
            <v>KITCHENER-WILMOT HYDRO INC.</v>
          </cell>
          <cell r="B1662" t="str">
            <v>KITCHENER-WILMOT HYDRO INC.</v>
          </cell>
          <cell r="D1662">
            <v>-16562625</v>
          </cell>
        </row>
        <row r="1663">
          <cell r="A1663" t="str">
            <v>LAKEFIELD DISTRIBUTION INCORPORATED</v>
          </cell>
          <cell r="B1663" t="str">
            <v>PETERBOROUGH DISTRIBUTION INCORPORATED</v>
          </cell>
          <cell r="D1663">
            <v>-158778</v>
          </cell>
        </row>
        <row r="1664">
          <cell r="A1664" t="str">
            <v>LAKESHORE TOWNSHIP HEC</v>
          </cell>
          <cell r="B1664" t="str">
            <v>E.L.K. ENERGY INC.</v>
          </cell>
          <cell r="D1664">
            <v>-593021</v>
          </cell>
        </row>
        <row r="1665">
          <cell r="A1665" t="str">
            <v>LANARK HIGHLANDS PUBLIC UTILITIES COMMISSION</v>
          </cell>
          <cell r="B1665" t="str">
            <v>HYDRO ONE NETWORKS INC.</v>
          </cell>
          <cell r="D1665">
            <v>-125380</v>
          </cell>
        </row>
        <row r="1666">
          <cell r="A1666" t="str">
            <v>LARDER LAKE ELECTRIC COMPANY</v>
          </cell>
          <cell r="B1666" t="str">
            <v>HYDRO ONE NETWORKS INC.</v>
          </cell>
          <cell r="D1666">
            <v>-134351</v>
          </cell>
        </row>
        <row r="1667">
          <cell r="A1667" t="str">
            <v>LATCHFORD HYDRO ELECTRIC</v>
          </cell>
          <cell r="B1667" t="str">
            <v>HYDRO ONE NETWORKS INC.</v>
          </cell>
          <cell r="D1667">
            <v>-42774</v>
          </cell>
        </row>
        <row r="1668">
          <cell r="A1668" t="str">
            <v>LINCOLN HYDRO-ELECTRIC COMMISSION</v>
          </cell>
          <cell r="B1668" t="str">
            <v>NIAGARA PENINSULA ENERGY INC.</v>
          </cell>
          <cell r="D1668">
            <v>-1268737</v>
          </cell>
        </row>
        <row r="1669">
          <cell r="A1669" t="str">
            <v>LINDSAY HYDRO-ELECTRIC SYSTEM</v>
          </cell>
          <cell r="B1669" t="str">
            <v>HYDRO ONE NETWORKS INC.</v>
          </cell>
          <cell r="D1669">
            <v>-1996493</v>
          </cell>
        </row>
        <row r="1670">
          <cell r="A1670" t="str">
            <v>LONDON HYDRO UTILITIES SERVICES INC.</v>
          </cell>
          <cell r="B1670" t="str">
            <v>LONDON HYDRO INC.</v>
          </cell>
          <cell r="D1670">
            <v>-28828424</v>
          </cell>
        </row>
        <row r="1671">
          <cell r="A1671" t="str">
            <v>MALAHIDE UTILITY COMMISSION</v>
          </cell>
          <cell r="B1671" t="str">
            <v>HYDRO ONE NETWORKS INC.</v>
          </cell>
          <cell r="D1671">
            <v>-67346</v>
          </cell>
        </row>
        <row r="1672">
          <cell r="A1672" t="str">
            <v>MAPLETON HYDRO ELECTRIC COMMISSION</v>
          </cell>
          <cell r="B1672" t="str">
            <v>HYDRO ONE NETWORKS INC.</v>
          </cell>
          <cell r="D1672">
            <v>-278006</v>
          </cell>
        </row>
        <row r="1673">
          <cell r="A1673" t="str">
            <v>MARKDALE HYDRO SYSTEM</v>
          </cell>
          <cell r="B1673" t="str">
            <v>HYDRO ONE NETWORKS INC.</v>
          </cell>
          <cell r="D1673">
            <v>-52008</v>
          </cell>
        </row>
        <row r="1674">
          <cell r="A1674" t="str">
            <v>MARKHAM HYDRO DISTRIBUTION INC.</v>
          </cell>
          <cell r="B1674" t="str">
            <v>POWERSTREAM INC.</v>
          </cell>
          <cell r="D1674">
            <v>-55819580</v>
          </cell>
        </row>
        <row r="1675">
          <cell r="A1675" t="str">
            <v>MARMORA HYDRO COMMISSION</v>
          </cell>
          <cell r="B1675" t="str">
            <v>HYDRO ONE NETWORKS INC.</v>
          </cell>
          <cell r="D1675">
            <v>-81849</v>
          </cell>
        </row>
        <row r="1676">
          <cell r="A1676" t="str">
            <v>MARTINTOWN HYDRO SYSTEM</v>
          </cell>
          <cell r="B1676" t="str">
            <v>HYDRO ONE NETWORKS INC.</v>
          </cell>
          <cell r="D1676">
            <v>-843</v>
          </cell>
        </row>
        <row r="1677">
          <cell r="A1677" t="str">
            <v>MIDLAND POWER UTILITY CORPORATION</v>
          </cell>
          <cell r="B1677" t="str">
            <v>MIDLAND POWER UTILITY CORPORATION</v>
          </cell>
          <cell r="D1677">
            <v>-402237</v>
          </cell>
        </row>
        <row r="1678">
          <cell r="A1678" t="str">
            <v>MILDMAY HYDRO-ELECTRIC COMMISSION</v>
          </cell>
          <cell r="B1678" t="str">
            <v>WESTARIO POWER INC.</v>
          </cell>
          <cell r="D1678">
            <v>-108097</v>
          </cell>
        </row>
        <row r="1679">
          <cell r="A1679" t="str">
            <v>MILTON HYDRO DISTRIBUTION INC.</v>
          </cell>
          <cell r="B1679" t="str">
            <v>MILTON HYDRO DISTRIBUTION INC.</v>
          </cell>
          <cell r="D1679">
            <v>-6685284</v>
          </cell>
        </row>
        <row r="1680">
          <cell r="A1680" t="str">
            <v>MISSISSIPPI MILLS PUBLIC UTILITIES COMMISSION</v>
          </cell>
          <cell r="B1680" t="str">
            <v>OTTAWA RIVER POWER CORPORATION</v>
          </cell>
          <cell r="D1680">
            <v>-355024</v>
          </cell>
        </row>
        <row r="1681">
          <cell r="A1681" t="str">
            <v>NANTICOKE HYDRO ELECTRIC COMMISSION</v>
          </cell>
          <cell r="B1681" t="str">
            <v>HALDIMAND COUNTY HYDRO INC.</v>
          </cell>
          <cell r="D1681">
            <v>-1169070</v>
          </cell>
        </row>
        <row r="1682">
          <cell r="A1682" t="str">
            <v>NAPANEE HYDRO-ELECTRIC COMMISSION</v>
          </cell>
          <cell r="B1682" t="str">
            <v>HYDRO ONE NETWORKS INC.</v>
          </cell>
          <cell r="D1682">
            <v>-310257</v>
          </cell>
        </row>
        <row r="1683">
          <cell r="A1683" t="str">
            <v>NEPEAN HYDRO ELECTRIC COMMISSION</v>
          </cell>
          <cell r="B1683" t="str">
            <v>HYDRO OTTAWA LIMITED</v>
          </cell>
          <cell r="D1683">
            <v>-26092980</v>
          </cell>
        </row>
        <row r="1684">
          <cell r="A1684" t="str">
            <v>NEW TECUMSETH HYDRO</v>
          </cell>
          <cell r="B1684" t="str">
            <v>POWERSTREAM INC.</v>
          </cell>
          <cell r="D1684">
            <v>-2007544</v>
          </cell>
        </row>
        <row r="1685">
          <cell r="A1685" t="str">
            <v>NEWBURY POWER INC.</v>
          </cell>
          <cell r="B1685" t="str">
            <v>MIDDLESEX POWER DISTRIBUTION CORPORATION</v>
          </cell>
          <cell r="D1685">
            <v>-31864</v>
          </cell>
        </row>
        <row r="1686">
          <cell r="A1686" t="str">
            <v>NEWMARKET HYDRO LTD.</v>
          </cell>
          <cell r="B1686" t="str">
            <v>NEWMARKET-TAY POWER DISTRIBUTION LTD.</v>
          </cell>
          <cell r="D1686">
            <v>-21845022</v>
          </cell>
        </row>
        <row r="1687">
          <cell r="A1687" t="str">
            <v>NIAGARA FALLS HYDRO INC.</v>
          </cell>
          <cell r="B1687" t="str">
            <v>NIAGARA PENINSULA ENERGY INC.</v>
          </cell>
          <cell r="D1687">
            <v>-4140641</v>
          </cell>
        </row>
        <row r="1688">
          <cell r="A1688" t="str">
            <v>NIAGARA-ON-THE-LAKE HYDRO INC.</v>
          </cell>
          <cell r="B1688" t="str">
            <v>NIAGARA-ON-THE-LAKE HYDRO INC.</v>
          </cell>
          <cell r="D1688">
            <v>-2358615</v>
          </cell>
        </row>
        <row r="1689">
          <cell r="A1689" t="str">
            <v>NICKEL CENTRE HYDRO-ELECTRIC COMMISSION</v>
          </cell>
          <cell r="B1689" t="str">
            <v>GREATER SUDBURY HYDRO INC.</v>
          </cell>
          <cell r="D1689">
            <v>-85715</v>
          </cell>
        </row>
        <row r="1690">
          <cell r="A1690" t="str">
            <v>NIPIGON HYDRO ELECTRIC COMMISSION</v>
          </cell>
          <cell r="B1690" t="str">
            <v>HYDRO ONE NETWORKS INC.</v>
          </cell>
          <cell r="D1690">
            <v>-99605</v>
          </cell>
        </row>
        <row r="1691">
          <cell r="A1691" t="str">
            <v>NORFOLK POWER DISTRIBUTION INC.</v>
          </cell>
          <cell r="B1691" t="str">
            <v>NORFOLK POWER DISTRIBUTION INC.</v>
          </cell>
          <cell r="D1691">
            <v>-109603</v>
          </cell>
        </row>
        <row r="1692">
          <cell r="A1692" t="str">
            <v>NORTH BAY HYDRO DISTRIBUTION LIMITED</v>
          </cell>
          <cell r="B1692" t="str">
            <v>NORTH BAY HYDRO DISTRIBUTION LIMITED</v>
          </cell>
          <cell r="D1692">
            <v>-3745200</v>
          </cell>
        </row>
        <row r="1693">
          <cell r="A1693" t="str">
            <v>NORTH GRENVILLE HYDRO-ELECTRIC COMMISSION</v>
          </cell>
          <cell r="B1693" t="str">
            <v>HYDRO ONE NETWORKS INC.</v>
          </cell>
          <cell r="D1693">
            <v>-344265</v>
          </cell>
        </row>
        <row r="1694">
          <cell r="A1694" t="str">
            <v>NORTH PERTH UTILITY COMMISSION</v>
          </cell>
          <cell r="B1694" t="str">
            <v>HYDRO ONE NETWORKS INC.</v>
          </cell>
          <cell r="D1694">
            <v>-357215</v>
          </cell>
        </row>
        <row r="1695">
          <cell r="A1695" t="str">
            <v>NORWICH PUBLIC UTILITY COMMISSION</v>
          </cell>
          <cell r="B1695" t="str">
            <v>ERIE THAMES POWERLINES CORPORATION</v>
          </cell>
          <cell r="D1695">
            <v>-142993</v>
          </cell>
        </row>
        <row r="1696">
          <cell r="A1696" t="str">
            <v>OAKVILLE HYDRO ELECTRICITY DISTRIBUTION INC.</v>
          </cell>
          <cell r="B1696" t="str">
            <v>OAKVILLE HYDRO ELECTRICITY DISTRIBUTION INC.</v>
          </cell>
          <cell r="D1696">
            <v>-37054949</v>
          </cell>
        </row>
        <row r="1697">
          <cell r="A1697" t="str">
            <v>OIL SPRINGS HYDRO ELECTRIC COMMISSION</v>
          </cell>
          <cell r="B1697" t="str">
            <v>BLUEWATER POWER DISTRIBUTION CORPORATION</v>
          </cell>
          <cell r="D1697">
            <v>-22469</v>
          </cell>
        </row>
        <row r="1698">
          <cell r="A1698" t="str">
            <v>ORANGEVILLE HYDRO LIMITED</v>
          </cell>
          <cell r="B1698" t="str">
            <v>ORANGEVILLE HYDRO LIMITED</v>
          </cell>
          <cell r="D1698">
            <v>-5083285</v>
          </cell>
        </row>
        <row r="1699">
          <cell r="A1699" t="str">
            <v>ORILLIA POWER DISTRIBUTION CORPORATION</v>
          </cell>
          <cell r="B1699" t="str">
            <v>ORILLIA POWER DISTRIBUTION CORPORATION</v>
          </cell>
          <cell r="D1699">
            <v>-1641727</v>
          </cell>
        </row>
        <row r="1700">
          <cell r="A1700" t="str">
            <v>OSHAWA PUC NETWORKS INC.</v>
          </cell>
          <cell r="B1700" t="str">
            <v>OSHAWA PUC NETWORKS INC.</v>
          </cell>
          <cell r="D1700">
            <v>-14587423</v>
          </cell>
        </row>
        <row r="1701">
          <cell r="A1701" t="str">
            <v>PARKHILL P.U.C.</v>
          </cell>
          <cell r="B1701" t="str">
            <v>MIDDLESEX POWER DISTRIBUTION CORPORATION</v>
          </cell>
          <cell r="D1701">
            <v>-65197</v>
          </cell>
        </row>
        <row r="1702">
          <cell r="A1702" t="str">
            <v>PARRY SOUND POWER CORPORATION</v>
          </cell>
          <cell r="B1702" t="str">
            <v>PARRY SOUND POWER CORPORATION</v>
          </cell>
          <cell r="D1702">
            <v>-342055</v>
          </cell>
        </row>
        <row r="1703">
          <cell r="A1703" t="str">
            <v>PELHAM HYDRO-ELECTRIC COMMISSION</v>
          </cell>
          <cell r="B1703" t="str">
            <v>NIAGARA PENINSULA ENERGY INC.</v>
          </cell>
          <cell r="D1703">
            <v>-207864</v>
          </cell>
        </row>
        <row r="1704">
          <cell r="A1704" t="str">
            <v>PERTH EAST HYDRO ELECTRIC COMMISSION</v>
          </cell>
          <cell r="B1704" t="str">
            <v>HYDRO ONE NETWORKS INC.</v>
          </cell>
          <cell r="D1704">
            <v>-96124</v>
          </cell>
        </row>
        <row r="1705">
          <cell r="A1705" t="str">
            <v>PETERBOROUGH UTILITIES COMMISSION</v>
          </cell>
          <cell r="B1705" t="str">
            <v>PETERBOROUGH DISTRIBUTION INCORPORATED</v>
          </cell>
          <cell r="D1705">
            <v>-5495354</v>
          </cell>
        </row>
        <row r="1706">
          <cell r="A1706" t="str">
            <v>PICKERING HYDRO-ELECTRIC COMMISSION</v>
          </cell>
          <cell r="B1706" t="str">
            <v>VERIDIAN CONNECTIONS INC.</v>
          </cell>
          <cell r="D1706">
            <v>-17139808</v>
          </cell>
        </row>
        <row r="1707">
          <cell r="A1707" t="str">
            <v>POLICE VILLAGE OF APPLE HILL HYDRO SYSTEM</v>
          </cell>
          <cell r="B1707" t="str">
            <v>HYDRO ONE NETWORKS INC.</v>
          </cell>
          <cell r="D1707">
            <v>-698</v>
          </cell>
        </row>
        <row r="1708">
          <cell r="A1708" t="str">
            <v>POLICE VILLAGE OF AVONMORE HYDRO SYSTEM</v>
          </cell>
          <cell r="B1708" t="str">
            <v>HYDRO ONE NETWORKS INC.</v>
          </cell>
          <cell r="D1708">
            <v>-11341</v>
          </cell>
        </row>
        <row r="1709">
          <cell r="A1709" t="str">
            <v>POLICE VILLAGE OF COMBER HYDRO SYSTEM</v>
          </cell>
          <cell r="B1709" t="str">
            <v>E.L.K. ENERGY INC.</v>
          </cell>
          <cell r="D1709">
            <v>-83278</v>
          </cell>
        </row>
        <row r="1710">
          <cell r="A1710" t="str">
            <v>POLICE VILLAGE OF DUBLIN HYDRO SYSTEM</v>
          </cell>
          <cell r="B1710" t="str">
            <v>ERIE THAMES POWERLINES CORPORATION</v>
          </cell>
          <cell r="D1710">
            <v>-3050</v>
          </cell>
        </row>
        <row r="1711">
          <cell r="A1711" t="str">
            <v>POLICE VILLAGE OF GRANTON HYDRO SYSTEM</v>
          </cell>
          <cell r="B1711" t="str">
            <v>HYDRO ONE NETWORKS INC.</v>
          </cell>
          <cell r="D1711">
            <v>-43573</v>
          </cell>
        </row>
        <row r="1712">
          <cell r="A1712" t="str">
            <v>POLICE VILLAGE OF MERLIN HYDRO SYSTEM</v>
          </cell>
          <cell r="B1712" t="str">
            <v>CHATHAM-KENT HYDRO INC.</v>
          </cell>
          <cell r="D1712">
            <v>-27864</v>
          </cell>
        </row>
        <row r="1713">
          <cell r="A1713" t="str">
            <v>POLICE VILLAGE OF MOOREFIELD HYDRO SYSTEM</v>
          </cell>
          <cell r="B1713" t="str">
            <v>HYDRO ONE NETWORKS INC.</v>
          </cell>
          <cell r="D1713">
            <v>-1245</v>
          </cell>
        </row>
        <row r="1714">
          <cell r="A1714" t="str">
            <v>POLICE VILLAGE OF MOUNT BRYDGES HYDRO SYSTEM</v>
          </cell>
          <cell r="B1714" t="str">
            <v>MIDDLESEX POWER DISTRIBUTION CORPORATION</v>
          </cell>
          <cell r="D1714">
            <v>-253064</v>
          </cell>
        </row>
        <row r="1715">
          <cell r="A1715" t="str">
            <v>POLICE VILLAGE OF PRICEVILLE HYDRO SYSTEM</v>
          </cell>
          <cell r="B1715" t="str">
            <v>HYDRO ONE NETWORKS INC.</v>
          </cell>
          <cell r="D1715">
            <v>-10259</v>
          </cell>
        </row>
        <row r="1716">
          <cell r="A1716" t="str">
            <v>POLICE VILLAGE OF RUSSELL HYDRO ELECTRIC SYSTEM</v>
          </cell>
          <cell r="B1716" t="str">
            <v>HYDRO ONE NETWORKS INC.</v>
          </cell>
          <cell r="D1716">
            <v>-95262</v>
          </cell>
        </row>
        <row r="1717">
          <cell r="A1717" t="str">
            <v>PORT COLBORNE HYDRO INC.</v>
          </cell>
          <cell r="B1717" t="str">
            <v>CANADIAN NIAGARA POWER INC.</v>
          </cell>
          <cell r="D1717">
            <v>-1236828</v>
          </cell>
        </row>
        <row r="1718">
          <cell r="A1718" t="str">
            <v>PORT HOPE HYDRO</v>
          </cell>
          <cell r="B1718" t="str">
            <v>VERIDIAN CONNECTIONS INC.</v>
          </cell>
          <cell r="D1718">
            <v>-1608849</v>
          </cell>
        </row>
        <row r="1719">
          <cell r="A1719" t="str">
            <v>PRESCOTT PUBLIC UTILITIES COMMISSION</v>
          </cell>
          <cell r="B1719" t="str">
            <v>RIDEAU ST. LAWRENCE DISTRIBUTION INC.</v>
          </cell>
          <cell r="D1719">
            <v>-76707</v>
          </cell>
        </row>
        <row r="1720">
          <cell r="A1720" t="str">
            <v>PUBLIC UTILITIES COMMISSION OF CHATHAM-KENT</v>
          </cell>
          <cell r="B1720" t="str">
            <v>CHATHAM-KENT HYDRO INC.</v>
          </cell>
          <cell r="D1720">
            <v>-2887042</v>
          </cell>
        </row>
        <row r="1721">
          <cell r="A1721" t="str">
            <v>PUBLIC UTILITIES COMMISSION OF THE CITY OF BARRIE</v>
          </cell>
          <cell r="B1721" t="str">
            <v>POWERSTREAM INC.</v>
          </cell>
          <cell r="D1721">
            <v>-29192056</v>
          </cell>
        </row>
        <row r="1722">
          <cell r="A1722" t="str">
            <v>PUBLIC UTILITIES COMMISSION OF THE CITY OF OWEN SOUND</v>
          </cell>
          <cell r="B1722" t="str">
            <v>HYDRO ONE NETWORKS INC.</v>
          </cell>
          <cell r="D1722">
            <v>-1203326</v>
          </cell>
        </row>
        <row r="1723">
          <cell r="A1723" t="str">
            <v>PUBLIC UTILITIES COMMISSION OF THE CITY OF TRENTON</v>
          </cell>
          <cell r="B1723" t="str">
            <v>HYDRO ONE NETWORKS INC.</v>
          </cell>
          <cell r="D1723">
            <v>-2900378</v>
          </cell>
        </row>
        <row r="1724">
          <cell r="A1724" t="str">
            <v>PUBLIC UTILITIES COMMISSION OF THE CORPORATION OF THE TOWNSHIP OF MAGNETAWAN</v>
          </cell>
          <cell r="B1724" t="str">
            <v>LAKELAND POWER DISTRIBUTION LTD.</v>
          </cell>
          <cell r="D1724">
            <v>-41448</v>
          </cell>
        </row>
        <row r="1725">
          <cell r="A1725" t="str">
            <v>PUBLIC UTILITIES COMMISSION OF THE TOWN OF ALEXANDRIA</v>
          </cell>
          <cell r="B1725" t="str">
            <v>HYDRO ONE NETWORKS INC.</v>
          </cell>
          <cell r="D1725">
            <v>-202638</v>
          </cell>
        </row>
        <row r="1726">
          <cell r="A1726" t="str">
            <v>PUBLIC UTILITIES COMMISSION OF THE TOWN OF BLENHEIM</v>
          </cell>
          <cell r="B1726" t="str">
            <v>CHATHAM-KENT HYDRO INC.</v>
          </cell>
          <cell r="D1726">
            <v>-108744</v>
          </cell>
        </row>
        <row r="1727">
          <cell r="A1727" t="str">
            <v>PUBLIC UTILITIES COMMISSION OF THE TOWN OF CAMPBELLFORD</v>
          </cell>
          <cell r="B1727" t="str">
            <v>HYDRO ONE NETWORKS INC.</v>
          </cell>
          <cell r="D1727">
            <v>-243339</v>
          </cell>
        </row>
        <row r="1728">
          <cell r="A1728" t="str">
            <v>PUBLIC UTILITIES COMMISSION OF THE TOWN OF CHESLEY</v>
          </cell>
          <cell r="B1728" t="str">
            <v>HYDRO ONE NETWORKS INC.</v>
          </cell>
          <cell r="D1728">
            <v>-103819</v>
          </cell>
        </row>
        <row r="1729">
          <cell r="A1729" t="str">
            <v>PUBLIC UTILITIES COMMISSION OF THE TOWN OF COBOURG</v>
          </cell>
          <cell r="B1729" t="str">
            <v>LAKEFRONT UTILITIES INC.</v>
          </cell>
          <cell r="D1729">
            <v>-1614983</v>
          </cell>
        </row>
        <row r="1730">
          <cell r="A1730" t="str">
            <v>PUBLIC UTILITIES COMMISSION OF THE TOWN OF FERGUS</v>
          </cell>
          <cell r="B1730" t="str">
            <v>CENTRE WELLINGTON HYDRO LTD.</v>
          </cell>
          <cell r="D1730">
            <v>-1203576</v>
          </cell>
        </row>
        <row r="1731">
          <cell r="A1731" t="str">
            <v>PUBLIC UTILITIES COMMISSION OF THE TOWN OF GODERICH</v>
          </cell>
          <cell r="B1731" t="str">
            <v>WEST COAST HURON ENERGY INC.</v>
          </cell>
          <cell r="D1731">
            <v>-412986</v>
          </cell>
        </row>
        <row r="1732">
          <cell r="A1732" t="str">
            <v>PUBLIC UTILITIES COMMISSION OF THE TOWN OF MASSEY</v>
          </cell>
          <cell r="B1732" t="str">
            <v>ESPANOLA REGIONAL HYDRO DISTRIBUTION CORPORATION</v>
          </cell>
          <cell r="D1732">
            <v>-31086</v>
          </cell>
        </row>
        <row r="1733">
          <cell r="A1733" t="str">
            <v>PUBLIC UTILITIES COMMISSION OF THE TOWN OF MEAFORD</v>
          </cell>
          <cell r="B1733" t="str">
            <v>HYDRO ONE NETWORKS INC.</v>
          </cell>
          <cell r="D1733">
            <v>-451814</v>
          </cell>
        </row>
        <row r="1734">
          <cell r="A1734" t="str">
            <v>PUBLIC UTILITIES COMMISSION OF THE TOWN OF MITCHELL</v>
          </cell>
          <cell r="B1734" t="str">
            <v>ERIE THAMES POWERLINES CORPORATION</v>
          </cell>
          <cell r="D1734">
            <v>-274638</v>
          </cell>
        </row>
        <row r="1735">
          <cell r="A1735" t="str">
            <v>PUBLIC UTILITIES COMMISSION OF THE TOWN OF MOUNT FOREST</v>
          </cell>
          <cell r="B1735" t="str">
            <v>WELLINGTON NORTH POWER INC.</v>
          </cell>
          <cell r="D1735">
            <v>-231663</v>
          </cell>
        </row>
        <row r="1736">
          <cell r="A1736" t="str">
            <v>PUBLIC UTILITIES COMMISSION OF THE TOWN OF PALMERSTON</v>
          </cell>
          <cell r="B1736" t="str">
            <v>WESTARIO POWER INC.</v>
          </cell>
          <cell r="D1736">
            <v>-166514</v>
          </cell>
        </row>
        <row r="1737">
          <cell r="A1737" t="str">
            <v>PUBLIC UTILITIES COMMISSION OF THE TOWN OF PARIS</v>
          </cell>
          <cell r="B1737" t="str">
            <v>BRANT COUNTY POWER INC.</v>
          </cell>
          <cell r="D1737">
            <v>-363151</v>
          </cell>
        </row>
        <row r="1738">
          <cell r="A1738" t="str">
            <v>PUBLIC UTILITIES COMMISSION OF THE TOWN OF PICTON</v>
          </cell>
          <cell r="B1738" t="str">
            <v>HYDRO ONE NETWORKS INC.</v>
          </cell>
          <cell r="D1738">
            <v>-124369</v>
          </cell>
        </row>
        <row r="1739">
          <cell r="A1739" t="str">
            <v>PUBLIC UTILITIES COMMISSION OF THE TOWN OF RIDGETOWN</v>
          </cell>
          <cell r="B1739" t="str">
            <v>CHATHAM-KENT HYDRO INC.</v>
          </cell>
          <cell r="D1739">
            <v>-95607</v>
          </cell>
        </row>
        <row r="1740">
          <cell r="A1740" t="str">
            <v>PUBLIC UTILITIES COMMISSION OF THE TOWN OF SOUTHAMPTON</v>
          </cell>
          <cell r="B1740" t="str">
            <v>WESTARIO POWER INC.</v>
          </cell>
          <cell r="D1740">
            <v>-183984</v>
          </cell>
        </row>
        <row r="1741">
          <cell r="A1741" t="str">
            <v>PUBLIC UTILITIES COMMISSION OF THE TOWN OF TECUMSEH</v>
          </cell>
          <cell r="B1741" t="str">
            <v>ESSEX POWERLINES CORPORATION</v>
          </cell>
          <cell r="D1741">
            <v>-3853667</v>
          </cell>
        </row>
        <row r="1742">
          <cell r="A1742" t="str">
            <v>PUBLIC UTILITIES COMMISSION OF THE TOWN OF TILBURY</v>
          </cell>
          <cell r="B1742" t="str">
            <v>CHATHAM-KENT HYDRO INC.</v>
          </cell>
          <cell r="D1742">
            <v>-184048</v>
          </cell>
        </row>
        <row r="1743">
          <cell r="A1743" t="str">
            <v>PUBLIC UTILITIES COMMISSION OF THE VILLAGE OF ARTHUR</v>
          </cell>
          <cell r="B1743" t="str">
            <v>WELLINGTON NORTH POWER INC.</v>
          </cell>
          <cell r="D1743">
            <v>-78885</v>
          </cell>
        </row>
        <row r="1744">
          <cell r="A1744" t="str">
            <v>PUBLIC UTILITIES COMMISSION OF THE VILLAGE OF BELMONT</v>
          </cell>
          <cell r="B1744" t="str">
            <v>ERIE THAMES POWERLINES CORPORATION</v>
          </cell>
          <cell r="D1744">
            <v>-296844</v>
          </cell>
        </row>
        <row r="1745">
          <cell r="A1745" t="str">
            <v>PUBLIC UTILITIES COMMISSION OF THE VILLAGE OF LANCASTER</v>
          </cell>
          <cell r="B1745" t="str">
            <v>HYDRO ONE NETWORKS INC.</v>
          </cell>
          <cell r="D1745">
            <v>-33657</v>
          </cell>
        </row>
        <row r="1746">
          <cell r="A1746" t="str">
            <v>PUBLIC UTILITIES COMMISSION OF THE VILLAGE OF PORT STANLEY</v>
          </cell>
          <cell r="B1746" t="str">
            <v>ERIE THAMES POWERLINES CORPORATION</v>
          </cell>
          <cell r="D1746">
            <v>-150340</v>
          </cell>
        </row>
        <row r="1747">
          <cell r="A1747" t="str">
            <v>PUBLIC UTILITIES COMMISSION OF THE VILLAGE OF THAMESVILLE</v>
          </cell>
          <cell r="B1747" t="str">
            <v>CHATHAM-KENT HYDRO INC.</v>
          </cell>
          <cell r="D1747">
            <v>-19390</v>
          </cell>
        </row>
        <row r="1748">
          <cell r="A1748" t="str">
            <v>PUBLIC UTILITIES COMMISSION OF THE VILLAGE OF WESTPORT</v>
          </cell>
          <cell r="B1748" t="str">
            <v>RIDEAU ST. LAWRENCE DISTRIBUTION INC.</v>
          </cell>
          <cell r="D1748">
            <v>-83342</v>
          </cell>
        </row>
        <row r="1749">
          <cell r="A1749" t="str">
            <v>PUBLIC UTILITIES COMMISSION OF THE VILLAGE OF WHEATLEY</v>
          </cell>
          <cell r="B1749" t="str">
            <v>CHATHAM-KENT HYDRO INC.</v>
          </cell>
          <cell r="D1749">
            <v>-112666</v>
          </cell>
        </row>
        <row r="1750">
          <cell r="A1750" t="str">
            <v>PUBLIC UTILITY COMMISSION OF THE VILLAGE OF WEST LORNE</v>
          </cell>
          <cell r="B1750" t="str">
            <v>HYDRO ONE NETWORKS INC.</v>
          </cell>
          <cell r="D1750">
            <v>-81762</v>
          </cell>
        </row>
        <row r="1751">
          <cell r="A1751" t="str">
            <v>PUBLIC UTILITY COMMISSION OF TOWN OF PERTH</v>
          </cell>
          <cell r="B1751" t="str">
            <v>HYDRO ONE NETWORKS INC.</v>
          </cell>
          <cell r="D1751">
            <v>-1556041</v>
          </cell>
        </row>
        <row r="1752">
          <cell r="A1752" t="str">
            <v>RAINY RIVER PUBLIC UTILITIES COMMISSION</v>
          </cell>
          <cell r="B1752" t="str">
            <v>HYDRO ONE NETWORKS INC.</v>
          </cell>
          <cell r="D1752">
            <v>-96208</v>
          </cell>
        </row>
        <row r="1753">
          <cell r="A1753" t="str">
            <v>RED ROCK HYDRO</v>
          </cell>
          <cell r="B1753" t="str">
            <v>HYDRO ONE NETWORKS INC.</v>
          </cell>
          <cell r="D1753">
            <v>-10654</v>
          </cell>
        </row>
        <row r="1754">
          <cell r="A1754" t="str">
            <v>REMARA-BRECHIN HYDRO</v>
          </cell>
          <cell r="B1754" t="str">
            <v>HYDRO ONE NETWORKS INC.</v>
          </cell>
          <cell r="D1754">
            <v>-6839</v>
          </cell>
        </row>
        <row r="1755">
          <cell r="A1755" t="str">
            <v>RENFREW HYDRO INC.</v>
          </cell>
          <cell r="B1755" t="str">
            <v>RENFREW HYDRO INC.</v>
          </cell>
          <cell r="D1755">
            <v>-98644</v>
          </cell>
        </row>
        <row r="1756">
          <cell r="A1756" t="str">
            <v>RICHMOND HILL HYDRO INC.</v>
          </cell>
          <cell r="B1756" t="str">
            <v>POWERSTREAM INC.</v>
          </cell>
          <cell r="D1756">
            <v>-43332860</v>
          </cell>
        </row>
        <row r="1757">
          <cell r="A1757" t="str">
            <v>RIPLEY PUBLIC UTILITIES COMMISSION</v>
          </cell>
          <cell r="B1757" t="str">
            <v>WESTARIO POWER INC.</v>
          </cell>
          <cell r="D1757">
            <v>-40298</v>
          </cell>
        </row>
        <row r="1758">
          <cell r="A1758" t="str">
            <v>ROCKLAND HYDRO ELECTRIC COMMISSION</v>
          </cell>
          <cell r="B1758" t="str">
            <v>HYDRO ONE NETWORKS INC.</v>
          </cell>
          <cell r="D1758">
            <v>-1888641</v>
          </cell>
        </row>
        <row r="1759">
          <cell r="A1759" t="str">
            <v>RODNEY PUBLIC UTILITIES COMMISSION</v>
          </cell>
          <cell r="B1759" t="str">
            <v>HYDRO ONE NETWORKS INC.</v>
          </cell>
          <cell r="D1759">
            <v>-79269</v>
          </cell>
        </row>
        <row r="1760">
          <cell r="A1760" t="str">
            <v>SCHREIBER HYDRO-ELECTRIC COMMISSION</v>
          </cell>
          <cell r="B1760" t="str">
            <v>HYDRO ONE NETWORKS INC.</v>
          </cell>
          <cell r="D1760">
            <v>-51845</v>
          </cell>
        </row>
        <row r="1761">
          <cell r="A1761" t="str">
            <v>SCUGOG HYDRO ELECTRIC CORPORATION</v>
          </cell>
          <cell r="B1761" t="str">
            <v>VERIDIAN CONNECTIONS INC.</v>
          </cell>
          <cell r="D1761">
            <v>-802955</v>
          </cell>
        </row>
        <row r="1762">
          <cell r="A1762" t="str">
            <v>SEAFORTH PUBLIC UTILITY COMMISSION</v>
          </cell>
          <cell r="B1762" t="str">
            <v>FESTIVAL HYDRO INC.</v>
          </cell>
          <cell r="D1762">
            <v>-57502</v>
          </cell>
        </row>
        <row r="1763">
          <cell r="A1763" t="str">
            <v>SEVERN HYDRO-ELECTRIC SYSTEM</v>
          </cell>
          <cell r="B1763" t="str">
            <v>HYDRO ONE NETWORKS INC.</v>
          </cell>
          <cell r="D1763">
            <v>-146956</v>
          </cell>
        </row>
        <row r="1764">
          <cell r="A1764" t="str">
            <v>SIMCOE HYDRO-ELECTRIC COMMISSION</v>
          </cell>
          <cell r="B1764" t="str">
            <v>NORFOLK POWER DISTRIBUTION INC.</v>
          </cell>
          <cell r="D1764">
            <v>-1567122</v>
          </cell>
        </row>
        <row r="1765">
          <cell r="A1765" t="str">
            <v>SIOUX LOOKOUT HYDRO INC.</v>
          </cell>
          <cell r="B1765" t="str">
            <v>SIOUX LOOKOUT HYDRO INC.</v>
          </cell>
          <cell r="D1765">
            <v>-976315</v>
          </cell>
        </row>
        <row r="1766">
          <cell r="A1766" t="str">
            <v>SMITHS FALLS HYDRO ELECTRIC COMMISSION</v>
          </cell>
          <cell r="B1766" t="str">
            <v>HYDRO ONE NETWORKS INC.</v>
          </cell>
          <cell r="D1766">
            <v>-292868</v>
          </cell>
        </row>
        <row r="1767">
          <cell r="A1767" t="str">
            <v>SOUTH RIVER PUBLIC UTILITIES COMMISSION</v>
          </cell>
          <cell r="B1767" t="str">
            <v>HYDRO ONE NETWORKS INC.</v>
          </cell>
          <cell r="D1767">
            <v>-118818</v>
          </cell>
        </row>
        <row r="1768">
          <cell r="A1768" t="str">
            <v>SOUTH-WEST OXFORD PUBLIC UTILITIES COMMISSION</v>
          </cell>
          <cell r="B1768" t="str">
            <v>ERIE THAMES POWERLINES CORPORATION</v>
          </cell>
          <cell r="D1768">
            <v>-5351</v>
          </cell>
        </row>
        <row r="1769">
          <cell r="A1769" t="str">
            <v>ST. CATHARINES HYDRO UTILITY SERVICES INC.</v>
          </cell>
          <cell r="B1769" t="str">
            <v>HORIZON UTILITIES CORPORATION</v>
          </cell>
          <cell r="D1769">
            <v>-4836210</v>
          </cell>
        </row>
        <row r="1770">
          <cell r="A1770" t="str">
            <v>ST. MARY'S PUBLIC UTILITIES COMMISSION</v>
          </cell>
          <cell r="B1770" t="str">
            <v>FESTIVAL HYDRO INC.</v>
          </cell>
          <cell r="D1770">
            <v>-376927</v>
          </cell>
        </row>
        <row r="1771">
          <cell r="A1771" t="str">
            <v>ST. THOMAS ENERGY INC.</v>
          </cell>
          <cell r="B1771" t="str">
            <v>ST. THOMAS ENERGY INC.</v>
          </cell>
          <cell r="D1771">
            <v>-1767132</v>
          </cell>
        </row>
        <row r="1772">
          <cell r="A1772" t="str">
            <v>STIRLING-RAWDON PUBLIC UTILITIES COMMISSION</v>
          </cell>
          <cell r="B1772" t="str">
            <v>HYDRO ONE NETWORKS INC.</v>
          </cell>
          <cell r="D1772">
            <v>-46458</v>
          </cell>
        </row>
        <row r="1773">
          <cell r="A1773" t="str">
            <v>STONEY CREEK HYDRO-ELECTRIC COMMISSION</v>
          </cell>
          <cell r="B1773" t="str">
            <v>HORIZON UTILITIES CORPORATION</v>
          </cell>
          <cell r="D1773">
            <v>-7396976</v>
          </cell>
        </row>
        <row r="1774">
          <cell r="A1774" t="str">
            <v>STRATFORD PUBLIC UTILITY COMMISSION</v>
          </cell>
          <cell r="B1774" t="str">
            <v>FESTIVAL HYDRO INC.</v>
          </cell>
          <cell r="D1774">
            <v>-3121718</v>
          </cell>
        </row>
        <row r="1775">
          <cell r="A1775" t="str">
            <v>SUNDRIDGE HYDRO ELECTRIC SYSTEM</v>
          </cell>
          <cell r="B1775" t="str">
            <v>LAKELAND POWER DISTRIBUTION LTD.</v>
          </cell>
          <cell r="D1775">
            <v>-218378</v>
          </cell>
        </row>
        <row r="1776">
          <cell r="A1776" t="str">
            <v>TARA HYDRO-ELECTRIC SYSTEM</v>
          </cell>
          <cell r="B1776" t="str">
            <v>HYDRO ONE NETWORKS INC.</v>
          </cell>
          <cell r="D1776">
            <v>-50869</v>
          </cell>
        </row>
        <row r="1777">
          <cell r="A1777" t="str">
            <v>TAY HYDRO ELECTRIC DISTRIBUTION COMPANY INC.</v>
          </cell>
          <cell r="B1777" t="str">
            <v>NEWMARKET-TAY POWER DISTRIBUTION LTD.</v>
          </cell>
          <cell r="D1777">
            <v>-635311</v>
          </cell>
        </row>
        <row r="1778">
          <cell r="A1778" t="str">
            <v>TEESWATER HYDRO-ELECTRIC COMMISSION</v>
          </cell>
          <cell r="B1778" t="str">
            <v>WESTARIO POWER INC.</v>
          </cell>
          <cell r="D1778">
            <v>-77901</v>
          </cell>
        </row>
        <row r="1779">
          <cell r="A1779" t="str">
            <v>TERRACE BAY SUPERIOR WIRES INC.</v>
          </cell>
          <cell r="B1779" t="str">
            <v>HYDRO ONE NETWORKS INC.</v>
          </cell>
          <cell r="D1779">
            <v>-119488</v>
          </cell>
        </row>
        <row r="1780">
          <cell r="A1780" t="str">
            <v>THE HYDRO ELECTRIC COMMISSION OF THE TOWN OF CARLETON PLACE</v>
          </cell>
          <cell r="B1780" t="str">
            <v>HYDRO ONE NETWORKS INC.</v>
          </cell>
          <cell r="D1780">
            <v>-572424</v>
          </cell>
        </row>
        <row r="1781">
          <cell r="A1781" t="str">
            <v>THE HYDRO ELECTRIC COMMISSION OF THE TOWN OF SHELBURNE</v>
          </cell>
          <cell r="B1781" t="str">
            <v>HYDRO ONE NETWORKS INC.</v>
          </cell>
          <cell r="D1781">
            <v>-531678</v>
          </cell>
        </row>
        <row r="1782">
          <cell r="A1782" t="str">
            <v>THE HYDRO ELECTRIC COMMISSION OF THE TOWNSHIP OF WARWICK</v>
          </cell>
          <cell r="B1782" t="str">
            <v>BLUEWATER POWER DISTRIBUTION CORPORATION</v>
          </cell>
          <cell r="D1782">
            <v>-83576</v>
          </cell>
        </row>
        <row r="1783">
          <cell r="A1783" t="str">
            <v>THE HYDRO-ELECTRIC COMMISSION FOR THE TOWN OF EXETER</v>
          </cell>
          <cell r="B1783" t="str">
            <v>HYDRO ONE NETWORKS INC.</v>
          </cell>
          <cell r="D1783">
            <v>-393023</v>
          </cell>
        </row>
        <row r="1784">
          <cell r="A1784" t="str">
            <v>THE HYDRO-ELECTRIC COMMISSION OF THE CITY OF GLOUCESTER</v>
          </cell>
          <cell r="B1784" t="str">
            <v>HYDRO OTTAWA LIMITED</v>
          </cell>
          <cell r="D1784">
            <v>-22191696</v>
          </cell>
        </row>
        <row r="1785">
          <cell r="A1785" t="str">
            <v>THE HYDRO-ELECTRIC COMMISSION OF THE TOWN OF PENETANGUISHENE</v>
          </cell>
          <cell r="B1785" t="str">
            <v>POWERSTREAM INC.</v>
          </cell>
          <cell r="D1785">
            <v>-1041496</v>
          </cell>
        </row>
        <row r="1786">
          <cell r="A1786" t="str">
            <v>THE PUBLIC UTILITIES COMMISSION FOR THE TOWN OF BANCROFT</v>
          </cell>
          <cell r="B1786" t="str">
            <v>HYDRO ONE NETWORKS INC.</v>
          </cell>
          <cell r="D1786">
            <v>-205553</v>
          </cell>
        </row>
        <row r="1787">
          <cell r="A1787" t="str">
            <v>THE PUBLIC UTILITIES COMMISSION OF THE TOWN OF COLLINGWOOD</v>
          </cell>
          <cell r="B1787" t="str">
            <v>COLLUS POWER CORP.</v>
          </cell>
          <cell r="D1787">
            <v>-996487</v>
          </cell>
        </row>
        <row r="1788">
          <cell r="A1788" t="str">
            <v>THE PUBLIC UTILITIES COMMISSION OF THE TOWN OF KAPUSKASING</v>
          </cell>
          <cell r="B1788" t="str">
            <v>NORTHERN ONTARIO WIRES INC.</v>
          </cell>
          <cell r="D1788">
            <v>-28610</v>
          </cell>
        </row>
        <row r="1789">
          <cell r="A1789" t="str">
            <v>THE PUBLIC UTILITIES COMMISSION OF THE TOWN OF PETROLIA</v>
          </cell>
          <cell r="B1789" t="str">
            <v>BLUEWATER POWER DISTRIBUTION CORPORATION</v>
          </cell>
          <cell r="D1789">
            <v>-443954</v>
          </cell>
        </row>
        <row r="1790">
          <cell r="A1790" t="str">
            <v>THE PUBLIC UTILITIES COMMISSION OF THE VILLAGE OF EGANVILLE</v>
          </cell>
          <cell r="B1790" t="str">
            <v>HYDRO ONE NETWORKS INC.</v>
          </cell>
          <cell r="D1790">
            <v>-29383</v>
          </cell>
        </row>
        <row r="1791">
          <cell r="A1791" t="str">
            <v>THE PUBLIC UTILITIES COMMISSION OF THE VILLAGE OF POINT EDWARD</v>
          </cell>
          <cell r="B1791" t="str">
            <v>BLUEWATER POWER DISTRIBUTION CORPORATION</v>
          </cell>
          <cell r="D1791">
            <v>-100051</v>
          </cell>
        </row>
        <row r="1792">
          <cell r="A1792" t="str">
            <v>THE VILLAGE OF OMEMEE HYDRO-ELECTRIC COMMISSION</v>
          </cell>
          <cell r="B1792" t="str">
            <v>HYDRO ONE NETWORKS INC.</v>
          </cell>
          <cell r="D1792">
            <v>-192029</v>
          </cell>
        </row>
        <row r="1793">
          <cell r="A1793" t="str">
            <v>THEDFORD HYDRO ELECTRIC COMMISSION</v>
          </cell>
          <cell r="B1793" t="str">
            <v>HYDRO ONE NETWORKS INC.</v>
          </cell>
          <cell r="D1793">
            <v>-96360</v>
          </cell>
        </row>
        <row r="1794">
          <cell r="A1794" t="str">
            <v>THESSALON HYDRO DISTRIBUTION CORPORATION</v>
          </cell>
          <cell r="B1794" t="str">
            <v>HYDRO ONE NETWORKS INC.</v>
          </cell>
          <cell r="D1794">
            <v>-5837</v>
          </cell>
        </row>
        <row r="1795">
          <cell r="A1795" t="str">
            <v>THORNDALE HYDRO ELECTRIC COMMISSION</v>
          </cell>
          <cell r="B1795" t="str">
            <v>HYDRO ONE NETWORKS INC.</v>
          </cell>
          <cell r="D1795">
            <v>-11026</v>
          </cell>
        </row>
        <row r="1796">
          <cell r="A1796" t="str">
            <v>THOROLD HYDRO CORPORATION</v>
          </cell>
          <cell r="B1796" t="str">
            <v>HYDRO ONE NETWORKS INC.</v>
          </cell>
          <cell r="D1796">
            <v>-1340893</v>
          </cell>
        </row>
        <row r="1797">
          <cell r="A1797" t="str">
            <v>THUNDER BAY HYDRO ELECTRICITY DISTRIBUTION INC.</v>
          </cell>
          <cell r="B1797" t="str">
            <v>THUNDER BAY HYDRO ELECTRICITY DISTRIBUTION INC.</v>
          </cell>
          <cell r="D1797">
            <v>-13630478</v>
          </cell>
        </row>
        <row r="1798">
          <cell r="A1798" t="str">
            <v>TILLSONBURG HYDRO INC.</v>
          </cell>
          <cell r="B1798" t="str">
            <v>TILLSONBURG HYDRO INC.</v>
          </cell>
          <cell r="D1798">
            <v>-2230084</v>
          </cell>
        </row>
        <row r="1799">
          <cell r="A1799" t="str">
            <v>TOWNSHIP OF MCGARRY HYDRO SYSTEM</v>
          </cell>
          <cell r="B1799" t="str">
            <v>HYDRO ONE NETWORKS INC.</v>
          </cell>
          <cell r="D1799">
            <v>-6273</v>
          </cell>
        </row>
        <row r="1800">
          <cell r="A1800" t="str">
            <v>TOWNSHIP OF NORTH DORCHESTER HYDRO</v>
          </cell>
          <cell r="B1800" t="str">
            <v>HYDRO ONE NETWORKS INC.</v>
          </cell>
          <cell r="D1800">
            <v>-130317</v>
          </cell>
        </row>
        <row r="1801">
          <cell r="A1801" t="str">
            <v>TWEED HYDRO ELECTRIC COMMISSION</v>
          </cell>
          <cell r="B1801" t="str">
            <v>HYDRO ONE NETWORKS INC.</v>
          </cell>
          <cell r="D1801">
            <v>-97122</v>
          </cell>
        </row>
        <row r="1802">
          <cell r="A1802" t="str">
            <v>UXBRIDGE HYDRO ELECTRIC COMMISSION</v>
          </cell>
          <cell r="B1802" t="str">
            <v>VERIDIAN CONNECTIONS INC.</v>
          </cell>
          <cell r="D1802">
            <v>-409136</v>
          </cell>
        </row>
        <row r="1803">
          <cell r="A1803" t="str">
            <v>VILLAGE OF BLOOMFIELD HYDRO SYSTEM</v>
          </cell>
          <cell r="B1803" t="str">
            <v>HYDRO ONE NETWORKS INC.</v>
          </cell>
          <cell r="D1803">
            <v>-8706</v>
          </cell>
        </row>
        <row r="1804">
          <cell r="A1804" t="str">
            <v>VILLAGE OF CARDINAL HYDRO SYSTEM</v>
          </cell>
          <cell r="B1804" t="str">
            <v>RIDEAU ST. LAWRENCE DISTRIBUTION INC.</v>
          </cell>
          <cell r="D1804">
            <v>-89444</v>
          </cell>
        </row>
        <row r="1805">
          <cell r="A1805" t="str">
            <v>VILLAGE OF CHATSWORTH HYDRO</v>
          </cell>
          <cell r="B1805" t="str">
            <v>HYDRO ONE NETWORKS INC.</v>
          </cell>
          <cell r="D1805">
            <v>-23756</v>
          </cell>
        </row>
        <row r="1806">
          <cell r="A1806" t="str">
            <v>VILLAGE OF CHESTERVILLE HYDRO SYSTEM</v>
          </cell>
          <cell r="B1806" t="str">
            <v>HYDRO ONE NETWORKS INC.</v>
          </cell>
          <cell r="D1806">
            <v>-72200</v>
          </cell>
        </row>
        <row r="1807">
          <cell r="A1807" t="str">
            <v>VILLAGE OF ERIEAU HYDRO SYSTEM</v>
          </cell>
          <cell r="B1807" t="str">
            <v>CHATHAM-KENT HYDRO INC.</v>
          </cell>
          <cell r="D1807">
            <v>-27444</v>
          </cell>
        </row>
        <row r="1808">
          <cell r="A1808" t="str">
            <v>VILLAGE OF FLESHERTON HYDRO SYSTEM</v>
          </cell>
          <cell r="B1808" t="str">
            <v>HYDRO ONE NETWORKS INC.</v>
          </cell>
          <cell r="D1808">
            <v>-128506</v>
          </cell>
        </row>
        <row r="1809">
          <cell r="A1809" t="str">
            <v>VILLAGE OF IROQUOIS HYDRO SYSTEM</v>
          </cell>
          <cell r="B1809" t="str">
            <v>RIDEAU ST. LAWRENCE DISTRIBUTION INC.</v>
          </cell>
          <cell r="D1809">
            <v>-154563</v>
          </cell>
        </row>
        <row r="1810">
          <cell r="A1810" t="str">
            <v>VILLAGE OF LUCKNOW HYDRO SYSTEM</v>
          </cell>
          <cell r="B1810" t="str">
            <v>WESTARIO POWER INC.</v>
          </cell>
          <cell r="D1810">
            <v>-111624</v>
          </cell>
        </row>
        <row r="1811">
          <cell r="A1811" t="str">
            <v>VILLAGE OF MAXVILLE HYDRO SYSTEM</v>
          </cell>
          <cell r="B1811" t="str">
            <v>HYDRO ONE NETWORKS INC.</v>
          </cell>
          <cell r="D1811">
            <v>-20718</v>
          </cell>
        </row>
        <row r="1812">
          <cell r="A1812" t="str">
            <v>WALKERTON PUBLIC UTILITIES COMMISSION</v>
          </cell>
          <cell r="B1812" t="str">
            <v>WESTARIO POWER INC.</v>
          </cell>
          <cell r="D1812">
            <v>-427171</v>
          </cell>
        </row>
        <row r="1813">
          <cell r="A1813" t="str">
            <v>WARDSVILLE HYDRO ELECTRIC COMMISSION</v>
          </cell>
          <cell r="B1813" t="str">
            <v>HYDRO ONE NETWORKS INC.</v>
          </cell>
          <cell r="D1813">
            <v>-15515</v>
          </cell>
        </row>
        <row r="1814">
          <cell r="A1814" t="str">
            <v>WARKWORTH HYDRO ELECTRIC COMMISSION</v>
          </cell>
          <cell r="B1814" t="str">
            <v>HYDRO ONE NETWORKS INC.</v>
          </cell>
          <cell r="D1814">
            <v>-71849</v>
          </cell>
        </row>
        <row r="1815">
          <cell r="A1815" t="str">
            <v>WATERLOO NORTH HYDRO INC.</v>
          </cell>
          <cell r="B1815" t="str">
            <v>WATERLOO NORTH HYDRO INC.</v>
          </cell>
          <cell r="D1815">
            <v>-10542163</v>
          </cell>
        </row>
        <row r="1816">
          <cell r="A1816" t="str">
            <v>WELLAND HYDRO-ELECTRIC SYSTEM CORP.</v>
          </cell>
          <cell r="B1816" t="str">
            <v>WELLAND HYDRO-ELECTRIC SYSTEM CORP.</v>
          </cell>
          <cell r="D1816">
            <v>-3127314</v>
          </cell>
        </row>
        <row r="1817">
          <cell r="A1817" t="str">
            <v>WELLINGTON ELECTRIC DISTRIBUTION COMPANY INC.</v>
          </cell>
          <cell r="B1817" t="str">
            <v>GUELPH HYDRO ELECTRIC SYSTEMS INC.</v>
          </cell>
          <cell r="D1817">
            <v>-101140</v>
          </cell>
        </row>
        <row r="1818">
          <cell r="A1818" t="str">
            <v>WEST LINCOLN HYDRO ELECTRIC COMMISSION</v>
          </cell>
          <cell r="B1818" t="str">
            <v>NIAGARA PENINSULA ENERGY INC.</v>
          </cell>
          <cell r="D1818">
            <v>-99089</v>
          </cell>
        </row>
        <row r="1819">
          <cell r="A1819" t="str">
            <v>WHITBY HYDRO ELECTRIC CORPORATION</v>
          </cell>
          <cell r="B1819" t="str">
            <v>WHITBY HYDRO ELECTRIC CORPORATION</v>
          </cell>
          <cell r="D1819">
            <v>-20842214</v>
          </cell>
        </row>
        <row r="1820">
          <cell r="A1820" t="str">
            <v>WHITCHURCH STOUFFVILLE HYDRO ELECTRIC COMMISSION</v>
          </cell>
          <cell r="B1820" t="str">
            <v>HYDRO ONE NETWORKS INC.</v>
          </cell>
          <cell r="D1820">
            <v>-2456276</v>
          </cell>
        </row>
        <row r="1821">
          <cell r="A1821" t="str">
            <v>WILLIAMSBURG HYDRO-ELECTRIC SYSTEM</v>
          </cell>
          <cell r="B1821" t="str">
            <v>RIDEAU ST. LAWRENCE DISTRIBUTION INC.</v>
          </cell>
          <cell r="D1821">
            <v>-23924</v>
          </cell>
        </row>
        <row r="1822">
          <cell r="A1822" t="str">
            <v>WINCHESTER HYDRO COMMISSION</v>
          </cell>
          <cell r="B1822" t="str">
            <v>HYDRO ONE NETWORKS INC.</v>
          </cell>
          <cell r="D1822">
            <v>-170526</v>
          </cell>
        </row>
        <row r="1823">
          <cell r="A1823" t="str">
            <v>WINDSOR UTILITIES COMMISSION</v>
          </cell>
          <cell r="B1823" t="str">
            <v>ENWIN UTILITIES LTD.</v>
          </cell>
          <cell r="D1823">
            <v>-6198298</v>
          </cell>
        </row>
        <row r="1824">
          <cell r="A1824" t="str">
            <v>WINGHAM PUBLIC UTILITIES COMMISSION</v>
          </cell>
          <cell r="B1824" t="str">
            <v>WESTARIO POWER INC.</v>
          </cell>
          <cell r="D1824">
            <v>-167918</v>
          </cell>
        </row>
        <row r="1825">
          <cell r="A1825" t="str">
            <v>WOODSTOCK HYDRO SERVICES INC.</v>
          </cell>
          <cell r="B1825" t="str">
            <v>WOODSTOCK HYDRO SERVICES INC.</v>
          </cell>
          <cell r="D1825">
            <v>-1645763</v>
          </cell>
        </row>
        <row r="1826">
          <cell r="A1826" t="str">
            <v>WOODVILLE HYDRO-ELECTRIC SYSTEM</v>
          </cell>
          <cell r="B1826" t="str">
            <v>HYDRO ONE NETWORKS INC.</v>
          </cell>
          <cell r="D1826">
            <v>-52931</v>
          </cell>
        </row>
        <row r="1827">
          <cell r="A1827" t="str">
            <v>WYOMING HYDRO ELECTRIC COMMISSION</v>
          </cell>
          <cell r="B1827" t="str">
            <v>HYDRO ONE NETWORKS INC.</v>
          </cell>
          <cell r="D1827">
            <v>-75495</v>
          </cell>
        </row>
        <row r="1828">
          <cell r="A1828" t="str">
            <v>ZORRA ELECTRIC SUPPLY AUTHORITY</v>
          </cell>
          <cell r="B1828" t="str">
            <v>ERIE THAMES POWERLINES CORPORATION</v>
          </cell>
          <cell r="D1828">
            <v>-110963</v>
          </cell>
        </row>
        <row r="1829">
          <cell r="A1829" t="str">
            <v>ZURICH HYDRO ELECTRIC COMMISSION</v>
          </cell>
          <cell r="B1829" t="str">
            <v>FESTIVAL HYDRO INC.</v>
          </cell>
          <cell r="D1829">
            <v>-49548</v>
          </cell>
        </row>
        <row r="1834">
          <cell r="A1834" t="str">
            <v>AILSA CRAIG HYDRO ELECTRIC SYSTEM</v>
          </cell>
          <cell r="B1834" t="str">
            <v>HYDRO ONE NETWORKS INC.</v>
          </cell>
          <cell r="D1834">
            <v>-73450</v>
          </cell>
        </row>
        <row r="1835">
          <cell r="A1835" t="str">
            <v>AJAX HYDRO-ELECTRIC COMMISSION</v>
          </cell>
          <cell r="B1835" t="str">
            <v>VERIDIAN CONNECTIONS INC.</v>
          </cell>
          <cell r="D1835">
            <v>-15507388</v>
          </cell>
        </row>
        <row r="1836">
          <cell r="A1836" t="str">
            <v>ALVINSTON PUBLIC UTILITIES COMMISSION</v>
          </cell>
          <cell r="B1836" t="str">
            <v>BLUEWATER POWER DISTRIBUTION CORPORATION</v>
          </cell>
          <cell r="D1836">
            <v>-39991</v>
          </cell>
        </row>
        <row r="1837">
          <cell r="A1837" t="str">
            <v>ANCASTER HYDRO-ELECTRIC COMMISSION</v>
          </cell>
          <cell r="B1837" t="str">
            <v>HORIZON UTILITIES CORPORATION</v>
          </cell>
          <cell r="D1837">
            <v>-910770</v>
          </cell>
        </row>
        <row r="1838">
          <cell r="A1838" t="str">
            <v>ARKONA HYDRO ELECTRIC COMMISSION</v>
          </cell>
          <cell r="B1838" t="str">
            <v>HYDRO ONE NETWORKS INC.</v>
          </cell>
          <cell r="D1838">
            <v>-53256</v>
          </cell>
        </row>
        <row r="1839">
          <cell r="A1839" t="str">
            <v>ARNPRIOR HYDRO ELECTRIC COMMISSION</v>
          </cell>
          <cell r="B1839" t="str">
            <v>HYDRO ONE NETWORKS INC.</v>
          </cell>
          <cell r="D1839">
            <v>-977786</v>
          </cell>
        </row>
        <row r="1840">
          <cell r="A1840" t="str">
            <v>ASPHODEL-NORWOOD DISTRIBUTION INCORPORATED</v>
          </cell>
          <cell r="B1840" t="str">
            <v>PETERBOROUGH DISTRIBUTION INCORPORATED</v>
          </cell>
          <cell r="D1840">
            <v>-62092</v>
          </cell>
        </row>
        <row r="1841">
          <cell r="A1841" t="str">
            <v>ATIKOKAN HYDRO INC.</v>
          </cell>
          <cell r="B1841" t="str">
            <v>ATIKOKAN HYDRO INC.</v>
          </cell>
          <cell r="D1841">
            <v>-296693</v>
          </cell>
        </row>
        <row r="1842">
          <cell r="A1842" t="str">
            <v>AURORA HYDRO CONNECTIONS LIMITED</v>
          </cell>
          <cell r="B1842" t="str">
            <v>POWERSTREAM INC.</v>
          </cell>
          <cell r="D1842">
            <v>-11784211</v>
          </cell>
        </row>
        <row r="1843">
          <cell r="A1843" t="str">
            <v>AYLMER PUBLIC UTILITIES COMMISSION</v>
          </cell>
          <cell r="B1843" t="str">
            <v>ERIE THAMES POWERLINES CORPORATION</v>
          </cell>
          <cell r="D1843">
            <v>-540261</v>
          </cell>
        </row>
        <row r="1844">
          <cell r="A1844" t="str">
            <v>BATH HYDRO</v>
          </cell>
          <cell r="B1844" t="str">
            <v>HYDRO ONE NETWORKS INC.</v>
          </cell>
          <cell r="D1844">
            <v>-380249</v>
          </cell>
        </row>
        <row r="1845">
          <cell r="A1845" t="str">
            <v>BEACHBURG HYDRO</v>
          </cell>
          <cell r="B1845" t="str">
            <v>OTTAWA RIVER POWER CORPORATION</v>
          </cell>
          <cell r="D1845">
            <v>-72922</v>
          </cell>
        </row>
        <row r="1846">
          <cell r="A1846" t="str">
            <v>BELLEVILLE ELECTRIC CORPORATION</v>
          </cell>
          <cell r="B1846" t="str">
            <v>VERIDIAN CONNECTIONS INC.</v>
          </cell>
          <cell r="D1846">
            <v>-1279545</v>
          </cell>
        </row>
        <row r="1847">
          <cell r="A1847" t="str">
            <v>BLANDFORD-BLENHEIM PUBLIC UTILITIES COMMISSION</v>
          </cell>
          <cell r="B1847" t="str">
            <v>HYDRO ONE NETWORKS INC.</v>
          </cell>
          <cell r="D1847">
            <v>-187580</v>
          </cell>
        </row>
        <row r="1848">
          <cell r="A1848" t="str">
            <v>BLUE MOUNTAINS HYDRO SERVICES COMPANY INC.</v>
          </cell>
          <cell r="B1848" t="str">
            <v>COLLUS POWER CORP.</v>
          </cell>
          <cell r="D1848">
            <v>-335035</v>
          </cell>
        </row>
        <row r="1849">
          <cell r="A1849" t="str">
            <v>BLYTH HYDRO ELECTRIC COMMISSION</v>
          </cell>
          <cell r="B1849" t="str">
            <v>HYDRO ONE NETWORKS INC.</v>
          </cell>
          <cell r="D1849">
            <v>-110797</v>
          </cell>
        </row>
        <row r="1850">
          <cell r="A1850" t="str">
            <v>BOARD OF LIGHT &amp; HEAT COMM. OF THE CITY OF GUELPH</v>
          </cell>
          <cell r="B1850" t="str">
            <v>GUELPH HYDRO ELECTRIC SYSTEMS INC.</v>
          </cell>
          <cell r="D1850">
            <v>-16587271</v>
          </cell>
        </row>
        <row r="1851">
          <cell r="A1851" t="str">
            <v>BOBCAYGEON HYDRO ELECTRIC COMMISSION</v>
          </cell>
          <cell r="B1851" t="str">
            <v>HYDRO ONE NETWORKS INC.</v>
          </cell>
          <cell r="D1851">
            <v>-956440</v>
          </cell>
        </row>
        <row r="1852">
          <cell r="A1852" t="str">
            <v>BRADFORD WEST GWILLIMBURY PUBLIC UTILITIES COMMISSION</v>
          </cell>
          <cell r="B1852" t="str">
            <v>POWERSTREAM INC.</v>
          </cell>
          <cell r="D1852">
            <v>-2544741</v>
          </cell>
        </row>
        <row r="1853">
          <cell r="A1853" t="str">
            <v>BRIGHTON DISTRIBUTION INC.</v>
          </cell>
          <cell r="B1853" t="str">
            <v>HYDRO ONE NETWORKS INC.</v>
          </cell>
          <cell r="D1853">
            <v>-162791</v>
          </cell>
        </row>
        <row r="1854">
          <cell r="A1854" t="str">
            <v>BROCK HYDRO-ELECTRIC COMMISSION</v>
          </cell>
          <cell r="B1854" t="str">
            <v>VERIDIAN CONNECTIONS INC.</v>
          </cell>
          <cell r="D1854">
            <v>-181713</v>
          </cell>
        </row>
        <row r="1855">
          <cell r="A1855" t="str">
            <v>BROCKVILLE UTILITIES INCORPORATED</v>
          </cell>
          <cell r="B1855" t="str">
            <v>HYDRO ONE NETWORKS INC.</v>
          </cell>
          <cell r="D1855">
            <v>-1018805</v>
          </cell>
        </row>
        <row r="1856">
          <cell r="A1856" t="str">
            <v>BRUSSELS PUBLIC UTILITIES COMMISSION</v>
          </cell>
          <cell r="B1856" t="str">
            <v>FESTIVAL HYDRO INC.</v>
          </cell>
          <cell r="D1856">
            <v>-74010</v>
          </cell>
        </row>
        <row r="1857">
          <cell r="A1857" t="str">
            <v>BURK'S FALLS HYDRO ELECTRIC COMMISSION</v>
          </cell>
          <cell r="B1857" t="str">
            <v>LAKELAND POWER DISTRIBUTION LTD.</v>
          </cell>
          <cell r="D1857">
            <v>-99149</v>
          </cell>
        </row>
        <row r="1858">
          <cell r="A1858" t="str">
            <v>BURLINGTON HYDRO INC.</v>
          </cell>
          <cell r="B1858" t="str">
            <v>BURLINGTON HYDRO INC.</v>
          </cell>
          <cell r="D1858">
            <v>-21124450</v>
          </cell>
        </row>
        <row r="1859">
          <cell r="A1859" t="str">
            <v>CALEDON HYDRO CORPORATION</v>
          </cell>
          <cell r="B1859" t="str">
            <v>HYDRO ONE NETWORKS INC.</v>
          </cell>
          <cell r="D1859">
            <v>-1671329</v>
          </cell>
        </row>
        <row r="1860">
          <cell r="A1860" t="str">
            <v>CAMBRIDGE AND NORTH DUMFRIES HYDRO INC.</v>
          </cell>
          <cell r="B1860" t="str">
            <v>CAMBRIDGE AND NORTH DUMFRIES HYDRO INC.</v>
          </cell>
          <cell r="D1860">
            <v>-23092746</v>
          </cell>
        </row>
        <row r="1861">
          <cell r="A1861" t="str">
            <v>CAPREOL HYDRO ELECTRIC COMMISSION</v>
          </cell>
          <cell r="B1861" t="str">
            <v>GREATER SUDBURY HYDRO INC.</v>
          </cell>
          <cell r="D1861">
            <v>-384391</v>
          </cell>
        </row>
        <row r="1862">
          <cell r="A1862" t="str">
            <v>CASSELMAN HYDRO INC.</v>
          </cell>
          <cell r="B1862" t="str">
            <v>HYDRO OTTAWA LIMITED</v>
          </cell>
          <cell r="D1862">
            <v>-568027</v>
          </cell>
        </row>
        <row r="1863">
          <cell r="A1863" t="str">
            <v>CAVAN-MILLBROOK-NORTH MONAGHAN PUBLIC UTILITIES COMMISSION</v>
          </cell>
          <cell r="B1863" t="str">
            <v>HYDRO ONE NETWORKS INC.</v>
          </cell>
          <cell r="D1863">
            <v>-198533</v>
          </cell>
        </row>
        <row r="1864">
          <cell r="A1864" t="str">
            <v>CENTRE HASTINGS HYDRO ELECTRIC COMMISSION</v>
          </cell>
          <cell r="B1864" t="str">
            <v>HYDRO ONE NETWORKS INC.</v>
          </cell>
          <cell r="D1864">
            <v>-68931</v>
          </cell>
        </row>
        <row r="1865">
          <cell r="A1865" t="str">
            <v>CHALK RIVER HYDRO</v>
          </cell>
          <cell r="B1865" t="str">
            <v>HYDRO ONE NETWORKS INC.</v>
          </cell>
          <cell r="D1865">
            <v>-100711</v>
          </cell>
        </row>
        <row r="1866">
          <cell r="A1866" t="str">
            <v>CHAPLEAU PUBLIC UTILITIES CORPORATION</v>
          </cell>
          <cell r="B1866" t="str">
            <v>CHAPLEAU PUBLIC UTILITIES CORPORATION</v>
          </cell>
          <cell r="D1866">
            <v>-59474</v>
          </cell>
        </row>
        <row r="1867">
          <cell r="A1867" t="str">
            <v>CITY OF DRYDEN HYDRO ELECTRIC COMMISSION</v>
          </cell>
          <cell r="B1867" t="str">
            <v>HYDRO ONE NETWORKS INC.</v>
          </cell>
          <cell r="D1867">
            <v>-610677</v>
          </cell>
        </row>
        <row r="1868">
          <cell r="A1868" t="str">
            <v>CLARINGTON HYDRO-ELECTRIC COMMISSION</v>
          </cell>
          <cell r="B1868" t="str">
            <v>VERIDIAN CONNECTIONS INC.</v>
          </cell>
          <cell r="D1868">
            <v>-5240013</v>
          </cell>
        </row>
        <row r="1869">
          <cell r="A1869" t="str">
            <v>CLEARVIEW HYDRO ELECTRIC COMMISSION</v>
          </cell>
          <cell r="B1869" t="str">
            <v>COLLUS POWER CORP.</v>
          </cell>
          <cell r="D1869">
            <v>-235964</v>
          </cell>
        </row>
        <row r="1870">
          <cell r="A1870" t="str">
            <v>CLINTON POWER CORPORATION</v>
          </cell>
          <cell r="B1870" t="str">
            <v>ERIE THAMES POWERLINES CORPORATION</v>
          </cell>
          <cell r="D1870">
            <v>-88482</v>
          </cell>
        </row>
        <row r="1871">
          <cell r="A1871" t="str">
            <v>COBDEN HYDRO</v>
          </cell>
          <cell r="B1871" t="str">
            <v>HYDRO ONE NETWORKS INC.</v>
          </cell>
          <cell r="D1871">
            <v>-231265</v>
          </cell>
        </row>
        <row r="1872">
          <cell r="A1872" t="str">
            <v>COLBORNE PUBLIC UTILITIES COMMISSION</v>
          </cell>
          <cell r="B1872" t="str">
            <v>LAKEFRONT UTILITIES INC.</v>
          </cell>
          <cell r="D1872">
            <v>-72121</v>
          </cell>
        </row>
        <row r="1873">
          <cell r="A1873" t="str">
            <v>COTTAM HYDRO-ELECTRIC SYSTEM</v>
          </cell>
          <cell r="B1873" t="str">
            <v>E.L.K. ENERGY INC.</v>
          </cell>
          <cell r="D1873">
            <v>-500391</v>
          </cell>
        </row>
        <row r="1874">
          <cell r="A1874" t="str">
            <v>DASHWOOD HYDRO-ELECTRIC SYSTEM</v>
          </cell>
          <cell r="B1874" t="str">
            <v>FESTIVAL HYDRO INC.</v>
          </cell>
          <cell r="D1874">
            <v>-6080</v>
          </cell>
        </row>
        <row r="1875">
          <cell r="A1875" t="str">
            <v>DEEP RIVER HYDRO</v>
          </cell>
          <cell r="B1875" t="str">
            <v>HYDRO ONE NETWORKS INC.</v>
          </cell>
          <cell r="D1875">
            <v>-511058</v>
          </cell>
        </row>
        <row r="1876">
          <cell r="A1876" t="str">
            <v>DELHI HYDRO-ELECTRIC COMMISSION</v>
          </cell>
          <cell r="B1876" t="str">
            <v>NORFOLK POWER DISTRIBUTION INC.</v>
          </cell>
          <cell r="D1876">
            <v>-62183</v>
          </cell>
        </row>
        <row r="1877">
          <cell r="A1877" t="str">
            <v>DESERONTO PUBLIC UTILITIES COMMISSION</v>
          </cell>
          <cell r="B1877" t="str">
            <v>HYDRO ONE NETWORKS INC.</v>
          </cell>
          <cell r="D1877">
            <v>-108785</v>
          </cell>
        </row>
        <row r="1878">
          <cell r="A1878" t="str">
            <v>DRESDEN UTILITIES COMMISSION</v>
          </cell>
          <cell r="B1878" t="str">
            <v>CHATHAM-KENT HYDRO INC.</v>
          </cell>
          <cell r="D1878">
            <v>-104828</v>
          </cell>
        </row>
        <row r="1879">
          <cell r="A1879" t="str">
            <v>DUNDALK HYDRO ELECTRIC SYSTEM</v>
          </cell>
          <cell r="B1879" t="str">
            <v>HYDRO ONE NETWORKS INC.</v>
          </cell>
          <cell r="D1879">
            <v>-162571</v>
          </cell>
        </row>
        <row r="1880">
          <cell r="A1880" t="str">
            <v>DUNDAS HYDRO-ELECTRIC COMMISSION</v>
          </cell>
          <cell r="B1880" t="str">
            <v>HORIZON UTILITIES CORPORATION</v>
          </cell>
          <cell r="D1880">
            <v>-3021666</v>
          </cell>
        </row>
        <row r="1881">
          <cell r="A1881" t="str">
            <v>DUNNVILLE HYDRO ELECTRIC COMMISSION</v>
          </cell>
          <cell r="B1881" t="str">
            <v>HALDIMAND COUNTY HYDRO INC.</v>
          </cell>
          <cell r="D1881">
            <v>-439003</v>
          </cell>
        </row>
        <row r="1882">
          <cell r="A1882" t="str">
            <v>DURHAM HYDRO ELECTRIC COMMISSION</v>
          </cell>
          <cell r="B1882" t="str">
            <v>HYDRO ONE NETWORKS INC.</v>
          </cell>
          <cell r="D1882">
            <v>-66467</v>
          </cell>
        </row>
        <row r="1883">
          <cell r="A1883" t="str">
            <v>DUTTON HYDRO LIMITED</v>
          </cell>
          <cell r="B1883" t="str">
            <v>MIDDLESEX POWER DISTRIBUTION CORPORATION</v>
          </cell>
          <cell r="D1883">
            <v>-69053</v>
          </cell>
        </row>
        <row r="1884">
          <cell r="A1884" t="str">
            <v>EAST ZORRA-TAVISTOCK PUBLIC UTILITY COMMISSION</v>
          </cell>
          <cell r="B1884" t="str">
            <v>ERIE THAMES POWERLINES CORPORATION</v>
          </cell>
          <cell r="D1884">
            <v>-350705</v>
          </cell>
        </row>
        <row r="1885">
          <cell r="A1885" t="str">
            <v>ELMWOOD HYDRO-ELECTRIC SYSTEM</v>
          </cell>
          <cell r="B1885" t="str">
            <v>WESTARIO POWER INC.</v>
          </cell>
          <cell r="D1885">
            <v>-6516</v>
          </cell>
        </row>
        <row r="1886">
          <cell r="A1886" t="str">
            <v>EMBRUN COOPERATIVE HYDRO INC.</v>
          </cell>
          <cell r="B1886" t="str">
            <v>COOPERATIVE HYDRO EMBRUN INC.</v>
          </cell>
          <cell r="D1886">
            <v>-476363</v>
          </cell>
        </row>
        <row r="1887">
          <cell r="A1887" t="str">
            <v>ERIN HYDRO ELECTRIC COMMISSION</v>
          </cell>
          <cell r="B1887" t="str">
            <v>HYDRO ONE NETWORKS INC.</v>
          </cell>
          <cell r="D1887">
            <v>-885372</v>
          </cell>
        </row>
        <row r="1888">
          <cell r="A1888" t="str">
            <v>ESSEX HYDRO-ELECTRIC COMMISSION</v>
          </cell>
          <cell r="B1888" t="str">
            <v>E.L.K. ENERGY INC.</v>
          </cell>
          <cell r="D1888">
            <v>-740019</v>
          </cell>
        </row>
        <row r="1889">
          <cell r="A1889" t="str">
            <v>FENELON FALLS BOARD OF WATER, LIGHT AND POWER COMMISSIONERS</v>
          </cell>
          <cell r="B1889" t="str">
            <v>HYDRO ONE NETWORKS INC.</v>
          </cell>
          <cell r="D1889">
            <v>-111858</v>
          </cell>
        </row>
        <row r="1890">
          <cell r="A1890" t="str">
            <v>FLAMBOROUGH HYDRO ELECTRIC COMMISSION</v>
          </cell>
          <cell r="B1890" t="str">
            <v>HORIZON UTILITIES CORPORATION</v>
          </cell>
          <cell r="D1890">
            <v>-541458</v>
          </cell>
        </row>
        <row r="1891">
          <cell r="A1891" t="str">
            <v>FOREST PUBLIC UTILITIES COMMISSION</v>
          </cell>
          <cell r="B1891" t="str">
            <v>HYDRO ONE NETWORKS INC.</v>
          </cell>
          <cell r="D1891">
            <v>-220135</v>
          </cell>
        </row>
        <row r="1892">
          <cell r="A1892" t="str">
            <v>FORT FRANCES POWER CORPORATION</v>
          </cell>
          <cell r="B1892" t="str">
            <v>FORT FRANCES POWER CORPORATION</v>
          </cell>
          <cell r="D1892">
            <v>-239473</v>
          </cell>
        </row>
        <row r="1893">
          <cell r="A1893" t="str">
            <v>GEORGINA HYDRO ELECTRIC COMMISSION</v>
          </cell>
          <cell r="B1893" t="str">
            <v>HYDRO ONE NETWORKS INC.</v>
          </cell>
          <cell r="D1893">
            <v>-518247</v>
          </cell>
        </row>
        <row r="1894">
          <cell r="A1894" t="str">
            <v>GLENCOE PUBLIC UTILITIES COMMISSION</v>
          </cell>
          <cell r="B1894" t="str">
            <v>HYDRO ONE NETWORKS INC.</v>
          </cell>
          <cell r="D1894">
            <v>-148203</v>
          </cell>
        </row>
        <row r="1895">
          <cell r="A1895" t="str">
            <v>GOULBOURN HYDRO ELECTRIC COMMISSION</v>
          </cell>
          <cell r="B1895" t="str">
            <v>HYDRO OTTAWA LIMITED</v>
          </cell>
          <cell r="D1895">
            <v>-525240</v>
          </cell>
        </row>
        <row r="1896">
          <cell r="A1896" t="str">
            <v>GRAND BEND PUBLIC UTILITIES COMMISSION</v>
          </cell>
          <cell r="B1896" t="str">
            <v>HYDRO ONE NETWORKS INC.</v>
          </cell>
          <cell r="D1896">
            <v>-447929</v>
          </cell>
        </row>
        <row r="1897">
          <cell r="A1897" t="str">
            <v>GRAND VALLEY ENERGY INC.</v>
          </cell>
          <cell r="B1897" t="str">
            <v>ORANGEVILLE HYDRO LIMITED</v>
          </cell>
          <cell r="D1897">
            <v>-439949</v>
          </cell>
        </row>
        <row r="1898">
          <cell r="A1898" t="str">
            <v>GRAVENHURST HYDRO ELECTRIC INC.</v>
          </cell>
          <cell r="B1898" t="str">
            <v>VERIDIAN CONNECTIONS INC.</v>
          </cell>
          <cell r="D1898">
            <v>-438233</v>
          </cell>
        </row>
        <row r="1899">
          <cell r="A1899" t="str">
            <v>GRIMSBY POWER INCORPORATED</v>
          </cell>
          <cell r="B1899" t="str">
            <v>GRIMSBY POWER INCORPORATED</v>
          </cell>
          <cell r="D1899">
            <v>-4005671</v>
          </cell>
        </row>
        <row r="1900">
          <cell r="A1900" t="str">
            <v>GUELPH/ERAMOSA HYDRO-ELECTRIC COMMISSION</v>
          </cell>
          <cell r="B1900" t="str">
            <v>GUELPH HYDRO ELECTRIC SYSTEMS INC.</v>
          </cell>
          <cell r="D1900">
            <v>-867778</v>
          </cell>
        </row>
        <row r="1901">
          <cell r="A1901" t="str">
            <v>HALDIMAND HYDRO-ELECTRIC COMMISSION</v>
          </cell>
          <cell r="B1901" t="str">
            <v>HALDIMAND COUNTY HYDRO INC.</v>
          </cell>
          <cell r="D1901">
            <v>-471851</v>
          </cell>
        </row>
        <row r="1902">
          <cell r="A1902" t="str">
            <v>HALTON HILLS HYDRO INC.</v>
          </cell>
          <cell r="B1902" t="str">
            <v>HALTON HILLS HYDRO INC.</v>
          </cell>
          <cell r="D1902">
            <v>-3142060</v>
          </cell>
        </row>
        <row r="1903">
          <cell r="A1903" t="str">
            <v>HAMILTON HYDRO INC.</v>
          </cell>
          <cell r="B1903" t="str">
            <v>HORIZON UTILITIES CORPORATION</v>
          </cell>
          <cell r="D1903">
            <v>-6541810</v>
          </cell>
        </row>
        <row r="1904">
          <cell r="A1904" t="str">
            <v>HANOVER ELECTRIC SERVICES INC.</v>
          </cell>
          <cell r="B1904" t="str">
            <v>WESTARIO POWER INC.</v>
          </cell>
          <cell r="D1904">
            <v>-436604</v>
          </cell>
        </row>
        <row r="1905">
          <cell r="A1905" t="str">
            <v>HASTINGS PUBLIC UTILITIES</v>
          </cell>
          <cell r="B1905" t="str">
            <v>HYDRO ONE NETWORKS INC.</v>
          </cell>
          <cell r="D1905">
            <v>-51113</v>
          </cell>
        </row>
        <row r="1906">
          <cell r="A1906" t="str">
            <v>HAVELOCK-BELMONT-METHUEN HYDRO ELECTRIC COMMISSION</v>
          </cell>
          <cell r="B1906" t="str">
            <v>HYDRO ONE NETWORKS INC.</v>
          </cell>
          <cell r="D1906">
            <v>-46025</v>
          </cell>
        </row>
        <row r="1907">
          <cell r="A1907" t="str">
            <v>HEARST POWER DISTRIBUTION COMPANY LIMITED</v>
          </cell>
          <cell r="B1907" t="str">
            <v>HEARST POWER DISTRIBUTION COMPANY LIMITED</v>
          </cell>
          <cell r="D1907">
            <v>-206641</v>
          </cell>
        </row>
        <row r="1908">
          <cell r="A1908" t="str">
            <v>HENSALL PUBLIC UTILITIES COMMISSION</v>
          </cell>
          <cell r="B1908" t="str">
            <v>FESTIVAL HYDRO INC.</v>
          </cell>
          <cell r="D1908">
            <v>-53777</v>
          </cell>
        </row>
        <row r="1909">
          <cell r="A1909" t="str">
            <v>HOLSTEIN HYDRO ELECTRIC SYSTEM</v>
          </cell>
          <cell r="B1909" t="str">
            <v>WELLINGTON NORTH POWER INC.</v>
          </cell>
          <cell r="D1909">
            <v>-11616</v>
          </cell>
        </row>
        <row r="1910">
          <cell r="A1910" t="str">
            <v>HUNTSVILLE PUBLIC UTILITIES COMMISSION</v>
          </cell>
          <cell r="B1910" t="str">
            <v>LAKELAND POWER DISTRIBUTION LTD.</v>
          </cell>
          <cell r="D1910">
            <v>-429477</v>
          </cell>
        </row>
        <row r="1911">
          <cell r="A1911" t="str">
            <v>HYDRO ELECTRIC COMMISSION OF THE CORPORATION OF THE TOWNSHIP OF MIDDLESEX CENTRE</v>
          </cell>
          <cell r="B1911" t="str">
            <v>HYDRO ONE NETWORKS INC.</v>
          </cell>
          <cell r="D1911">
            <v>-221284</v>
          </cell>
        </row>
        <row r="1912">
          <cell r="A1912" t="str">
            <v>HYDRO ELECTRIC COMMISSION OF THE TOWN OF LEAMINGTON</v>
          </cell>
          <cell r="B1912" t="str">
            <v>ESSEX POWERLINES CORPORATION</v>
          </cell>
          <cell r="D1912">
            <v>-1872405</v>
          </cell>
        </row>
        <row r="1913">
          <cell r="A1913" t="str">
            <v>HYDRO ELECTRIC COMMISSION OF THE TOWNSHIP OF SPRINGWATER</v>
          </cell>
          <cell r="B1913" t="str">
            <v>HYDRO ONE NETWORKS INC.</v>
          </cell>
          <cell r="D1913">
            <v>-127127</v>
          </cell>
        </row>
        <row r="1914">
          <cell r="A1914" t="str">
            <v>HYDRO HAWKESBURY INC.</v>
          </cell>
          <cell r="B1914" t="str">
            <v>HYDRO HAWKESBURY INC.</v>
          </cell>
          <cell r="D1914">
            <v>-618023</v>
          </cell>
        </row>
        <row r="1915">
          <cell r="A1915" t="str">
            <v>HYDRO MISSISSAUGA CORPORATION</v>
          </cell>
          <cell r="B1915" t="str">
            <v>ENERSOURCE HYDRO MISSISSAUGA INC.</v>
          </cell>
          <cell r="D1915">
            <v>-195082515</v>
          </cell>
        </row>
        <row r="1916">
          <cell r="A1916" t="str">
            <v>HYDRO ONE BRAMPTON NETWORKS INC.</v>
          </cell>
          <cell r="B1916" t="str">
            <v>HYDRO ONE BRAMPTON NETWORKS INC.</v>
          </cell>
          <cell r="D1916">
            <v>-59549649</v>
          </cell>
        </row>
        <row r="1917">
          <cell r="A1917" t="str">
            <v>HYDRO OTTAWA LIMITED</v>
          </cell>
          <cell r="B1917" t="str">
            <v>HYDRO OTTAWA LIMITED</v>
          </cell>
          <cell r="D1917">
            <v>-36811409</v>
          </cell>
        </row>
        <row r="1918">
          <cell r="A1918" t="str">
            <v>HYDRO VAUGHAN DISTRIBUTION INC.</v>
          </cell>
          <cell r="B1918" t="str">
            <v>POWERSTREAM INC.</v>
          </cell>
          <cell r="D1918">
            <v>-80159840</v>
          </cell>
        </row>
        <row r="1919">
          <cell r="A1919" t="str">
            <v>HYDRO-ELECTRIC COMMISSION FOR THE TOWN OF AMHERSTBURG</v>
          </cell>
          <cell r="B1919" t="str">
            <v>ESSEX POWERLINES CORPORATION</v>
          </cell>
          <cell r="D1919">
            <v>-538156</v>
          </cell>
        </row>
        <row r="1920">
          <cell r="A1920" t="str">
            <v>HYDRO-ELECTRIC COMMISSION OF SOUTH DUMFRIES</v>
          </cell>
          <cell r="B1920" t="str">
            <v>BRANT COUNTY POWER INC.</v>
          </cell>
          <cell r="D1920">
            <v>-1025752</v>
          </cell>
        </row>
        <row r="1921">
          <cell r="A1921" t="str">
            <v>HYDRO-ELECTRIC COMMISSION OF THE CITY OF BRANTFORD</v>
          </cell>
          <cell r="B1921" t="str">
            <v>BRANTFORD POWER INC.</v>
          </cell>
          <cell r="D1921">
            <v>-6126351</v>
          </cell>
        </row>
        <row r="1922">
          <cell r="A1922" t="str">
            <v>HYDRO-ELECTRIC COMMISSION OF THE CITY OF PEMBROKE</v>
          </cell>
          <cell r="B1922" t="str">
            <v>OTTAWA RIVER POWER CORPORATION</v>
          </cell>
          <cell r="D1922">
            <v>-1732150</v>
          </cell>
        </row>
        <row r="1923">
          <cell r="A1923" t="str">
            <v>HYDRO-ELECTRIC COMMISSION OF THE CITY OF SARNIA</v>
          </cell>
          <cell r="B1923" t="str">
            <v>BLUEWATER POWER DISTRIBUTION CORPORATION</v>
          </cell>
          <cell r="D1923">
            <v>-1490346</v>
          </cell>
        </row>
        <row r="1924">
          <cell r="A1924" t="str">
            <v>HYDRO-ELECTRIC COMMISSION OF THE CITY OF TORONTO - EAST YORK OFFICE</v>
          </cell>
          <cell r="B1924" t="str">
            <v>TORONTO HYDRO-ELECTRIC SYSTEM LIMITED</v>
          </cell>
          <cell r="D1924">
            <v>-1161504</v>
          </cell>
        </row>
        <row r="1925">
          <cell r="A1925" t="str">
            <v>HYDRO-ELECTRIC COMMISSION OF THE CITY OF TORONTO - ETOBICOKE OFFICE</v>
          </cell>
          <cell r="B1925" t="str">
            <v>TORONTO HYDRO-ELECTRIC SYSTEM LIMITED</v>
          </cell>
          <cell r="D1925">
            <v>-13068396</v>
          </cell>
        </row>
        <row r="1926">
          <cell r="A1926" t="str">
            <v>HYDRO-ELECTRIC COMMISSION OF THE CITY OF TORONTO - NORTH YORK OFFICE</v>
          </cell>
          <cell r="B1926" t="str">
            <v>TORONTO HYDRO-ELECTRIC SYSTEM LIMITED</v>
          </cell>
          <cell r="D1926">
            <v>-12246482</v>
          </cell>
        </row>
        <row r="1927">
          <cell r="A1927" t="str">
            <v>HYDRO-ELECTRIC COMMISSION OF THE CITY OF TORONTO - SCARBOROUGH OFFICE</v>
          </cell>
          <cell r="B1927" t="str">
            <v>TORONTO HYDRO-ELECTRIC SYSTEM LIMITED</v>
          </cell>
          <cell r="D1927">
            <v>-39649765</v>
          </cell>
        </row>
        <row r="1928">
          <cell r="A1928" t="str">
            <v>HYDRO-ELECTRIC COMMISSION OF THE CITY OF TORONTO - TORONTO OFFICE</v>
          </cell>
          <cell r="B1928" t="str">
            <v>TORONTO HYDRO-ELECTRIC SYSTEM LIMITED</v>
          </cell>
          <cell r="D1928">
            <v>-15196434</v>
          </cell>
        </row>
        <row r="1929">
          <cell r="A1929" t="str">
            <v>HYDRO-ELECTRIC COMMISSION OF THE CITY OF TORONTO - YORK OFFICE</v>
          </cell>
          <cell r="B1929" t="str">
            <v>TORONTO HYDRO-ELECTRIC SYSTEM LIMITED</v>
          </cell>
          <cell r="D1929">
            <v>-1310067</v>
          </cell>
        </row>
        <row r="1930">
          <cell r="A1930" t="str">
            <v>HYDRO-ELECTRIC COMMISSION OF THE TOWN OF BOTHWELL</v>
          </cell>
          <cell r="B1930" t="str">
            <v>CHATHAM-KENT HYDRO INC.</v>
          </cell>
          <cell r="D1930">
            <v>-17344</v>
          </cell>
        </row>
        <row r="1931">
          <cell r="A1931" t="str">
            <v>HYDRO-ELECTRIC COMMISSION OF THE TOWN OF BRACEBRIDGE</v>
          </cell>
          <cell r="B1931" t="str">
            <v>LAKELAND POWER DISTRIBUTION LTD.</v>
          </cell>
          <cell r="D1931">
            <v>-338231</v>
          </cell>
        </row>
        <row r="1932">
          <cell r="A1932" t="str">
            <v>HYDRO-ELECTRIC COMMISSION OF THE TOWN OF CACHE BAY</v>
          </cell>
          <cell r="B1932" t="str">
            <v>GREATER SUDBURY HYDRO INC.</v>
          </cell>
          <cell r="D1932">
            <v>-3110</v>
          </cell>
        </row>
        <row r="1933">
          <cell r="A1933" t="str">
            <v>HYDRO-ELECTRIC COMMISSION OF THE TOWN OF HARRISTON</v>
          </cell>
          <cell r="B1933" t="str">
            <v>WESTARIO POWER INC.</v>
          </cell>
          <cell r="D1933">
            <v>-81709</v>
          </cell>
        </row>
        <row r="1934">
          <cell r="A1934" t="str">
            <v>HYDRO-ELECTRIC COMMISSION OF THE TOWN OF HARROW</v>
          </cell>
          <cell r="B1934" t="str">
            <v>E.L.K. ENERGY INC.</v>
          </cell>
          <cell r="D1934">
            <v>-296210</v>
          </cell>
        </row>
        <row r="1935">
          <cell r="A1935" t="str">
            <v>HYDRO-ELECTRIC COMMISSION OF THE TOWN OF LASALLE</v>
          </cell>
          <cell r="B1935" t="str">
            <v>ESSEX POWERLINES CORPORATION</v>
          </cell>
          <cell r="D1935">
            <v>-4992875</v>
          </cell>
        </row>
        <row r="1936">
          <cell r="A1936" t="str">
            <v>HYDRO-ELECTRIC COMMISSION OF THE TOWN OF PORT ELGIN</v>
          </cell>
          <cell r="B1936" t="str">
            <v>WESTARIO POWER INC.</v>
          </cell>
          <cell r="D1936">
            <v>-1977447</v>
          </cell>
        </row>
        <row r="1937">
          <cell r="A1937" t="str">
            <v>HYDRO-ELECTRIC COMMISSION OF THE TOWN OF STURGEON FALLS</v>
          </cell>
          <cell r="B1937" t="str">
            <v>GREATER SUDBURY HYDRO INC.</v>
          </cell>
          <cell r="D1937">
            <v>-74664</v>
          </cell>
        </row>
        <row r="1938">
          <cell r="A1938" t="str">
            <v>HYDRO-ELECTRIC COMMISSION OF THE TOWN OF VANKLEEK HILL</v>
          </cell>
          <cell r="B1938" t="str">
            <v>HYDRO ONE NETWORKS INC.</v>
          </cell>
          <cell r="D1938">
            <v>-79943</v>
          </cell>
        </row>
        <row r="1939">
          <cell r="A1939" t="str">
            <v>HYDRO-ELECTRIC COMMISSION OF THE TOWN OF WALLACEBURG</v>
          </cell>
          <cell r="B1939" t="str">
            <v>CHATHAM-KENT HYDRO INC.</v>
          </cell>
          <cell r="D1939">
            <v>-713177</v>
          </cell>
        </row>
        <row r="1940">
          <cell r="A1940" t="str">
            <v>HYDRO-ELECTRIC COMMISSION OF THE TOWN OF WASAGA BEACH</v>
          </cell>
          <cell r="B1940" t="str">
            <v>WASAGA DISTRIBUTION INC.</v>
          </cell>
          <cell r="D1940">
            <v>-3502286</v>
          </cell>
        </row>
        <row r="1941">
          <cell r="A1941" t="str">
            <v>HYDRO-ELECTRIC COMMISSION OF THE TOWN OF WEBBWOOD</v>
          </cell>
          <cell r="B1941" t="str">
            <v>ESPANOLA REGIONAL HYDRO DISTRIBUTION CORPORATION</v>
          </cell>
          <cell r="D1941">
            <v>-9162</v>
          </cell>
        </row>
        <row r="1942">
          <cell r="A1942" t="str">
            <v>HYDRO-ELECTRIC COMMISSION OF THE TOWN OF WIARTON</v>
          </cell>
          <cell r="B1942" t="str">
            <v>HYDRO ONE NETWORKS INC.</v>
          </cell>
          <cell r="D1942">
            <v>-164581</v>
          </cell>
        </row>
        <row r="1943">
          <cell r="A1943" t="str">
            <v>HYDRO-ELECTRIC COMMISSION OF THE TOWNSHIP OF BRANTFORD</v>
          </cell>
          <cell r="B1943" t="str">
            <v>BRANT COUNTY POWER INC.</v>
          </cell>
          <cell r="D1943">
            <v>-641693</v>
          </cell>
        </row>
        <row r="1944">
          <cell r="A1944" t="str">
            <v>HYDRO-ELECTRIC COMMISSION OF THE TOWNSHIP OF BURFORD</v>
          </cell>
          <cell r="B1944" t="str">
            <v>BRANT COUNTY POWER INC.</v>
          </cell>
          <cell r="D1944">
            <v>-300882</v>
          </cell>
        </row>
        <row r="1945">
          <cell r="A1945" t="str">
            <v>HYDRO-ELECTRIC COMMISSION OF THE TOWNSHIP OF ESSA</v>
          </cell>
          <cell r="B1945" t="str">
            <v>POWERSTREAM INC.</v>
          </cell>
          <cell r="D1945">
            <v>-91794</v>
          </cell>
        </row>
        <row r="1946">
          <cell r="A1946" t="str">
            <v>HYDRO-ELECTRIC COMMISSION OF THE VILLAGE OF ALFRED</v>
          </cell>
          <cell r="B1946" t="str">
            <v>HYDRO 2000 INC.</v>
          </cell>
          <cell r="D1946">
            <v>-84170</v>
          </cell>
        </row>
        <row r="1947">
          <cell r="A1947" t="str">
            <v>HYDRO-ELECTRIC COMMISSION OF THE VILLAGE OF CLIFFORD</v>
          </cell>
          <cell r="B1947" t="str">
            <v>WESTARIO POWER INC.</v>
          </cell>
          <cell r="D1947">
            <v>-44203</v>
          </cell>
        </row>
        <row r="1948">
          <cell r="A1948" t="str">
            <v>HYDRO-ELECTRIC COMMISSION OF THE VILLAGE OF ELORA</v>
          </cell>
          <cell r="B1948" t="str">
            <v>CENTRE WELLINGTON HYDRO LTD.</v>
          </cell>
          <cell r="D1948">
            <v>-487660</v>
          </cell>
        </row>
        <row r="1949">
          <cell r="A1949" t="str">
            <v>HYDRO-ELECTRIC COMMISSION OF THE VILLAGE OF FINCH</v>
          </cell>
          <cell r="B1949" t="str">
            <v>HYDRO ONE NETWORKS INC.</v>
          </cell>
          <cell r="D1949">
            <v>-28863</v>
          </cell>
        </row>
        <row r="1950">
          <cell r="A1950" t="str">
            <v>HYDRO-ELECTRIC COMMISSION OF THE VILLAGE OF FRANKFORD</v>
          </cell>
          <cell r="B1950" t="str">
            <v>HYDRO ONE NETWORKS INC.</v>
          </cell>
          <cell r="D1950">
            <v>-21399</v>
          </cell>
        </row>
        <row r="1951">
          <cell r="A1951" t="str">
            <v>HYDRO-ELECTRIC COMMISSION OF THE VILLAGE OF L'ORIGNAL</v>
          </cell>
          <cell r="B1951" t="str">
            <v>HYDRO ONE NETWORKS INC.</v>
          </cell>
          <cell r="D1951">
            <v>-255352</v>
          </cell>
        </row>
        <row r="1952">
          <cell r="A1952" t="str">
            <v>HYDRO-ELECTRIC COMMISSION OF THE VILLAGE OF LUCAN</v>
          </cell>
          <cell r="B1952" t="str">
            <v>HYDRO ONE NETWORKS INC.</v>
          </cell>
          <cell r="D1952">
            <v>-126027</v>
          </cell>
        </row>
        <row r="1953">
          <cell r="A1953" t="str">
            <v>HYDRO-ELECTRIC COMMISSION OF THE VILLAGE OF MORRISBURG</v>
          </cell>
          <cell r="B1953" t="str">
            <v>RIDEAU ST. LAWRENCE DISTRIBUTION INC.</v>
          </cell>
          <cell r="D1953">
            <v>-179663</v>
          </cell>
        </row>
        <row r="1954">
          <cell r="A1954" t="str">
            <v>HYDRO-ELECTRIC COMMISSION OF THE VILLAGE OF NEUSTADT</v>
          </cell>
          <cell r="B1954" t="str">
            <v>WESTARIO POWER INC.</v>
          </cell>
          <cell r="D1954">
            <v>-23476</v>
          </cell>
        </row>
        <row r="1955">
          <cell r="A1955" t="str">
            <v>HYDRO-ELECTRIC COMMISSION OF THE VILLAGE OF PAISLEY</v>
          </cell>
          <cell r="B1955" t="str">
            <v>HYDRO ONE NETWORKS INC.</v>
          </cell>
          <cell r="D1955">
            <v>-60655</v>
          </cell>
        </row>
        <row r="1956">
          <cell r="A1956" t="str">
            <v>HYDRO-ELECTRIC COMMISSION OF THE VILLAGE OF PLANTAGENET</v>
          </cell>
          <cell r="B1956" t="str">
            <v>HYDRO 2000 INC.</v>
          </cell>
          <cell r="D1956">
            <v>-39845</v>
          </cell>
        </row>
        <row r="1957">
          <cell r="A1957" t="str">
            <v>HYDRO-ELECTRIC COMMISSION OF THE VILLAGE OF ST. CLAIR BEACH</v>
          </cell>
          <cell r="B1957" t="str">
            <v>ESSEX POWERLINES CORPORATION</v>
          </cell>
          <cell r="D1957">
            <v>-1395152</v>
          </cell>
        </row>
        <row r="1958">
          <cell r="A1958" t="str">
            <v>INGERSOLL PUBLIC UTILITY COMMISSION</v>
          </cell>
          <cell r="B1958" t="str">
            <v>ERIE THAMES POWERLINES CORPORATION</v>
          </cell>
          <cell r="D1958">
            <v>-1195237</v>
          </cell>
        </row>
        <row r="1959">
          <cell r="A1959" t="str">
            <v>INNISFIL HYDRO DISTRIBUTION SYSTEMS LIMITED</v>
          </cell>
          <cell r="B1959" t="str">
            <v>INNISFIL HYDRO DISTRIBUTION SYSTEMS LIMITED</v>
          </cell>
          <cell r="D1959">
            <v>-922308</v>
          </cell>
        </row>
        <row r="1960">
          <cell r="A1960" t="str">
            <v>IROQUOIS FALLS HYDRO</v>
          </cell>
          <cell r="B1960" t="str">
            <v>NORTHERN ONTARIO WIRES INC.</v>
          </cell>
          <cell r="D1960">
            <v>-982004</v>
          </cell>
        </row>
        <row r="1961">
          <cell r="A1961" t="str">
            <v>KANATA HYDRO-ELECTRIC COMMISSION</v>
          </cell>
          <cell r="B1961" t="str">
            <v>HYDRO OTTAWA LIMITED</v>
          </cell>
          <cell r="D1961">
            <v>-22824056</v>
          </cell>
        </row>
        <row r="1962">
          <cell r="A1962" t="str">
            <v>KENORA HYDRO ELECTRIC CORPORATION LTD.</v>
          </cell>
          <cell r="B1962" t="str">
            <v>KENORA HYDRO ELECTRIC CORPORATION LTD.</v>
          </cell>
          <cell r="D1962">
            <v>-604787</v>
          </cell>
        </row>
        <row r="1963">
          <cell r="A1963" t="str">
            <v>KILLALOE HYDRO ELECTRIC COMMISSION</v>
          </cell>
          <cell r="B1963" t="str">
            <v>OTTAWA RIVER POWER CORPORATION</v>
          </cell>
          <cell r="D1963">
            <v>-37434</v>
          </cell>
        </row>
        <row r="1964">
          <cell r="A1964" t="str">
            <v>KINCARDINE HYDRO ELECTRIC COMMISSION</v>
          </cell>
          <cell r="B1964" t="str">
            <v>WESTARIO POWER INC.</v>
          </cell>
          <cell r="D1964">
            <v>-1070032</v>
          </cell>
        </row>
        <row r="1965">
          <cell r="A1965" t="str">
            <v>KINGSTON ELECTRICITY DISTRIBUTION LIMITED</v>
          </cell>
          <cell r="B1965" t="str">
            <v>KINGSTON ELECTRICITY DISTRIBUTION LIMITED</v>
          </cell>
          <cell r="D1965">
            <v>-2741583</v>
          </cell>
        </row>
        <row r="1966">
          <cell r="B1966" t="str">
            <v>KINGSTON HYDRO CORPORATION</v>
          </cell>
          <cell r="D1966">
            <v>-2741583</v>
          </cell>
        </row>
        <row r="1967">
          <cell r="A1967" t="str">
            <v>KINGSVILLE PUBLIC UTILITY COMMISSION</v>
          </cell>
          <cell r="B1967" t="str">
            <v>E.L.K. ENERGY INC.</v>
          </cell>
          <cell r="D1967">
            <v>-835110</v>
          </cell>
        </row>
        <row r="1968">
          <cell r="A1968" t="str">
            <v>KIRKFIELD HYDRO ELECTRIC SYSTEM</v>
          </cell>
          <cell r="B1968" t="str">
            <v>HYDRO ONE NETWORKS INC.</v>
          </cell>
          <cell r="D1968">
            <v>-43959</v>
          </cell>
        </row>
        <row r="1969">
          <cell r="A1969" t="str">
            <v>KITCHENER-WILMOT HYDRO INC.</v>
          </cell>
          <cell r="B1969" t="str">
            <v>KITCHENER-WILMOT HYDRO INC.</v>
          </cell>
          <cell r="D1969">
            <v>-18543497</v>
          </cell>
        </row>
        <row r="1970">
          <cell r="A1970" t="str">
            <v>LAKEFIELD DISTRIBUTION INCORPORATED</v>
          </cell>
          <cell r="B1970" t="str">
            <v>PETERBOROUGH DISTRIBUTION INCORPORATED</v>
          </cell>
          <cell r="D1970">
            <v>-158778</v>
          </cell>
        </row>
        <row r="1971">
          <cell r="A1971" t="str">
            <v>LAKESHORE TOWNSHIP HEC</v>
          </cell>
          <cell r="B1971" t="str">
            <v>E.L.K. ENERGY INC.</v>
          </cell>
          <cell r="D1971">
            <v>-682472</v>
          </cell>
        </row>
        <row r="1972">
          <cell r="A1972" t="str">
            <v>LANARK HIGHLANDS PUBLIC UTILITIES COMMISSION</v>
          </cell>
          <cell r="B1972" t="str">
            <v>HYDRO ONE NETWORKS INC.</v>
          </cell>
          <cell r="D1972">
            <v>-125380</v>
          </cell>
        </row>
        <row r="1973">
          <cell r="A1973" t="str">
            <v>LARDER LAKE ELECTRIC COMPANY</v>
          </cell>
          <cell r="B1973" t="str">
            <v>HYDRO ONE NETWORKS INC.</v>
          </cell>
          <cell r="D1973">
            <v>-134351</v>
          </cell>
        </row>
        <row r="1974">
          <cell r="A1974" t="str">
            <v>LATCHFORD HYDRO ELECTRIC</v>
          </cell>
          <cell r="B1974" t="str">
            <v>HYDRO ONE NETWORKS INC.</v>
          </cell>
          <cell r="D1974">
            <v>-43188</v>
          </cell>
        </row>
        <row r="1975">
          <cell r="A1975" t="str">
            <v>LINCOLN HYDRO-ELECTRIC COMMISSION</v>
          </cell>
          <cell r="B1975" t="str">
            <v>NIAGARA PENINSULA ENERGY INC.</v>
          </cell>
          <cell r="D1975">
            <v>-1684862</v>
          </cell>
        </row>
        <row r="1976">
          <cell r="A1976" t="str">
            <v>LINDSAY HYDRO-ELECTRIC SYSTEM</v>
          </cell>
          <cell r="B1976" t="str">
            <v>HYDRO ONE NETWORKS INC.</v>
          </cell>
          <cell r="D1976">
            <v>-2037836</v>
          </cell>
        </row>
        <row r="1977">
          <cell r="A1977" t="str">
            <v>LONDON HYDRO UTILITIES SERVICES INC.</v>
          </cell>
          <cell r="B1977" t="str">
            <v>LONDON HYDRO INC.</v>
          </cell>
          <cell r="D1977">
            <v>-30301628</v>
          </cell>
        </row>
        <row r="1978">
          <cell r="A1978" t="str">
            <v>MALAHIDE UTILITY COMMISSION</v>
          </cell>
          <cell r="B1978" t="str">
            <v>HYDRO ONE NETWORKS INC.</v>
          </cell>
          <cell r="D1978">
            <v>-71168</v>
          </cell>
        </row>
        <row r="1979">
          <cell r="A1979" t="str">
            <v>MAPLETON HYDRO ELECTRIC COMMISSION</v>
          </cell>
          <cell r="B1979" t="str">
            <v>HYDRO ONE NETWORKS INC.</v>
          </cell>
          <cell r="D1979">
            <v>-278006</v>
          </cell>
        </row>
        <row r="1980">
          <cell r="A1980" t="str">
            <v>MARKDALE HYDRO SYSTEM</v>
          </cell>
          <cell r="B1980" t="str">
            <v>HYDRO ONE NETWORKS INC.</v>
          </cell>
          <cell r="D1980">
            <v>-53908</v>
          </cell>
        </row>
        <row r="1981">
          <cell r="A1981" t="str">
            <v>MARKHAM HYDRO DISTRIBUTION INC.</v>
          </cell>
          <cell r="B1981" t="str">
            <v>POWERSTREAM INC.</v>
          </cell>
          <cell r="D1981">
            <v>-59425337</v>
          </cell>
        </row>
        <row r="1982">
          <cell r="A1982" t="str">
            <v>MARMORA HYDRO COMMISSION</v>
          </cell>
          <cell r="B1982" t="str">
            <v>HYDRO ONE NETWORKS INC.</v>
          </cell>
          <cell r="D1982">
            <v>-81880</v>
          </cell>
        </row>
        <row r="1983">
          <cell r="A1983" t="str">
            <v>MARTINTOWN HYDRO SYSTEM</v>
          </cell>
          <cell r="B1983" t="str">
            <v>HYDRO ONE NETWORKS INC.</v>
          </cell>
          <cell r="D1983">
            <v>-843</v>
          </cell>
        </row>
        <row r="1984">
          <cell r="A1984" t="str">
            <v>MIDLAND POWER UTILITY CORPORATION</v>
          </cell>
          <cell r="B1984" t="str">
            <v>MIDLAND POWER UTILITY CORPORATION</v>
          </cell>
          <cell r="D1984">
            <v>-405912</v>
          </cell>
        </row>
        <row r="1985">
          <cell r="A1985" t="str">
            <v>MILDMAY HYDRO-ELECTRIC COMMISSION</v>
          </cell>
          <cell r="B1985" t="str">
            <v>WESTARIO POWER INC.</v>
          </cell>
          <cell r="D1985">
            <v>-108258</v>
          </cell>
        </row>
        <row r="1986">
          <cell r="A1986" t="str">
            <v>MILTON HYDRO DISTRIBUTION INC.</v>
          </cell>
          <cell r="B1986" t="str">
            <v>MILTON HYDRO DISTRIBUTION INC.</v>
          </cell>
          <cell r="D1986">
            <v>-7054337</v>
          </cell>
        </row>
        <row r="1987">
          <cell r="A1987" t="str">
            <v>MISSISSIPPI MILLS PUBLIC UTILITIES COMMISSION</v>
          </cell>
          <cell r="B1987" t="str">
            <v>OTTAWA RIVER POWER CORPORATION</v>
          </cell>
          <cell r="D1987">
            <v>-375366</v>
          </cell>
        </row>
        <row r="1988">
          <cell r="A1988" t="str">
            <v>NANTICOKE HYDRO ELECTRIC COMMISSION</v>
          </cell>
          <cell r="B1988" t="str">
            <v>HALDIMAND COUNTY HYDRO INC.</v>
          </cell>
          <cell r="D1988">
            <v>-1209014</v>
          </cell>
        </row>
        <row r="1989">
          <cell r="A1989" t="str">
            <v>NAPANEE HYDRO-ELECTRIC COMMISSION</v>
          </cell>
          <cell r="B1989" t="str">
            <v>HYDRO ONE NETWORKS INC.</v>
          </cell>
          <cell r="D1989">
            <v>-313971</v>
          </cell>
        </row>
        <row r="1990">
          <cell r="A1990" t="str">
            <v>NEPEAN HYDRO ELECTRIC COMMISSION</v>
          </cell>
          <cell r="B1990" t="str">
            <v>HYDRO OTTAWA LIMITED</v>
          </cell>
          <cell r="D1990">
            <v>-26968831</v>
          </cell>
        </row>
        <row r="1991">
          <cell r="A1991" t="str">
            <v>NEW TECUMSETH HYDRO</v>
          </cell>
          <cell r="B1991" t="str">
            <v>POWERSTREAM INC.</v>
          </cell>
          <cell r="D1991">
            <v>-2042128</v>
          </cell>
        </row>
        <row r="1992">
          <cell r="A1992" t="str">
            <v>NEWBURY POWER INC.</v>
          </cell>
          <cell r="B1992" t="str">
            <v>MIDDLESEX POWER DISTRIBUTION CORPORATION</v>
          </cell>
          <cell r="D1992">
            <v>-32441</v>
          </cell>
        </row>
        <row r="1993">
          <cell r="A1993" t="str">
            <v>NEWMARKET HYDRO LTD.</v>
          </cell>
          <cell r="B1993" t="str">
            <v>NEWMARKET-TAY POWER DISTRIBUTION LTD.</v>
          </cell>
          <cell r="D1993">
            <v>-23644095</v>
          </cell>
        </row>
        <row r="1994">
          <cell r="A1994" t="str">
            <v>NIAGARA FALLS HYDRO INC.</v>
          </cell>
          <cell r="B1994" t="str">
            <v>NIAGARA PENINSULA ENERGY INC.</v>
          </cell>
          <cell r="D1994">
            <v>-4231380</v>
          </cell>
        </row>
        <row r="1995">
          <cell r="A1995" t="str">
            <v>NIAGARA-ON-THE-LAKE HYDRO INC.</v>
          </cell>
          <cell r="B1995" t="str">
            <v>NIAGARA-ON-THE-LAKE HYDRO INC.</v>
          </cell>
          <cell r="D1995">
            <v>-2524686</v>
          </cell>
        </row>
        <row r="1996">
          <cell r="A1996" t="str">
            <v>NICKEL CENTRE HYDRO-ELECTRIC COMMISSION</v>
          </cell>
          <cell r="B1996" t="str">
            <v>GREATER SUDBURY HYDRO INC.</v>
          </cell>
          <cell r="D1996">
            <v>-99515</v>
          </cell>
        </row>
        <row r="1997">
          <cell r="A1997" t="str">
            <v>NIPIGON HYDRO ELECTRIC COMMISSION</v>
          </cell>
          <cell r="B1997" t="str">
            <v>HYDRO ONE NETWORKS INC.</v>
          </cell>
          <cell r="D1997">
            <v>-99604</v>
          </cell>
        </row>
        <row r="1998">
          <cell r="A1998" t="str">
            <v>NORFOLK POWER DISTRIBUTION INC.</v>
          </cell>
          <cell r="B1998" t="str">
            <v>NORFOLK POWER DISTRIBUTION INC.</v>
          </cell>
          <cell r="D1998">
            <v>-113949</v>
          </cell>
        </row>
        <row r="1999">
          <cell r="A1999" t="str">
            <v>NORTH BAY HYDRO DISTRIBUTION LIMITED</v>
          </cell>
          <cell r="B1999" t="str">
            <v>NORTH BAY HYDRO DISTRIBUTION LIMITED</v>
          </cell>
          <cell r="D1999">
            <v>-3875142</v>
          </cell>
        </row>
        <row r="2000">
          <cell r="A2000" t="str">
            <v>NORTH GRENVILLE HYDRO-ELECTRIC COMMISSION</v>
          </cell>
          <cell r="B2000" t="str">
            <v>HYDRO ONE NETWORKS INC.</v>
          </cell>
          <cell r="D2000">
            <v>-367816</v>
          </cell>
        </row>
        <row r="2001">
          <cell r="A2001" t="str">
            <v>NORTH PERTH UTILITY COMMISSION</v>
          </cell>
          <cell r="B2001" t="str">
            <v>HYDRO ONE NETWORKS INC.</v>
          </cell>
          <cell r="D2001">
            <v>-510874</v>
          </cell>
        </row>
        <row r="2002">
          <cell r="A2002" t="str">
            <v>NORWICH PUBLIC UTILITY COMMISSION</v>
          </cell>
          <cell r="B2002" t="str">
            <v>ERIE THAMES POWERLINES CORPORATION</v>
          </cell>
          <cell r="D2002">
            <v>-145159</v>
          </cell>
        </row>
        <row r="2003">
          <cell r="A2003" t="str">
            <v>OAKVILLE HYDRO ELECTRICITY DISTRIBUTION INC.</v>
          </cell>
          <cell r="B2003" t="str">
            <v>OAKVILLE HYDRO ELECTRICITY DISTRIBUTION INC.</v>
          </cell>
          <cell r="D2003">
            <v>-39670539</v>
          </cell>
        </row>
        <row r="2004">
          <cell r="A2004" t="str">
            <v>OIL SPRINGS HYDRO ELECTRIC COMMISSION</v>
          </cell>
          <cell r="B2004" t="str">
            <v>BLUEWATER POWER DISTRIBUTION CORPORATION</v>
          </cell>
          <cell r="D2004">
            <v>-22469</v>
          </cell>
        </row>
        <row r="2005">
          <cell r="A2005" t="str">
            <v>ORANGEVILLE HYDRO LIMITED</v>
          </cell>
          <cell r="B2005" t="str">
            <v>ORANGEVILLE HYDRO LIMITED</v>
          </cell>
          <cell r="D2005">
            <v>-5301586</v>
          </cell>
        </row>
        <row r="2006">
          <cell r="A2006" t="str">
            <v>ORILLIA POWER DISTRIBUTION CORPORATION</v>
          </cell>
          <cell r="B2006" t="str">
            <v>ORILLIA POWER DISTRIBUTION CORPORATION</v>
          </cell>
          <cell r="D2006">
            <v>-1721879</v>
          </cell>
        </row>
        <row r="2007">
          <cell r="A2007" t="str">
            <v>OSHAWA PUC NETWORKS INC.</v>
          </cell>
          <cell r="B2007" t="str">
            <v>OSHAWA PUC NETWORKS INC.</v>
          </cell>
          <cell r="D2007">
            <v>-15593218</v>
          </cell>
        </row>
        <row r="2008">
          <cell r="A2008" t="str">
            <v>PARKHILL P.U.C.</v>
          </cell>
          <cell r="B2008" t="str">
            <v>MIDDLESEX POWER DISTRIBUTION CORPORATION</v>
          </cell>
          <cell r="D2008">
            <v>-74870</v>
          </cell>
        </row>
        <row r="2009">
          <cell r="A2009" t="str">
            <v>PARRY SOUND POWER CORPORATION</v>
          </cell>
          <cell r="B2009" t="str">
            <v>PARRY SOUND POWER CORPORATION</v>
          </cell>
          <cell r="D2009">
            <v>-1114591</v>
          </cell>
        </row>
        <row r="2010">
          <cell r="A2010" t="str">
            <v>PELHAM HYDRO-ELECTRIC COMMISSION</v>
          </cell>
          <cell r="B2010" t="str">
            <v>NIAGARA PENINSULA ENERGY INC.</v>
          </cell>
          <cell r="D2010">
            <v>-229885</v>
          </cell>
        </row>
        <row r="2011">
          <cell r="A2011" t="str">
            <v>PERTH EAST HYDRO ELECTRIC COMMISSION</v>
          </cell>
          <cell r="B2011" t="str">
            <v>HYDRO ONE NETWORKS INC.</v>
          </cell>
          <cell r="D2011">
            <v>-97485</v>
          </cell>
        </row>
        <row r="2012">
          <cell r="A2012" t="str">
            <v>PETERBOROUGH UTILITIES COMMISSION</v>
          </cell>
          <cell r="B2012" t="str">
            <v>PETERBOROUGH DISTRIBUTION INCORPORATED</v>
          </cell>
          <cell r="D2012">
            <v>-5887867</v>
          </cell>
        </row>
        <row r="2013">
          <cell r="A2013" t="str">
            <v>PICKERING HYDRO-ELECTRIC COMMISSION</v>
          </cell>
          <cell r="B2013" t="str">
            <v>VERIDIAN CONNECTIONS INC.</v>
          </cell>
          <cell r="D2013">
            <v>-20143574</v>
          </cell>
        </row>
        <row r="2014">
          <cell r="A2014" t="str">
            <v>POLICE VILLAGE OF APPLE HILL HYDRO SYSTEM</v>
          </cell>
          <cell r="B2014" t="str">
            <v>HYDRO ONE NETWORKS INC.</v>
          </cell>
          <cell r="D2014">
            <v>-698</v>
          </cell>
        </row>
        <row r="2015">
          <cell r="A2015" t="str">
            <v>POLICE VILLAGE OF AVONMORE HYDRO SYSTEM</v>
          </cell>
          <cell r="B2015" t="str">
            <v>HYDRO ONE NETWORKS INC.</v>
          </cell>
          <cell r="D2015">
            <v>-11342</v>
          </cell>
        </row>
        <row r="2016">
          <cell r="A2016" t="str">
            <v>POLICE VILLAGE OF COMBER HYDRO SYSTEM</v>
          </cell>
          <cell r="B2016" t="str">
            <v>E.L.K. ENERGY INC.</v>
          </cell>
          <cell r="D2016">
            <v>-97278</v>
          </cell>
        </row>
        <row r="2017">
          <cell r="A2017" t="str">
            <v>POLICE VILLAGE OF DUBLIN HYDRO SYSTEM</v>
          </cell>
          <cell r="B2017" t="str">
            <v>ERIE THAMES POWERLINES CORPORATION</v>
          </cell>
          <cell r="D2017">
            <v>-3050</v>
          </cell>
        </row>
        <row r="2018">
          <cell r="A2018" t="str">
            <v>POLICE VILLAGE OF GRANTON HYDRO SYSTEM</v>
          </cell>
          <cell r="B2018" t="str">
            <v>HYDRO ONE NETWORKS INC.</v>
          </cell>
          <cell r="D2018">
            <v>-43573</v>
          </cell>
        </row>
        <row r="2019">
          <cell r="A2019" t="str">
            <v>POLICE VILLAGE OF MERLIN HYDRO SYSTEM</v>
          </cell>
          <cell r="B2019" t="str">
            <v>CHATHAM-KENT HYDRO INC.</v>
          </cell>
          <cell r="D2019">
            <v>-27864</v>
          </cell>
        </row>
        <row r="2020">
          <cell r="A2020" t="str">
            <v>POLICE VILLAGE OF MOOREFIELD HYDRO SYSTEM</v>
          </cell>
          <cell r="B2020" t="str">
            <v>HYDRO ONE NETWORKS INC.</v>
          </cell>
          <cell r="D2020">
            <v>-1300</v>
          </cell>
        </row>
        <row r="2021">
          <cell r="A2021" t="str">
            <v>POLICE VILLAGE OF MOUNT BRYDGES HYDRO SYSTEM</v>
          </cell>
          <cell r="B2021" t="str">
            <v>MIDDLESEX POWER DISTRIBUTION CORPORATION</v>
          </cell>
          <cell r="D2021">
            <v>-253065</v>
          </cell>
        </row>
        <row r="2022">
          <cell r="A2022" t="str">
            <v>POLICE VILLAGE OF PRICEVILLE HYDRO SYSTEM</v>
          </cell>
          <cell r="B2022" t="str">
            <v>HYDRO ONE NETWORKS INC.</v>
          </cell>
          <cell r="D2022">
            <v>-11305</v>
          </cell>
        </row>
        <row r="2023">
          <cell r="A2023" t="str">
            <v>POLICE VILLAGE OF RUSSELL HYDRO ELECTRIC SYSTEM</v>
          </cell>
          <cell r="B2023" t="str">
            <v>HYDRO ONE NETWORKS INC.</v>
          </cell>
          <cell r="D2023">
            <v>-120116</v>
          </cell>
        </row>
        <row r="2024">
          <cell r="A2024" t="str">
            <v>PORT COLBORNE HYDRO INC.</v>
          </cell>
          <cell r="B2024" t="str">
            <v>CANADIAN NIAGARA POWER INC.</v>
          </cell>
          <cell r="D2024">
            <v>-1369807</v>
          </cell>
        </row>
        <row r="2025">
          <cell r="A2025" t="str">
            <v>PORT HOPE HYDRO</v>
          </cell>
          <cell r="B2025" t="str">
            <v>VERIDIAN CONNECTIONS INC.</v>
          </cell>
          <cell r="D2025">
            <v>-1641551</v>
          </cell>
        </row>
        <row r="2026">
          <cell r="A2026" t="str">
            <v>PRESCOTT PUBLIC UTILITIES COMMISSION</v>
          </cell>
          <cell r="B2026" t="str">
            <v>RIDEAU ST. LAWRENCE DISTRIBUTION INC.</v>
          </cell>
          <cell r="D2026">
            <v>-76707</v>
          </cell>
        </row>
        <row r="2027">
          <cell r="A2027" t="str">
            <v>PUBLIC UTILITIES COMMISSION OF CHATHAM-KENT</v>
          </cell>
          <cell r="B2027" t="str">
            <v>CHATHAM-KENT HYDRO INC.</v>
          </cell>
          <cell r="D2027">
            <v>-3179667</v>
          </cell>
        </row>
        <row r="2028">
          <cell r="A2028" t="str">
            <v>PUBLIC UTILITIES COMMISSION OF THE CITY OF BARRIE</v>
          </cell>
          <cell r="B2028" t="str">
            <v>POWERSTREAM INC.</v>
          </cell>
          <cell r="D2028">
            <v>-31649381</v>
          </cell>
        </row>
        <row r="2029">
          <cell r="A2029" t="str">
            <v>PUBLIC UTILITIES COMMISSION OF THE CITY OF OWEN SOUND</v>
          </cell>
          <cell r="B2029" t="str">
            <v>HYDRO ONE NETWORKS INC.</v>
          </cell>
          <cell r="D2029">
            <v>-1222890</v>
          </cell>
        </row>
        <row r="2030">
          <cell r="A2030" t="str">
            <v>PUBLIC UTILITIES COMMISSION OF THE CITY OF TRENTON</v>
          </cell>
          <cell r="B2030" t="str">
            <v>HYDRO ONE NETWORKS INC.</v>
          </cell>
          <cell r="D2030">
            <v>-2992925</v>
          </cell>
        </row>
        <row r="2031">
          <cell r="A2031" t="str">
            <v>PUBLIC UTILITIES COMMISSION OF THE CORPORATION OF THE TOWNSHIP OF MAGNETAWAN</v>
          </cell>
          <cell r="B2031" t="str">
            <v>LAKELAND POWER DISTRIBUTION LTD.</v>
          </cell>
          <cell r="D2031">
            <v>-42250</v>
          </cell>
        </row>
        <row r="2032">
          <cell r="A2032" t="str">
            <v>PUBLIC UTILITIES COMMISSION OF THE TOWN OF ALEXANDRIA</v>
          </cell>
          <cell r="B2032" t="str">
            <v>HYDRO ONE NETWORKS INC.</v>
          </cell>
          <cell r="D2032">
            <v>-206682</v>
          </cell>
        </row>
        <row r="2033">
          <cell r="A2033" t="str">
            <v>PUBLIC UTILITIES COMMISSION OF THE TOWN OF BLENHEIM</v>
          </cell>
          <cell r="B2033" t="str">
            <v>CHATHAM-KENT HYDRO INC.</v>
          </cell>
          <cell r="D2033">
            <v>-111719</v>
          </cell>
        </row>
        <row r="2034">
          <cell r="A2034" t="str">
            <v>PUBLIC UTILITIES COMMISSION OF THE TOWN OF CAMPBELLFORD</v>
          </cell>
          <cell r="B2034" t="str">
            <v>HYDRO ONE NETWORKS INC.</v>
          </cell>
          <cell r="D2034">
            <v>-266624</v>
          </cell>
        </row>
        <row r="2035">
          <cell r="A2035" t="str">
            <v>PUBLIC UTILITIES COMMISSION OF THE TOWN OF CHESLEY</v>
          </cell>
          <cell r="B2035" t="str">
            <v>HYDRO ONE NETWORKS INC.</v>
          </cell>
          <cell r="D2035">
            <v>-103814</v>
          </cell>
        </row>
        <row r="2036">
          <cell r="A2036" t="str">
            <v>PUBLIC UTILITIES COMMISSION OF THE TOWN OF COBOURG</v>
          </cell>
          <cell r="B2036" t="str">
            <v>LAKEFRONT UTILITIES INC.</v>
          </cell>
          <cell r="D2036">
            <v>-1782480</v>
          </cell>
        </row>
        <row r="2037">
          <cell r="A2037" t="str">
            <v>PUBLIC UTILITIES COMMISSION OF THE TOWN OF FERGUS</v>
          </cell>
          <cell r="B2037" t="str">
            <v>CENTRE WELLINGTON HYDRO LTD.</v>
          </cell>
          <cell r="D2037">
            <v>-1291373</v>
          </cell>
        </row>
        <row r="2038">
          <cell r="A2038" t="str">
            <v>PUBLIC UTILITIES COMMISSION OF THE TOWN OF GODERICH</v>
          </cell>
          <cell r="B2038" t="str">
            <v>WEST COAST HURON ENERGY INC.</v>
          </cell>
          <cell r="D2038">
            <v>-412986</v>
          </cell>
        </row>
        <row r="2039">
          <cell r="A2039" t="str">
            <v>PUBLIC UTILITIES COMMISSION OF THE TOWN OF MASSEY</v>
          </cell>
          <cell r="B2039" t="str">
            <v>ESPANOLA REGIONAL HYDRO DISTRIBUTION CORPORATION</v>
          </cell>
          <cell r="D2039">
            <v>-31178</v>
          </cell>
        </row>
        <row r="2040">
          <cell r="A2040" t="str">
            <v>PUBLIC UTILITIES COMMISSION OF THE TOWN OF MEAFORD</v>
          </cell>
          <cell r="B2040" t="str">
            <v>HYDRO ONE NETWORKS INC.</v>
          </cell>
          <cell r="D2040">
            <v>-471450</v>
          </cell>
        </row>
        <row r="2041">
          <cell r="A2041" t="str">
            <v>PUBLIC UTILITIES COMMISSION OF THE TOWN OF MITCHELL</v>
          </cell>
          <cell r="B2041" t="str">
            <v>ERIE THAMES POWERLINES CORPORATION</v>
          </cell>
          <cell r="D2041">
            <v>-287041</v>
          </cell>
        </row>
        <row r="2042">
          <cell r="A2042" t="str">
            <v>PUBLIC UTILITIES COMMISSION OF THE TOWN OF MOUNT FOREST</v>
          </cell>
          <cell r="B2042" t="str">
            <v>WELLINGTON NORTH POWER INC.</v>
          </cell>
          <cell r="D2042">
            <v>-268671</v>
          </cell>
        </row>
        <row r="2043">
          <cell r="A2043" t="str">
            <v>PUBLIC UTILITIES COMMISSION OF THE TOWN OF PALMERSTON</v>
          </cell>
          <cell r="B2043" t="str">
            <v>WESTARIO POWER INC.</v>
          </cell>
          <cell r="D2043">
            <v>-168625</v>
          </cell>
        </row>
        <row r="2044">
          <cell r="A2044" t="str">
            <v>PUBLIC UTILITIES COMMISSION OF THE TOWN OF PARIS</v>
          </cell>
          <cell r="B2044" t="str">
            <v>BRANT COUNTY POWER INC.</v>
          </cell>
          <cell r="D2044">
            <v>-363151</v>
          </cell>
        </row>
        <row r="2045">
          <cell r="A2045" t="str">
            <v>PUBLIC UTILITIES COMMISSION OF THE TOWN OF PICTON</v>
          </cell>
          <cell r="B2045" t="str">
            <v>HYDRO ONE NETWORKS INC.</v>
          </cell>
          <cell r="D2045">
            <v>-147693</v>
          </cell>
        </row>
        <row r="2046">
          <cell r="A2046" t="str">
            <v>PUBLIC UTILITIES COMMISSION OF THE TOWN OF RIDGETOWN</v>
          </cell>
          <cell r="B2046" t="str">
            <v>CHATHAM-KENT HYDRO INC.</v>
          </cell>
          <cell r="D2046">
            <v>-129327</v>
          </cell>
        </row>
        <row r="2047">
          <cell r="A2047" t="str">
            <v>PUBLIC UTILITIES COMMISSION OF THE TOWN OF SOUTHAMPTON</v>
          </cell>
          <cell r="B2047" t="str">
            <v>WESTARIO POWER INC.</v>
          </cell>
          <cell r="D2047">
            <v>-181520</v>
          </cell>
        </row>
        <row r="2048">
          <cell r="A2048" t="str">
            <v>PUBLIC UTILITIES COMMISSION OF THE TOWN OF TECUMSEH</v>
          </cell>
          <cell r="B2048" t="str">
            <v>ESSEX POWERLINES CORPORATION</v>
          </cell>
          <cell r="D2048">
            <v>-4058942</v>
          </cell>
        </row>
        <row r="2049">
          <cell r="A2049" t="str">
            <v>PUBLIC UTILITIES COMMISSION OF THE TOWN OF TILBURY</v>
          </cell>
          <cell r="B2049" t="str">
            <v>CHATHAM-KENT HYDRO INC.</v>
          </cell>
          <cell r="D2049">
            <v>-220198</v>
          </cell>
        </row>
        <row r="2050">
          <cell r="A2050" t="str">
            <v>PUBLIC UTILITIES COMMISSION OF THE VILLAGE OF ARTHUR</v>
          </cell>
          <cell r="B2050" t="str">
            <v>WELLINGTON NORTH POWER INC.</v>
          </cell>
          <cell r="D2050">
            <v>-93599</v>
          </cell>
        </row>
        <row r="2051">
          <cell r="A2051" t="str">
            <v>PUBLIC UTILITIES COMMISSION OF THE VILLAGE OF BELMONT</v>
          </cell>
          <cell r="B2051" t="str">
            <v>ERIE THAMES POWERLINES CORPORATION</v>
          </cell>
          <cell r="D2051">
            <v>-300444</v>
          </cell>
        </row>
        <row r="2052">
          <cell r="A2052" t="str">
            <v>PUBLIC UTILITIES COMMISSION OF THE VILLAGE OF LANCASTER</v>
          </cell>
          <cell r="B2052" t="str">
            <v>HYDRO ONE NETWORKS INC.</v>
          </cell>
          <cell r="D2052">
            <v>-43431</v>
          </cell>
        </row>
        <row r="2053">
          <cell r="A2053" t="str">
            <v>PUBLIC UTILITIES COMMISSION OF THE VILLAGE OF PORT STANLEY</v>
          </cell>
          <cell r="B2053" t="str">
            <v>ERIE THAMES POWERLINES CORPORATION</v>
          </cell>
          <cell r="D2053">
            <v>-152357</v>
          </cell>
        </row>
        <row r="2054">
          <cell r="A2054" t="str">
            <v>PUBLIC UTILITIES COMMISSION OF THE VILLAGE OF THAMESVILLE</v>
          </cell>
          <cell r="B2054" t="str">
            <v>CHATHAM-KENT HYDRO INC.</v>
          </cell>
          <cell r="D2054">
            <v>-19390</v>
          </cell>
        </row>
        <row r="2055">
          <cell r="A2055" t="str">
            <v>PUBLIC UTILITIES COMMISSION OF THE VILLAGE OF WESTPORT</v>
          </cell>
          <cell r="B2055" t="str">
            <v>RIDEAU ST. LAWRENCE DISTRIBUTION INC.</v>
          </cell>
          <cell r="D2055">
            <v>-83342</v>
          </cell>
        </row>
        <row r="2056">
          <cell r="A2056" t="str">
            <v>PUBLIC UTILITIES COMMISSION OF THE VILLAGE OF WHEATLEY</v>
          </cell>
          <cell r="B2056" t="str">
            <v>CHATHAM-KENT HYDRO INC.</v>
          </cell>
          <cell r="D2056">
            <v>-115873</v>
          </cell>
        </row>
        <row r="2057">
          <cell r="A2057" t="str">
            <v>PUBLIC UTILITY COMMISSION OF THE VILLAGE OF WEST LORNE</v>
          </cell>
          <cell r="B2057" t="str">
            <v>HYDRO ONE NETWORKS INC.</v>
          </cell>
          <cell r="D2057">
            <v>-92705</v>
          </cell>
        </row>
        <row r="2058">
          <cell r="A2058" t="str">
            <v>PUBLIC UTILITY COMMISSION OF TOWN OF PERTH</v>
          </cell>
          <cell r="B2058" t="str">
            <v>HYDRO ONE NETWORKS INC.</v>
          </cell>
          <cell r="D2058">
            <v>-1682506</v>
          </cell>
        </row>
        <row r="2059">
          <cell r="A2059" t="str">
            <v>RAINY RIVER PUBLIC UTILITIES COMMISSION</v>
          </cell>
          <cell r="B2059" t="str">
            <v>HYDRO ONE NETWORKS INC.</v>
          </cell>
          <cell r="D2059">
            <v>-96206</v>
          </cell>
        </row>
        <row r="2060">
          <cell r="A2060" t="str">
            <v>RED ROCK HYDRO</v>
          </cell>
          <cell r="B2060" t="str">
            <v>HYDRO ONE NETWORKS INC.</v>
          </cell>
          <cell r="D2060">
            <v>-10653</v>
          </cell>
        </row>
        <row r="2061">
          <cell r="A2061" t="str">
            <v>REMARA-BRECHIN HYDRO</v>
          </cell>
          <cell r="B2061" t="str">
            <v>HYDRO ONE NETWORKS INC.</v>
          </cell>
          <cell r="D2061">
            <v>-6839</v>
          </cell>
        </row>
        <row r="2062">
          <cell r="A2062" t="str">
            <v>RENFREW HYDRO INC.</v>
          </cell>
          <cell r="B2062" t="str">
            <v>RENFREW HYDRO INC.</v>
          </cell>
          <cell r="D2062">
            <v>-98644</v>
          </cell>
        </row>
        <row r="2063">
          <cell r="A2063" t="str">
            <v>RICHMOND HILL HYDRO INC.</v>
          </cell>
          <cell r="B2063" t="str">
            <v>POWERSTREAM INC.</v>
          </cell>
          <cell r="D2063">
            <v>-44934236</v>
          </cell>
        </row>
        <row r="2064">
          <cell r="A2064" t="str">
            <v>RIPLEY PUBLIC UTILITIES COMMISSION</v>
          </cell>
          <cell r="B2064" t="str">
            <v>WESTARIO POWER INC.</v>
          </cell>
          <cell r="D2064">
            <v>-45105</v>
          </cell>
        </row>
        <row r="2065">
          <cell r="A2065" t="str">
            <v>ROCKLAND HYDRO ELECTRIC COMMISSION</v>
          </cell>
          <cell r="B2065" t="str">
            <v>HYDRO ONE NETWORKS INC.</v>
          </cell>
          <cell r="D2065">
            <v>-1923795</v>
          </cell>
        </row>
        <row r="2066">
          <cell r="A2066" t="str">
            <v>RODNEY PUBLIC UTILITIES COMMISSION</v>
          </cell>
          <cell r="B2066" t="str">
            <v>HYDRO ONE NETWORKS INC.</v>
          </cell>
          <cell r="D2066">
            <v>-79269</v>
          </cell>
        </row>
        <row r="2067">
          <cell r="A2067" t="str">
            <v>SCHREIBER HYDRO-ELECTRIC COMMISSION</v>
          </cell>
          <cell r="B2067" t="str">
            <v>HYDRO ONE NETWORKS INC.</v>
          </cell>
          <cell r="D2067">
            <v>-51845</v>
          </cell>
        </row>
        <row r="2068">
          <cell r="A2068" t="str">
            <v>SCUGOG HYDRO ELECTRIC CORPORATION</v>
          </cell>
          <cell r="B2068" t="str">
            <v>VERIDIAN CONNECTIONS INC.</v>
          </cell>
          <cell r="D2068">
            <v>-819194</v>
          </cell>
        </row>
        <row r="2069">
          <cell r="A2069" t="str">
            <v>SEAFORTH PUBLIC UTILITY COMMISSION</v>
          </cell>
          <cell r="B2069" t="str">
            <v>FESTIVAL HYDRO INC.</v>
          </cell>
          <cell r="D2069">
            <v>-57630</v>
          </cell>
        </row>
        <row r="2070">
          <cell r="A2070" t="str">
            <v>SEVERN HYDRO-ELECTRIC SYSTEM</v>
          </cell>
          <cell r="B2070" t="str">
            <v>HYDRO ONE NETWORKS INC.</v>
          </cell>
          <cell r="D2070">
            <v>-151714</v>
          </cell>
        </row>
        <row r="2071">
          <cell r="A2071" t="str">
            <v>SIMCOE HYDRO-ELECTRIC COMMISSION</v>
          </cell>
          <cell r="B2071" t="str">
            <v>NORFOLK POWER DISTRIBUTION INC.</v>
          </cell>
          <cell r="D2071">
            <v>-1587614</v>
          </cell>
        </row>
        <row r="2072">
          <cell r="A2072" t="str">
            <v>SIOUX LOOKOUT HYDRO INC.</v>
          </cell>
          <cell r="B2072" t="str">
            <v>SIOUX LOOKOUT HYDRO INC.</v>
          </cell>
          <cell r="D2072">
            <v>-994498</v>
          </cell>
        </row>
        <row r="2073">
          <cell r="A2073" t="str">
            <v>SMITHS FALLS HYDRO ELECTRIC COMMISSION</v>
          </cell>
          <cell r="B2073" t="str">
            <v>HYDRO ONE NETWORKS INC.</v>
          </cell>
          <cell r="D2073">
            <v>-371560</v>
          </cell>
        </row>
        <row r="2074">
          <cell r="A2074" t="str">
            <v>SOUTH RIVER PUBLIC UTILITIES COMMISSION</v>
          </cell>
          <cell r="B2074" t="str">
            <v>HYDRO ONE NETWORKS INC.</v>
          </cell>
          <cell r="D2074">
            <v>-118818</v>
          </cell>
        </row>
        <row r="2075">
          <cell r="A2075" t="str">
            <v>SOUTH-WEST OXFORD PUBLIC UTILITIES COMMISSION</v>
          </cell>
          <cell r="B2075" t="str">
            <v>ERIE THAMES POWERLINES CORPORATION</v>
          </cell>
          <cell r="D2075">
            <v>-15240</v>
          </cell>
        </row>
        <row r="2076">
          <cell r="A2076" t="str">
            <v>ST. CATHARINES HYDRO UTILITY SERVICES INC.</v>
          </cell>
          <cell r="B2076" t="str">
            <v>HORIZON UTILITIES CORPORATION</v>
          </cell>
          <cell r="D2076">
            <v>-5255023</v>
          </cell>
        </row>
        <row r="2077">
          <cell r="A2077" t="str">
            <v>ST. MARY'S PUBLIC UTILITIES COMMISSION</v>
          </cell>
          <cell r="B2077" t="str">
            <v>FESTIVAL HYDRO INC.</v>
          </cell>
          <cell r="D2077">
            <v>-424224</v>
          </cell>
        </row>
        <row r="2078">
          <cell r="A2078" t="str">
            <v>ST. THOMAS ENERGY INC.</v>
          </cell>
          <cell r="B2078" t="str">
            <v>ST. THOMAS ENERGY INC.</v>
          </cell>
          <cell r="D2078">
            <v>-1978053</v>
          </cell>
        </row>
        <row r="2079">
          <cell r="A2079" t="str">
            <v>STIRLING-RAWDON PUBLIC UTILITIES COMMISSION</v>
          </cell>
          <cell r="B2079" t="str">
            <v>HYDRO ONE NETWORKS INC.</v>
          </cell>
          <cell r="D2079">
            <v>-52458</v>
          </cell>
        </row>
        <row r="2080">
          <cell r="A2080" t="str">
            <v>STONEY CREEK HYDRO-ELECTRIC COMMISSION</v>
          </cell>
          <cell r="B2080" t="str">
            <v>HORIZON UTILITIES CORPORATION</v>
          </cell>
          <cell r="D2080">
            <v>-7837132</v>
          </cell>
        </row>
        <row r="2081">
          <cell r="A2081" t="str">
            <v>STRATFORD PUBLIC UTILITY COMMISSION</v>
          </cell>
          <cell r="B2081" t="str">
            <v>FESTIVAL HYDRO INC.</v>
          </cell>
          <cell r="D2081">
            <v>-3278239</v>
          </cell>
        </row>
        <row r="2082">
          <cell r="A2082" t="str">
            <v>SUNDRIDGE HYDRO ELECTRIC SYSTEM</v>
          </cell>
          <cell r="B2082" t="str">
            <v>LAKELAND POWER DISTRIBUTION LTD.</v>
          </cell>
          <cell r="D2082">
            <v>-229275</v>
          </cell>
        </row>
        <row r="2083">
          <cell r="A2083" t="str">
            <v>TARA HYDRO-ELECTRIC SYSTEM</v>
          </cell>
          <cell r="B2083" t="str">
            <v>HYDRO ONE NETWORKS INC.</v>
          </cell>
          <cell r="D2083">
            <v>-83088</v>
          </cell>
        </row>
        <row r="2084">
          <cell r="A2084" t="str">
            <v>TAY HYDRO ELECTRIC DISTRIBUTION COMPANY INC.</v>
          </cell>
          <cell r="B2084" t="str">
            <v>NEWMARKET-TAY POWER DISTRIBUTION LTD.</v>
          </cell>
          <cell r="D2084">
            <v>-705738</v>
          </cell>
        </row>
        <row r="2085">
          <cell r="A2085" t="str">
            <v>TEESWATER HYDRO-ELECTRIC COMMISSION</v>
          </cell>
          <cell r="B2085" t="str">
            <v>WESTARIO POWER INC.</v>
          </cell>
          <cell r="D2085">
            <v>-77901</v>
          </cell>
        </row>
        <row r="2086">
          <cell r="A2086" t="str">
            <v>TERRACE BAY SUPERIOR WIRES INC.</v>
          </cell>
          <cell r="B2086" t="str">
            <v>HYDRO ONE NETWORKS INC.</v>
          </cell>
          <cell r="D2086">
            <v>-119487</v>
          </cell>
        </row>
        <row r="2087">
          <cell r="A2087" t="str">
            <v>THE HYDRO ELECTRIC COMMISSION OF THE TOWN OF CARLETON PLACE</v>
          </cell>
          <cell r="B2087" t="str">
            <v>HYDRO ONE NETWORKS INC.</v>
          </cell>
          <cell r="D2087">
            <v>-766851</v>
          </cell>
        </row>
        <row r="2088">
          <cell r="A2088" t="str">
            <v>THE HYDRO ELECTRIC COMMISSION OF THE TOWN OF SHELBURNE</v>
          </cell>
          <cell r="B2088" t="str">
            <v>HYDRO ONE NETWORKS INC.</v>
          </cell>
          <cell r="D2088">
            <v>-531678</v>
          </cell>
        </row>
        <row r="2089">
          <cell r="A2089" t="str">
            <v>THE HYDRO ELECTRIC COMMISSION OF THE TOWNSHIP OF WARWICK</v>
          </cell>
          <cell r="B2089" t="str">
            <v>BLUEWATER POWER DISTRIBUTION CORPORATION</v>
          </cell>
          <cell r="D2089">
            <v>-94136</v>
          </cell>
        </row>
        <row r="2090">
          <cell r="A2090" t="str">
            <v>THE HYDRO-ELECTRIC COMMISSION FOR THE TOWN OF EXETER</v>
          </cell>
          <cell r="B2090" t="str">
            <v>HYDRO ONE NETWORKS INC.</v>
          </cell>
          <cell r="D2090">
            <v>-415810</v>
          </cell>
        </row>
        <row r="2091">
          <cell r="A2091" t="str">
            <v>THE HYDRO-ELECTRIC COMMISSION OF THE CITY OF GLOUCESTER</v>
          </cell>
          <cell r="B2091" t="str">
            <v>HYDRO OTTAWA LIMITED</v>
          </cell>
          <cell r="D2091">
            <v>-22918868</v>
          </cell>
        </row>
        <row r="2092">
          <cell r="A2092" t="str">
            <v>THE HYDRO-ELECTRIC COMMISSION OF THE TOWN OF PENETANGUISHENE</v>
          </cell>
          <cell r="B2092" t="str">
            <v>POWERSTREAM INC.</v>
          </cell>
          <cell r="D2092">
            <v>-1041396</v>
          </cell>
        </row>
        <row r="2093">
          <cell r="A2093" t="str">
            <v>THE PUBLIC UTILITIES COMMISSION FOR THE TOWN OF BANCROFT</v>
          </cell>
          <cell r="B2093" t="str">
            <v>HYDRO ONE NETWORKS INC.</v>
          </cell>
          <cell r="D2093">
            <v>-207123</v>
          </cell>
        </row>
        <row r="2094">
          <cell r="A2094" t="str">
            <v>THE PUBLIC UTILITIES COMMISSION OF THE TOWN OF COLLINGWOOD</v>
          </cell>
          <cell r="B2094" t="str">
            <v>COLLUS POWER CORP.</v>
          </cell>
          <cell r="D2094">
            <v>-1126020</v>
          </cell>
        </row>
        <row r="2095">
          <cell r="A2095" t="str">
            <v>THE PUBLIC UTILITIES COMMISSION OF THE TOWN OF KAPUSKASING</v>
          </cell>
          <cell r="B2095" t="str">
            <v>NORTHERN ONTARIO WIRES INC.</v>
          </cell>
          <cell r="D2095">
            <v>-28714</v>
          </cell>
        </row>
        <row r="2096">
          <cell r="A2096" t="str">
            <v>THE PUBLIC UTILITIES COMMISSION OF THE TOWN OF PETROLIA</v>
          </cell>
          <cell r="B2096" t="str">
            <v>BLUEWATER POWER DISTRIBUTION CORPORATION</v>
          </cell>
          <cell r="D2096">
            <v>-464921</v>
          </cell>
        </row>
        <row r="2097">
          <cell r="A2097" t="str">
            <v>THE PUBLIC UTILITIES COMMISSION OF THE VILLAGE OF EGANVILLE</v>
          </cell>
          <cell r="B2097" t="str">
            <v>HYDRO ONE NETWORKS INC.</v>
          </cell>
          <cell r="D2097">
            <v>-65820</v>
          </cell>
        </row>
        <row r="2098">
          <cell r="A2098" t="str">
            <v>THE PUBLIC UTILITIES COMMISSION OF THE VILLAGE OF POINT EDWARD</v>
          </cell>
          <cell r="B2098" t="str">
            <v>BLUEWATER POWER DISTRIBUTION CORPORATION</v>
          </cell>
          <cell r="D2098">
            <v>-101206</v>
          </cell>
        </row>
        <row r="2099">
          <cell r="A2099" t="str">
            <v>THE VILLAGE OF OMEMEE HYDRO-ELECTRIC COMMISSION</v>
          </cell>
          <cell r="B2099" t="str">
            <v>HYDRO ONE NETWORKS INC.</v>
          </cell>
          <cell r="D2099">
            <v>-196827</v>
          </cell>
        </row>
        <row r="2100">
          <cell r="A2100" t="str">
            <v>THEDFORD HYDRO ELECTRIC COMMISSION</v>
          </cell>
          <cell r="B2100" t="str">
            <v>HYDRO ONE NETWORKS INC.</v>
          </cell>
          <cell r="D2100">
            <v>-96659</v>
          </cell>
        </row>
        <row r="2101">
          <cell r="A2101" t="str">
            <v>THESSALON HYDRO DISTRIBUTION CORPORATION</v>
          </cell>
          <cell r="B2101" t="str">
            <v>HYDRO ONE NETWORKS INC.</v>
          </cell>
          <cell r="D2101">
            <v>-5837</v>
          </cell>
        </row>
        <row r="2102">
          <cell r="A2102" t="str">
            <v>THORNDALE HYDRO ELECTRIC COMMISSION</v>
          </cell>
          <cell r="B2102" t="str">
            <v>HYDRO ONE NETWORKS INC.</v>
          </cell>
          <cell r="D2102">
            <v>-11026</v>
          </cell>
        </row>
        <row r="2103">
          <cell r="A2103" t="str">
            <v>THOROLD HYDRO CORPORATION</v>
          </cell>
          <cell r="B2103" t="str">
            <v>HYDRO ONE NETWORKS INC.</v>
          </cell>
          <cell r="D2103">
            <v>-1404619</v>
          </cell>
        </row>
        <row r="2104">
          <cell r="A2104" t="str">
            <v>THUNDER BAY HYDRO ELECTRICITY DISTRIBUTION INC.</v>
          </cell>
          <cell r="B2104" t="str">
            <v>THUNDER BAY HYDRO ELECTRICITY DISTRIBUTION INC.</v>
          </cell>
          <cell r="D2104">
            <v>-14504549</v>
          </cell>
        </row>
        <row r="2105">
          <cell r="A2105" t="str">
            <v>TILLSONBURG HYDRO INC.</v>
          </cell>
          <cell r="B2105" t="str">
            <v>TILLSONBURG HYDRO INC.</v>
          </cell>
          <cell r="D2105">
            <v>-2526272</v>
          </cell>
        </row>
        <row r="2106">
          <cell r="A2106" t="str">
            <v>TOWNSHIP OF MCGARRY HYDRO SYSTEM</v>
          </cell>
          <cell r="B2106" t="str">
            <v>HYDRO ONE NETWORKS INC.</v>
          </cell>
          <cell r="D2106">
            <v>-6273</v>
          </cell>
        </row>
        <row r="2107">
          <cell r="A2107" t="str">
            <v>TOWNSHIP OF NORTH DORCHESTER HYDRO</v>
          </cell>
          <cell r="B2107" t="str">
            <v>HYDRO ONE NETWORKS INC.</v>
          </cell>
          <cell r="D2107">
            <v>-132299</v>
          </cell>
        </row>
        <row r="2108">
          <cell r="A2108" t="str">
            <v>TWEED HYDRO ELECTRIC COMMISSION</v>
          </cell>
          <cell r="B2108" t="str">
            <v>HYDRO ONE NETWORKS INC.</v>
          </cell>
          <cell r="D2108">
            <v>-97257</v>
          </cell>
        </row>
        <row r="2109">
          <cell r="A2109" t="str">
            <v>UXBRIDGE HYDRO ELECTRIC COMMISSION</v>
          </cell>
          <cell r="B2109" t="str">
            <v>VERIDIAN CONNECTIONS INC.</v>
          </cell>
          <cell r="D2109">
            <v>-458970</v>
          </cell>
        </row>
        <row r="2110">
          <cell r="A2110" t="str">
            <v>VILLAGE OF BLOOMFIELD HYDRO SYSTEM</v>
          </cell>
          <cell r="B2110" t="str">
            <v>HYDRO ONE NETWORKS INC.</v>
          </cell>
          <cell r="D2110">
            <v>-8706</v>
          </cell>
        </row>
        <row r="2111">
          <cell r="A2111" t="str">
            <v>VILLAGE OF CARDINAL HYDRO SYSTEM</v>
          </cell>
          <cell r="B2111" t="str">
            <v>RIDEAU ST. LAWRENCE DISTRIBUTION INC.</v>
          </cell>
          <cell r="D2111">
            <v>-89444</v>
          </cell>
        </row>
        <row r="2112">
          <cell r="A2112" t="str">
            <v>VILLAGE OF CHATSWORTH HYDRO</v>
          </cell>
          <cell r="B2112" t="str">
            <v>HYDRO ONE NETWORKS INC.</v>
          </cell>
          <cell r="D2112">
            <v>-23841</v>
          </cell>
        </row>
        <row r="2113">
          <cell r="A2113" t="str">
            <v>VILLAGE OF CHESTERVILLE HYDRO SYSTEM</v>
          </cell>
          <cell r="B2113" t="str">
            <v>HYDRO ONE NETWORKS INC.</v>
          </cell>
          <cell r="D2113">
            <v>-75440</v>
          </cell>
        </row>
        <row r="2114">
          <cell r="A2114" t="str">
            <v>VILLAGE OF ERIEAU HYDRO SYSTEM</v>
          </cell>
          <cell r="B2114" t="str">
            <v>CHATHAM-KENT HYDRO INC.</v>
          </cell>
          <cell r="D2114">
            <v>-27444</v>
          </cell>
        </row>
        <row r="2115">
          <cell r="A2115" t="str">
            <v>VILLAGE OF FLESHERTON HYDRO SYSTEM</v>
          </cell>
          <cell r="B2115" t="str">
            <v>HYDRO ONE NETWORKS INC.</v>
          </cell>
          <cell r="D2115">
            <v>-128681</v>
          </cell>
        </row>
        <row r="2116">
          <cell r="A2116" t="str">
            <v>VILLAGE OF IROQUOIS HYDRO SYSTEM</v>
          </cell>
          <cell r="B2116" t="str">
            <v>RIDEAU ST. LAWRENCE DISTRIBUTION INC.</v>
          </cell>
          <cell r="D2116">
            <v>-154563</v>
          </cell>
        </row>
        <row r="2117">
          <cell r="A2117" t="str">
            <v>VILLAGE OF LUCKNOW HYDRO SYSTEM</v>
          </cell>
          <cell r="B2117" t="str">
            <v>WESTARIO POWER INC.</v>
          </cell>
          <cell r="D2117">
            <v>-113550</v>
          </cell>
        </row>
        <row r="2118">
          <cell r="A2118" t="str">
            <v>VILLAGE OF MAXVILLE HYDRO SYSTEM</v>
          </cell>
          <cell r="B2118" t="str">
            <v>HYDRO ONE NETWORKS INC.</v>
          </cell>
          <cell r="D2118">
            <v>-20718</v>
          </cell>
        </row>
        <row r="2119">
          <cell r="A2119" t="str">
            <v>WALKERTON PUBLIC UTILITIES COMMISSION</v>
          </cell>
          <cell r="B2119" t="str">
            <v>WESTARIO POWER INC.</v>
          </cell>
          <cell r="D2119">
            <v>-496429</v>
          </cell>
        </row>
        <row r="2120">
          <cell r="A2120" t="str">
            <v>WARDSVILLE HYDRO ELECTRIC COMMISSION</v>
          </cell>
          <cell r="B2120" t="str">
            <v>HYDRO ONE NETWORKS INC.</v>
          </cell>
          <cell r="D2120">
            <v>-15515</v>
          </cell>
        </row>
        <row r="2121">
          <cell r="A2121" t="str">
            <v>WARKWORTH HYDRO ELECTRIC COMMISSION</v>
          </cell>
          <cell r="B2121" t="str">
            <v>HYDRO ONE NETWORKS INC.</v>
          </cell>
          <cell r="D2121">
            <v>-71849</v>
          </cell>
        </row>
        <row r="2122">
          <cell r="A2122" t="str">
            <v>WATERLOO NORTH HYDRO INC.</v>
          </cell>
          <cell r="B2122" t="str">
            <v>WATERLOO NORTH HYDRO INC.</v>
          </cell>
          <cell r="D2122">
            <v>-11437811</v>
          </cell>
        </row>
        <row r="2123">
          <cell r="A2123" t="str">
            <v>WELLAND HYDRO-ELECTRIC SYSTEM CORP.</v>
          </cell>
          <cell r="B2123" t="str">
            <v>WELLAND HYDRO-ELECTRIC SYSTEM CORP.</v>
          </cell>
          <cell r="D2123">
            <v>-3218571</v>
          </cell>
        </row>
        <row r="2124">
          <cell r="A2124" t="str">
            <v>WELLINGTON ELECTRIC DISTRIBUTION COMPANY INC.</v>
          </cell>
          <cell r="B2124" t="str">
            <v>GUELPH HYDRO ELECTRIC SYSTEMS INC.</v>
          </cell>
          <cell r="D2124">
            <v>-101140</v>
          </cell>
        </row>
        <row r="2125">
          <cell r="A2125" t="str">
            <v>WEST LINCOLN HYDRO ELECTRIC COMMISSION</v>
          </cell>
          <cell r="B2125" t="str">
            <v>NIAGARA PENINSULA ENERGY INC.</v>
          </cell>
          <cell r="D2125">
            <v>-116115</v>
          </cell>
        </row>
        <row r="2126">
          <cell r="A2126" t="str">
            <v>WHITBY HYDRO ELECTRIC CORPORATION</v>
          </cell>
          <cell r="B2126" t="str">
            <v>WHITBY HYDRO ELECTRIC CORPORATION</v>
          </cell>
          <cell r="D2126">
            <v>-21760746</v>
          </cell>
        </row>
        <row r="2127">
          <cell r="A2127" t="str">
            <v>WHITCHURCH STOUFFVILLE HYDRO ELECTRIC COMMISSION</v>
          </cell>
          <cell r="B2127" t="str">
            <v>HYDRO ONE NETWORKS INC.</v>
          </cell>
          <cell r="D2127">
            <v>-2488139</v>
          </cell>
        </row>
        <row r="2128">
          <cell r="A2128" t="str">
            <v>WILLIAMSBURG HYDRO-ELECTRIC SYSTEM</v>
          </cell>
          <cell r="B2128" t="str">
            <v>RIDEAU ST. LAWRENCE DISTRIBUTION INC.</v>
          </cell>
          <cell r="D2128">
            <v>-28188</v>
          </cell>
        </row>
        <row r="2129">
          <cell r="A2129" t="str">
            <v>WINCHESTER HYDRO COMMISSION</v>
          </cell>
          <cell r="B2129" t="str">
            <v>HYDRO ONE NETWORKS INC.</v>
          </cell>
          <cell r="D2129">
            <v>-170527</v>
          </cell>
        </row>
        <row r="2130">
          <cell r="A2130" t="str">
            <v>WINDSOR UTILITIES COMMISSION</v>
          </cell>
          <cell r="B2130" t="str">
            <v>ENWIN UTILITIES LTD.</v>
          </cell>
          <cell r="D2130">
            <v>-7264199</v>
          </cell>
        </row>
        <row r="2131">
          <cell r="A2131" t="str">
            <v>WINGHAM PUBLIC UTILITIES COMMISSION</v>
          </cell>
          <cell r="B2131" t="str">
            <v>WESTARIO POWER INC.</v>
          </cell>
          <cell r="D2131">
            <v>-283257</v>
          </cell>
        </row>
        <row r="2132">
          <cell r="A2132" t="str">
            <v>WOODSTOCK HYDRO SERVICES INC.</v>
          </cell>
          <cell r="B2132" t="str">
            <v>WOODSTOCK HYDRO SERVICES INC.</v>
          </cell>
          <cell r="D2132">
            <v>-1699702</v>
          </cell>
        </row>
        <row r="2133">
          <cell r="A2133" t="str">
            <v>WOODVILLE HYDRO-ELECTRIC SYSTEM</v>
          </cell>
          <cell r="B2133" t="str">
            <v>HYDRO ONE NETWORKS INC.</v>
          </cell>
          <cell r="D2133">
            <v>-53581</v>
          </cell>
        </row>
        <row r="2134">
          <cell r="A2134" t="str">
            <v>WYOMING HYDRO ELECTRIC COMMISSION</v>
          </cell>
          <cell r="B2134" t="str">
            <v>HYDRO ONE NETWORKS INC.</v>
          </cell>
          <cell r="D2134">
            <v>-86892</v>
          </cell>
        </row>
        <row r="2135">
          <cell r="A2135" t="str">
            <v>ZORRA ELECTRIC SUPPLY AUTHORITY</v>
          </cell>
          <cell r="B2135" t="str">
            <v>ERIE THAMES POWERLINES CORPORATION</v>
          </cell>
          <cell r="D2135">
            <v>-112770</v>
          </cell>
        </row>
        <row r="2136">
          <cell r="A2136" t="str">
            <v>ZURICH HYDRO ELECTRIC COMMISSION</v>
          </cell>
          <cell r="B2136" t="str">
            <v>FESTIVAL HYDRO INC.</v>
          </cell>
          <cell r="D2136">
            <v>-49956</v>
          </cell>
        </row>
        <row r="2141">
          <cell r="A2141" t="str">
            <v>AILSA CRAIG HYDRO ELECTRIC SYSTEM</v>
          </cell>
          <cell r="B2141" t="str">
            <v>HYDRO ONE NETWORKS INC.</v>
          </cell>
          <cell r="D2141">
            <v>-74380</v>
          </cell>
        </row>
        <row r="2142">
          <cell r="A2142" t="str">
            <v>AJAX HYDRO-ELECTRIC COMMISSION</v>
          </cell>
          <cell r="B2142" t="str">
            <v>VERIDIAN CONNECTIONS INC.</v>
          </cell>
          <cell r="D2142">
            <v>-16977270</v>
          </cell>
        </row>
        <row r="2143">
          <cell r="A2143" t="str">
            <v>ALVINSTON PUBLIC UTILITIES COMMISSION</v>
          </cell>
          <cell r="B2143" t="str">
            <v>BLUEWATER POWER DISTRIBUTION CORPORATION</v>
          </cell>
          <cell r="D2143">
            <v>-39991</v>
          </cell>
        </row>
        <row r="2144">
          <cell r="A2144" t="str">
            <v>ANCASTER HYDRO-ELECTRIC COMMISSION</v>
          </cell>
          <cell r="B2144" t="str">
            <v>HORIZON UTILITIES CORPORATION</v>
          </cell>
          <cell r="D2144">
            <v>-937699</v>
          </cell>
        </row>
        <row r="2145">
          <cell r="A2145" t="str">
            <v>ARKONA HYDRO ELECTRIC COMMISSION</v>
          </cell>
          <cell r="B2145" t="str">
            <v>HYDRO ONE NETWORKS INC.</v>
          </cell>
          <cell r="D2145">
            <v>-53256</v>
          </cell>
        </row>
        <row r="2146">
          <cell r="A2146" t="str">
            <v>ARNPRIOR HYDRO ELECTRIC COMMISSION</v>
          </cell>
          <cell r="B2146" t="str">
            <v>HYDRO ONE NETWORKS INC.</v>
          </cell>
          <cell r="D2146">
            <v>-1036114</v>
          </cell>
        </row>
        <row r="2147">
          <cell r="A2147" t="str">
            <v>ASPHODEL-NORWOOD DISTRIBUTION INCORPORATED</v>
          </cell>
          <cell r="B2147" t="str">
            <v>PETERBOROUGH DISTRIBUTION INCORPORATED</v>
          </cell>
          <cell r="D2147">
            <v>-62092</v>
          </cell>
        </row>
        <row r="2148">
          <cell r="A2148" t="str">
            <v>ATIKOKAN HYDRO INC.</v>
          </cell>
          <cell r="B2148" t="str">
            <v>ATIKOKAN HYDRO INC.</v>
          </cell>
          <cell r="D2148">
            <v>-296693</v>
          </cell>
        </row>
        <row r="2149">
          <cell r="A2149" t="str">
            <v>AURORA HYDRO CONNECTIONS LIMITED</v>
          </cell>
          <cell r="B2149" t="str">
            <v>POWERSTREAM INC.</v>
          </cell>
          <cell r="D2149">
            <v>-12622634</v>
          </cell>
        </row>
        <row r="2150">
          <cell r="A2150" t="str">
            <v>AYLMER PUBLIC UTILITIES COMMISSION</v>
          </cell>
          <cell r="B2150" t="str">
            <v>ERIE THAMES POWERLINES CORPORATION</v>
          </cell>
          <cell r="D2150">
            <v>-597969</v>
          </cell>
        </row>
        <row r="2151">
          <cell r="A2151" t="str">
            <v>BATH HYDRO</v>
          </cell>
          <cell r="B2151" t="str">
            <v>HYDRO ONE NETWORKS INC.</v>
          </cell>
          <cell r="D2151">
            <v>-381974</v>
          </cell>
        </row>
        <row r="2152">
          <cell r="A2152" t="str">
            <v>BEACHBURG HYDRO</v>
          </cell>
          <cell r="B2152" t="str">
            <v>OTTAWA RIVER POWER CORPORATION</v>
          </cell>
          <cell r="D2152">
            <v>-72922</v>
          </cell>
        </row>
        <row r="2153">
          <cell r="A2153" t="str">
            <v>BELLEVILLE ELECTRIC CORPORATION</v>
          </cell>
          <cell r="B2153" t="str">
            <v>VERIDIAN CONNECTIONS INC.</v>
          </cell>
          <cell r="D2153">
            <v>-1390351</v>
          </cell>
        </row>
        <row r="2154">
          <cell r="A2154" t="str">
            <v>BLANDFORD-BLENHEIM PUBLIC UTILITIES COMMISSION</v>
          </cell>
          <cell r="B2154" t="str">
            <v>HYDRO ONE NETWORKS INC.</v>
          </cell>
          <cell r="D2154">
            <v>-187580</v>
          </cell>
        </row>
        <row r="2155">
          <cell r="A2155" t="str">
            <v>BLUE MOUNTAINS HYDRO SERVICES COMPANY INC.</v>
          </cell>
          <cell r="B2155" t="str">
            <v>COLLUS POWER CORP.</v>
          </cell>
          <cell r="D2155">
            <v>-339021</v>
          </cell>
        </row>
        <row r="2156">
          <cell r="A2156" t="str">
            <v>BLYTH HYDRO ELECTRIC COMMISSION</v>
          </cell>
          <cell r="B2156" t="str">
            <v>HYDRO ONE NETWORKS INC.</v>
          </cell>
          <cell r="D2156">
            <v>-117723</v>
          </cell>
        </row>
        <row r="2157">
          <cell r="A2157" t="str">
            <v>BOARD OF LIGHT &amp; HEAT COMM. OF THE CITY OF GUELPH</v>
          </cell>
          <cell r="B2157" t="str">
            <v>GUELPH HYDRO ELECTRIC SYSTEMS INC.</v>
          </cell>
          <cell r="D2157">
            <v>-19237692</v>
          </cell>
        </row>
        <row r="2158">
          <cell r="A2158" t="str">
            <v>BOBCAYGEON HYDRO ELECTRIC COMMISSION</v>
          </cell>
          <cell r="B2158" t="str">
            <v>HYDRO ONE NETWORKS INC.</v>
          </cell>
          <cell r="D2158">
            <v>-990631</v>
          </cell>
        </row>
        <row r="2159">
          <cell r="A2159" t="str">
            <v>BRADFORD WEST GWILLIMBURY PUBLIC UTILITIES COMMISSION</v>
          </cell>
          <cell r="B2159" t="str">
            <v>POWERSTREAM INC.</v>
          </cell>
          <cell r="D2159">
            <v>-2582568</v>
          </cell>
        </row>
        <row r="2160">
          <cell r="A2160" t="str">
            <v>BRIGHTON DISTRIBUTION INC.</v>
          </cell>
          <cell r="B2160" t="str">
            <v>HYDRO ONE NETWORKS INC.</v>
          </cell>
          <cell r="D2160">
            <v>-169234</v>
          </cell>
        </row>
        <row r="2161">
          <cell r="A2161" t="str">
            <v>BROCK HYDRO-ELECTRIC COMMISSION</v>
          </cell>
          <cell r="B2161" t="str">
            <v>VERIDIAN CONNECTIONS INC.</v>
          </cell>
          <cell r="D2161">
            <v>-181714</v>
          </cell>
        </row>
        <row r="2162">
          <cell r="A2162" t="str">
            <v>BROCKVILLE UTILITIES INCORPORATED</v>
          </cell>
          <cell r="B2162" t="str">
            <v>HYDRO ONE NETWORKS INC.</v>
          </cell>
          <cell r="D2162">
            <v>-1056403</v>
          </cell>
        </row>
        <row r="2163">
          <cell r="A2163" t="str">
            <v>BRUSSELS PUBLIC UTILITIES COMMISSION</v>
          </cell>
          <cell r="B2163" t="str">
            <v>FESTIVAL HYDRO INC.</v>
          </cell>
          <cell r="D2163">
            <v>-74641</v>
          </cell>
        </row>
        <row r="2164">
          <cell r="A2164" t="str">
            <v>BURK'S FALLS HYDRO ELECTRIC COMMISSION</v>
          </cell>
          <cell r="B2164" t="str">
            <v>LAKELAND POWER DISTRIBUTION LTD.</v>
          </cell>
          <cell r="D2164">
            <v>-101290</v>
          </cell>
        </row>
        <row r="2165">
          <cell r="A2165" t="str">
            <v>BURLINGTON HYDRO INC.</v>
          </cell>
          <cell r="B2165" t="str">
            <v>BURLINGTON HYDRO INC.</v>
          </cell>
          <cell r="D2165">
            <v>-22561739</v>
          </cell>
        </row>
        <row r="2166">
          <cell r="A2166" t="str">
            <v>CALEDON HYDRO CORPORATION</v>
          </cell>
          <cell r="B2166" t="str">
            <v>HYDRO ONE NETWORKS INC.</v>
          </cell>
          <cell r="D2166">
            <v>-1671329</v>
          </cell>
        </row>
        <row r="2167">
          <cell r="A2167" t="str">
            <v>CAMBRIDGE AND NORTH DUMFRIES HYDRO INC.</v>
          </cell>
          <cell r="B2167" t="str">
            <v>CAMBRIDGE AND NORTH DUMFRIES HYDRO INC.</v>
          </cell>
          <cell r="D2167">
            <v>-25606980</v>
          </cell>
        </row>
        <row r="2168">
          <cell r="A2168" t="str">
            <v>CAPREOL HYDRO ELECTRIC COMMISSION</v>
          </cell>
          <cell r="B2168" t="str">
            <v>GREATER SUDBURY HYDRO INC.</v>
          </cell>
          <cell r="D2168">
            <v>-423058</v>
          </cell>
        </row>
        <row r="2169">
          <cell r="A2169" t="str">
            <v>CASSELMAN HYDRO INC.</v>
          </cell>
          <cell r="B2169" t="str">
            <v>HYDRO OTTAWA LIMITED</v>
          </cell>
          <cell r="D2169">
            <v>-578072</v>
          </cell>
        </row>
        <row r="2170">
          <cell r="A2170" t="str">
            <v>CAVAN-MILLBROOK-NORTH MONAGHAN PUBLIC UTILITIES COMMISSION</v>
          </cell>
          <cell r="B2170" t="str">
            <v>HYDRO ONE NETWORKS INC.</v>
          </cell>
          <cell r="D2170">
            <v>-199826</v>
          </cell>
        </row>
        <row r="2171">
          <cell r="A2171" t="str">
            <v>CENTRE HASTINGS HYDRO ELECTRIC COMMISSION</v>
          </cell>
          <cell r="B2171" t="str">
            <v>HYDRO ONE NETWORKS INC.</v>
          </cell>
          <cell r="D2171">
            <v>-69399</v>
          </cell>
        </row>
        <row r="2172">
          <cell r="A2172" t="str">
            <v>CHALK RIVER HYDRO</v>
          </cell>
          <cell r="B2172" t="str">
            <v>HYDRO ONE NETWORKS INC.</v>
          </cell>
          <cell r="D2172">
            <v>-103522</v>
          </cell>
        </row>
        <row r="2173">
          <cell r="A2173" t="str">
            <v>CHAPLEAU PUBLIC UTILITIES CORPORATION</v>
          </cell>
          <cell r="B2173" t="str">
            <v>CHAPLEAU PUBLIC UTILITIES CORPORATION</v>
          </cell>
          <cell r="D2173">
            <v>-59474</v>
          </cell>
        </row>
        <row r="2174">
          <cell r="A2174" t="str">
            <v>CITY OF DRYDEN HYDRO ELECTRIC COMMISSION</v>
          </cell>
          <cell r="B2174" t="str">
            <v>HYDRO ONE NETWORKS INC.</v>
          </cell>
          <cell r="D2174">
            <v>-666586</v>
          </cell>
        </row>
        <row r="2175">
          <cell r="A2175" t="str">
            <v>CLARINGTON HYDRO-ELECTRIC COMMISSION</v>
          </cell>
          <cell r="B2175" t="str">
            <v>VERIDIAN CONNECTIONS INC.</v>
          </cell>
          <cell r="D2175">
            <v>-5986933</v>
          </cell>
        </row>
        <row r="2176">
          <cell r="A2176" t="str">
            <v>CLEARVIEW HYDRO ELECTRIC COMMISSION</v>
          </cell>
          <cell r="B2176" t="str">
            <v>COLLUS POWER CORP.</v>
          </cell>
          <cell r="D2176">
            <v>-246323</v>
          </cell>
        </row>
        <row r="2177">
          <cell r="A2177" t="str">
            <v>CLINTON POWER CORPORATION</v>
          </cell>
          <cell r="B2177" t="str">
            <v>ERIE THAMES POWERLINES CORPORATION</v>
          </cell>
          <cell r="D2177">
            <v>-89595</v>
          </cell>
        </row>
        <row r="2178">
          <cell r="A2178" t="str">
            <v>COBDEN HYDRO</v>
          </cell>
          <cell r="B2178" t="str">
            <v>HYDRO ONE NETWORKS INC.</v>
          </cell>
          <cell r="D2178">
            <v>-231265</v>
          </cell>
        </row>
        <row r="2179">
          <cell r="A2179" t="str">
            <v>COLBORNE PUBLIC UTILITIES COMMISSION</v>
          </cell>
          <cell r="B2179" t="str">
            <v>LAKEFRONT UTILITIES INC.</v>
          </cell>
          <cell r="D2179">
            <v>-72121</v>
          </cell>
        </row>
        <row r="2180">
          <cell r="A2180" t="str">
            <v>COTTAM HYDRO-ELECTRIC SYSTEM</v>
          </cell>
          <cell r="B2180" t="str">
            <v>E.L.K. ENERGY INC.</v>
          </cell>
          <cell r="D2180">
            <v>-619489</v>
          </cell>
        </row>
        <row r="2181">
          <cell r="A2181" t="str">
            <v>DASHWOOD HYDRO-ELECTRIC SYSTEM</v>
          </cell>
          <cell r="B2181" t="str">
            <v>FESTIVAL HYDRO INC.</v>
          </cell>
          <cell r="D2181">
            <v>-6080</v>
          </cell>
        </row>
        <row r="2182">
          <cell r="A2182" t="str">
            <v>DEEP RIVER HYDRO</v>
          </cell>
          <cell r="B2182" t="str">
            <v>HYDRO ONE NETWORKS INC.</v>
          </cell>
          <cell r="D2182">
            <v>-530434</v>
          </cell>
        </row>
        <row r="2183">
          <cell r="A2183" t="str">
            <v>DELHI HYDRO-ELECTRIC COMMISSION</v>
          </cell>
          <cell r="B2183" t="str">
            <v>NORFOLK POWER DISTRIBUTION INC.</v>
          </cell>
          <cell r="D2183">
            <v>-62183</v>
          </cell>
        </row>
        <row r="2184">
          <cell r="A2184" t="str">
            <v>DESERONTO PUBLIC UTILITIES COMMISSION</v>
          </cell>
          <cell r="B2184" t="str">
            <v>HYDRO ONE NETWORKS INC.</v>
          </cell>
          <cell r="D2184">
            <v>-108785</v>
          </cell>
        </row>
        <row r="2185">
          <cell r="A2185" t="str">
            <v>DRESDEN UTILITIES COMMISSION</v>
          </cell>
          <cell r="B2185" t="str">
            <v>CHATHAM-KENT HYDRO INC.</v>
          </cell>
          <cell r="D2185">
            <v>-106700</v>
          </cell>
        </row>
        <row r="2186">
          <cell r="A2186" t="str">
            <v>DUNDALK HYDRO ELECTRIC SYSTEM</v>
          </cell>
          <cell r="B2186" t="str">
            <v>HYDRO ONE NETWORKS INC.</v>
          </cell>
          <cell r="D2186">
            <v>-162571</v>
          </cell>
        </row>
        <row r="2187">
          <cell r="A2187" t="str">
            <v>DUNDAS HYDRO-ELECTRIC COMMISSION</v>
          </cell>
          <cell r="B2187" t="str">
            <v>HORIZON UTILITIES CORPORATION</v>
          </cell>
          <cell r="D2187">
            <v>-3369917</v>
          </cell>
        </row>
        <row r="2188">
          <cell r="A2188" t="str">
            <v>DUNNVILLE HYDRO ELECTRIC COMMISSION</v>
          </cell>
          <cell r="B2188" t="str">
            <v>HALDIMAND COUNTY HYDRO INC.</v>
          </cell>
          <cell r="D2188">
            <v>-439003</v>
          </cell>
        </row>
        <row r="2189">
          <cell r="A2189" t="str">
            <v>DURHAM HYDRO ELECTRIC COMMISSION</v>
          </cell>
          <cell r="B2189" t="str">
            <v>HYDRO ONE NETWORKS INC.</v>
          </cell>
          <cell r="D2189">
            <v>-66467</v>
          </cell>
        </row>
        <row r="2190">
          <cell r="A2190" t="str">
            <v>DUTTON HYDRO LIMITED</v>
          </cell>
          <cell r="B2190" t="str">
            <v>MIDDLESEX POWER DISTRIBUTION CORPORATION</v>
          </cell>
          <cell r="D2190">
            <v>-69053</v>
          </cell>
        </row>
        <row r="2191">
          <cell r="A2191" t="str">
            <v>EAST ZORRA-TAVISTOCK PUBLIC UTILITY COMMISSION</v>
          </cell>
          <cell r="B2191" t="str">
            <v>ERIE THAMES POWERLINES CORPORATION</v>
          </cell>
          <cell r="D2191">
            <v>-351505</v>
          </cell>
        </row>
        <row r="2192">
          <cell r="A2192" t="str">
            <v>ELMWOOD HYDRO-ELECTRIC SYSTEM</v>
          </cell>
          <cell r="B2192" t="str">
            <v>WESTARIO POWER INC.</v>
          </cell>
          <cell r="D2192">
            <v>-6516</v>
          </cell>
        </row>
        <row r="2193">
          <cell r="A2193" t="str">
            <v>EMBRUN COOPERATIVE HYDRO INC.</v>
          </cell>
          <cell r="B2193" t="str">
            <v>COOPERATIVE HYDRO EMBRUN INC.</v>
          </cell>
          <cell r="D2193">
            <v>-477489</v>
          </cell>
        </row>
        <row r="2194">
          <cell r="A2194" t="str">
            <v>ERIN HYDRO ELECTRIC COMMISSION</v>
          </cell>
          <cell r="B2194" t="str">
            <v>HYDRO ONE NETWORKS INC.</v>
          </cell>
          <cell r="D2194">
            <v>-889372</v>
          </cell>
        </row>
        <row r="2195">
          <cell r="A2195" t="str">
            <v>ESSEX HYDRO-ELECTRIC COMMISSION</v>
          </cell>
          <cell r="B2195" t="str">
            <v>E.L.K. ENERGY INC.</v>
          </cell>
          <cell r="D2195">
            <v>-763744</v>
          </cell>
        </row>
        <row r="2196">
          <cell r="A2196" t="str">
            <v>FENELON FALLS BOARD OF WATER, LIGHT AND POWER COMMISSIONERS</v>
          </cell>
          <cell r="B2196" t="str">
            <v>HYDRO ONE NETWORKS INC.</v>
          </cell>
          <cell r="D2196">
            <v>-116424</v>
          </cell>
        </row>
        <row r="2197">
          <cell r="A2197" t="str">
            <v>FLAMBOROUGH HYDRO ELECTRIC COMMISSION</v>
          </cell>
          <cell r="B2197" t="str">
            <v>HORIZON UTILITIES CORPORATION</v>
          </cell>
          <cell r="D2197">
            <v>-606519</v>
          </cell>
        </row>
        <row r="2198">
          <cell r="A2198" t="str">
            <v>FOREST PUBLIC UTILITIES COMMISSION</v>
          </cell>
          <cell r="B2198" t="str">
            <v>HYDRO ONE NETWORKS INC.</v>
          </cell>
          <cell r="D2198">
            <v>-227933</v>
          </cell>
        </row>
        <row r="2199">
          <cell r="A2199" t="str">
            <v>FORT FRANCES POWER CORPORATION</v>
          </cell>
          <cell r="B2199" t="str">
            <v>FORT FRANCES POWER CORPORATION</v>
          </cell>
          <cell r="D2199">
            <v>-296813</v>
          </cell>
        </row>
        <row r="2200">
          <cell r="A2200" t="str">
            <v>GEORGINA HYDRO ELECTRIC COMMISSION</v>
          </cell>
          <cell r="B2200" t="str">
            <v>HYDRO ONE NETWORKS INC.</v>
          </cell>
          <cell r="D2200">
            <v>-519344</v>
          </cell>
        </row>
        <row r="2201">
          <cell r="A2201" t="str">
            <v>GLENCOE PUBLIC UTILITIES COMMISSION</v>
          </cell>
          <cell r="B2201" t="str">
            <v>HYDRO ONE NETWORKS INC.</v>
          </cell>
          <cell r="D2201">
            <v>-151022</v>
          </cell>
        </row>
        <row r="2202">
          <cell r="A2202" t="str">
            <v>GOULBOURN HYDRO ELECTRIC COMMISSION</v>
          </cell>
          <cell r="B2202" t="str">
            <v>HYDRO OTTAWA LIMITED</v>
          </cell>
          <cell r="D2202">
            <v>-529933</v>
          </cell>
        </row>
        <row r="2203">
          <cell r="A2203" t="str">
            <v>GRAND BEND PUBLIC UTILITIES COMMISSION</v>
          </cell>
          <cell r="B2203" t="str">
            <v>HYDRO ONE NETWORKS INC.</v>
          </cell>
          <cell r="D2203">
            <v>-465395</v>
          </cell>
        </row>
        <row r="2204">
          <cell r="A2204" t="str">
            <v>GRAND VALLEY ENERGY INC.</v>
          </cell>
          <cell r="B2204" t="str">
            <v>ORANGEVILLE HYDRO LIMITED</v>
          </cell>
          <cell r="D2204">
            <v>-439949</v>
          </cell>
        </row>
        <row r="2205">
          <cell r="A2205" t="str">
            <v>GRAVENHURST HYDRO ELECTRIC INC.</v>
          </cell>
          <cell r="B2205" t="str">
            <v>VERIDIAN CONNECTIONS INC.</v>
          </cell>
          <cell r="D2205">
            <v>-481189</v>
          </cell>
        </row>
        <row r="2206">
          <cell r="A2206" t="str">
            <v>GRIMSBY POWER INCORPORATED</v>
          </cell>
          <cell r="B2206" t="str">
            <v>GRIMSBY POWER INCORPORATED</v>
          </cell>
          <cell r="D2206">
            <v>-4239937</v>
          </cell>
        </row>
        <row r="2207">
          <cell r="A2207" t="str">
            <v>GUELPH/ERAMOSA HYDRO-ELECTRIC COMMISSION</v>
          </cell>
          <cell r="B2207" t="str">
            <v>GUELPH HYDRO ELECTRIC SYSTEMS INC.</v>
          </cell>
          <cell r="D2207">
            <v>-869190</v>
          </cell>
        </row>
        <row r="2208">
          <cell r="A2208" t="str">
            <v>HALDIMAND HYDRO-ELECTRIC COMMISSION</v>
          </cell>
          <cell r="B2208" t="str">
            <v>HALDIMAND COUNTY HYDRO INC.</v>
          </cell>
          <cell r="D2208">
            <v>-485447</v>
          </cell>
        </row>
        <row r="2209">
          <cell r="A2209" t="str">
            <v>HALTON HILLS HYDRO INC.</v>
          </cell>
          <cell r="B2209" t="str">
            <v>HALTON HILLS HYDRO INC.</v>
          </cell>
          <cell r="D2209">
            <v>-4408524</v>
          </cell>
        </row>
        <row r="2210">
          <cell r="A2210" t="str">
            <v>HAMILTON HYDRO INC.</v>
          </cell>
          <cell r="B2210" t="str">
            <v>HORIZON UTILITIES CORPORATION</v>
          </cell>
          <cell r="D2210">
            <v>-6688203</v>
          </cell>
        </row>
        <row r="2211">
          <cell r="A2211" t="str">
            <v>HANOVER ELECTRIC SERVICES INC.</v>
          </cell>
          <cell r="B2211" t="str">
            <v>WESTARIO POWER INC.</v>
          </cell>
          <cell r="D2211">
            <v>-458119</v>
          </cell>
        </row>
        <row r="2212">
          <cell r="A2212" t="str">
            <v>HASTINGS PUBLIC UTILITIES</v>
          </cell>
          <cell r="B2212" t="str">
            <v>HYDRO ONE NETWORKS INC.</v>
          </cell>
          <cell r="D2212">
            <v>-51113</v>
          </cell>
        </row>
        <row r="2213">
          <cell r="A2213" t="str">
            <v>HAVELOCK-BELMONT-METHUEN HYDRO ELECTRIC COMMISSION</v>
          </cell>
          <cell r="B2213" t="str">
            <v>HYDRO ONE NETWORKS INC.</v>
          </cell>
          <cell r="D2213">
            <v>-46025</v>
          </cell>
        </row>
        <row r="2214">
          <cell r="A2214" t="str">
            <v>HEARST POWER DISTRIBUTION COMPANY LIMITED</v>
          </cell>
          <cell r="B2214" t="str">
            <v>HEARST POWER DISTRIBUTION COMPANY LIMITED</v>
          </cell>
          <cell r="D2214">
            <v>-206641</v>
          </cell>
        </row>
        <row r="2215">
          <cell r="A2215" t="str">
            <v>HEC OF THE TOWNSHIP OF ALFRED - PLANTAGENET</v>
          </cell>
          <cell r="B2215" t="str">
            <v>HYDRO 2000 INC.</v>
          </cell>
          <cell r="D2215">
            <v>-126363</v>
          </cell>
        </row>
        <row r="2216">
          <cell r="A2216" t="str">
            <v>HENSALL PUBLIC UTILITIES COMMISSION</v>
          </cell>
          <cell r="B2216" t="str">
            <v>FESTIVAL HYDRO INC.</v>
          </cell>
          <cell r="D2216">
            <v>-53777</v>
          </cell>
        </row>
        <row r="2217">
          <cell r="A2217" t="str">
            <v>HOLSTEIN HYDRO ELECTRIC SYSTEM</v>
          </cell>
          <cell r="B2217" t="str">
            <v>WELLINGTON NORTH POWER INC.</v>
          </cell>
          <cell r="D2217">
            <v>-11616</v>
          </cell>
        </row>
        <row r="2218">
          <cell r="A2218" t="str">
            <v>HUNTSVILLE PUBLIC UTILITIES COMMISSION</v>
          </cell>
          <cell r="B2218" t="str">
            <v>LAKELAND POWER DISTRIBUTION LTD.</v>
          </cell>
          <cell r="D2218">
            <v>-433508</v>
          </cell>
        </row>
        <row r="2219">
          <cell r="A2219" t="str">
            <v>HYDRO ELECTRIC COMMISSION OF THE CORPORATION OF THE TOWNSHIP OF MIDDLESEX CENTRE</v>
          </cell>
          <cell r="B2219" t="str">
            <v>HYDRO ONE NETWORKS INC.</v>
          </cell>
          <cell r="D2219">
            <v>-236521</v>
          </cell>
        </row>
        <row r="2220">
          <cell r="A2220" t="str">
            <v>HYDRO ELECTRIC COMMISSION OF THE TOWN OF LEAMINGTON</v>
          </cell>
          <cell r="B2220" t="str">
            <v>ESSEX POWERLINES CORPORATION</v>
          </cell>
          <cell r="D2220">
            <v>-2030896</v>
          </cell>
        </row>
        <row r="2221">
          <cell r="A2221" t="str">
            <v>HYDRO ELECTRIC COMMISSION OF THE TOWNSHIP OF SPRINGWATER</v>
          </cell>
          <cell r="B2221" t="str">
            <v>HYDRO ONE NETWORKS INC.</v>
          </cell>
          <cell r="D2221">
            <v>-134318</v>
          </cell>
        </row>
        <row r="2222">
          <cell r="A2222" t="str">
            <v>HYDRO HAWKESBURY INC.</v>
          </cell>
          <cell r="B2222" t="str">
            <v>HYDRO HAWKESBURY INC.</v>
          </cell>
          <cell r="D2222">
            <v>-618024</v>
          </cell>
        </row>
        <row r="2223">
          <cell r="A2223" t="str">
            <v>HYDRO MISSISSAUGA CORPORATION</v>
          </cell>
          <cell r="B2223" t="str">
            <v>ENERSOURCE HYDRO MISSISSAUGA INC.</v>
          </cell>
          <cell r="D2223">
            <v>-202909218</v>
          </cell>
        </row>
        <row r="2224">
          <cell r="A2224" t="str">
            <v>HYDRO ONE BRAMPTON NETWORKS INC.</v>
          </cell>
          <cell r="B2224" t="str">
            <v>HYDRO ONE BRAMPTON NETWORKS INC.</v>
          </cell>
          <cell r="D2224">
            <v>-65421318</v>
          </cell>
        </row>
        <row r="2225">
          <cell r="A2225" t="str">
            <v>HYDRO OTTAWA LIMITED</v>
          </cell>
          <cell r="B2225" t="str">
            <v>HYDRO OTTAWA LIMITED</v>
          </cell>
          <cell r="D2225">
            <v>-37391358</v>
          </cell>
        </row>
        <row r="2226">
          <cell r="A2226" t="str">
            <v>HYDRO VAUGHAN DISTRIBUTION INC.</v>
          </cell>
          <cell r="B2226" t="str">
            <v>POWERSTREAM INC.</v>
          </cell>
          <cell r="D2226">
            <v>-83466620</v>
          </cell>
        </row>
        <row r="2227">
          <cell r="A2227" t="str">
            <v>HYDRO-ELECTRIC COMMISSION FOR THE TOWN OF AMHERSTBURG</v>
          </cell>
          <cell r="B2227" t="str">
            <v>ESSEX POWERLINES CORPORATION</v>
          </cell>
          <cell r="D2227">
            <v>-792110</v>
          </cell>
        </row>
        <row r="2228">
          <cell r="A2228" t="str">
            <v>HYDRO-ELECTRIC COMMISSION OF SOUTH DUMFRIES</v>
          </cell>
          <cell r="B2228" t="str">
            <v>BRANT COUNTY POWER INC.</v>
          </cell>
          <cell r="D2228">
            <v>-1058048</v>
          </cell>
        </row>
        <row r="2229">
          <cell r="A2229" t="str">
            <v>HYDRO-ELECTRIC COMMISSION OF THE CITY OF BRANTFORD</v>
          </cell>
          <cell r="B2229" t="str">
            <v>BRANTFORD POWER INC.</v>
          </cell>
          <cell r="D2229">
            <v>-6148194</v>
          </cell>
        </row>
        <row r="2230">
          <cell r="A2230" t="str">
            <v>HYDRO-ELECTRIC COMMISSION OF THE CITY OF PEMBROKE</v>
          </cell>
          <cell r="B2230" t="str">
            <v>OTTAWA RIVER POWER CORPORATION</v>
          </cell>
          <cell r="D2230">
            <v>-1799428</v>
          </cell>
        </row>
        <row r="2231">
          <cell r="A2231" t="str">
            <v>HYDRO-ELECTRIC COMMISSION OF THE CITY OF SARNIA</v>
          </cell>
          <cell r="B2231" t="str">
            <v>BLUEWATER POWER DISTRIBUTION CORPORATION</v>
          </cell>
          <cell r="D2231">
            <v>-1551284</v>
          </cell>
        </row>
        <row r="2232">
          <cell r="A2232" t="str">
            <v>HYDRO-ELECTRIC COMMISSION OF THE CITY OF TORONTO - EAST YORK OFFICE</v>
          </cell>
          <cell r="B2232" t="str">
            <v>TORONTO HYDRO-ELECTRIC SYSTEM LIMITED</v>
          </cell>
          <cell r="D2232">
            <v>-1161504</v>
          </cell>
        </row>
        <row r="2233">
          <cell r="A2233" t="str">
            <v>HYDRO-ELECTRIC COMMISSION OF THE CITY OF TORONTO - ETOBICOKE OFFICE</v>
          </cell>
          <cell r="B2233" t="str">
            <v>TORONTO HYDRO-ELECTRIC SYSTEM LIMITED</v>
          </cell>
          <cell r="D2233">
            <v>-15778781</v>
          </cell>
        </row>
        <row r="2234">
          <cell r="A2234" t="str">
            <v>HYDRO-ELECTRIC COMMISSION OF THE CITY OF TORONTO - NORTH YORK OFFICE</v>
          </cell>
          <cell r="B2234" t="str">
            <v>TORONTO HYDRO-ELECTRIC SYSTEM LIMITED</v>
          </cell>
          <cell r="D2234">
            <v>-13125326</v>
          </cell>
        </row>
        <row r="2235">
          <cell r="A2235" t="str">
            <v>HYDRO-ELECTRIC COMMISSION OF THE CITY OF TORONTO - SCARBOROUGH OFFICE</v>
          </cell>
          <cell r="B2235" t="str">
            <v>TORONTO HYDRO-ELECTRIC SYSTEM LIMITED</v>
          </cell>
          <cell r="D2235">
            <v>-42122623</v>
          </cell>
        </row>
        <row r="2236">
          <cell r="A2236" t="str">
            <v>HYDRO-ELECTRIC COMMISSION OF THE CITY OF TORONTO - TORONTO OFFICE</v>
          </cell>
          <cell r="B2236" t="str">
            <v>TORONTO HYDRO-ELECTRIC SYSTEM LIMITED</v>
          </cell>
          <cell r="D2236">
            <v>-16278647</v>
          </cell>
        </row>
        <row r="2237">
          <cell r="A2237" t="str">
            <v>HYDRO-ELECTRIC COMMISSION OF THE CITY OF TORONTO - YORK OFFICE</v>
          </cell>
          <cell r="B2237" t="str">
            <v>TORONTO HYDRO-ELECTRIC SYSTEM LIMITED</v>
          </cell>
          <cell r="D2237">
            <v>-1362518</v>
          </cell>
        </row>
        <row r="2238">
          <cell r="A2238" t="str">
            <v>HYDRO-ELECTRIC COMMISSION OF THE TOWN OF BOTHWELL</v>
          </cell>
          <cell r="B2238" t="str">
            <v>CHATHAM-KENT HYDRO INC.</v>
          </cell>
          <cell r="D2238">
            <v>-17863</v>
          </cell>
        </row>
        <row r="2239">
          <cell r="A2239" t="str">
            <v>HYDRO-ELECTRIC COMMISSION OF THE TOWN OF BRACEBRIDGE</v>
          </cell>
          <cell r="B2239" t="str">
            <v>LAKELAND POWER DISTRIBUTION LTD.</v>
          </cell>
          <cell r="D2239">
            <v>-347348</v>
          </cell>
        </row>
        <row r="2240">
          <cell r="A2240" t="str">
            <v>HYDRO-ELECTRIC COMMISSION OF THE TOWN OF CACHE BAY</v>
          </cell>
          <cell r="B2240" t="str">
            <v>GREATER SUDBURY HYDRO INC.</v>
          </cell>
          <cell r="D2240">
            <v>-3110</v>
          </cell>
        </row>
        <row r="2241">
          <cell r="A2241" t="str">
            <v>HYDRO-ELECTRIC COMMISSION OF THE TOWN OF HARRISTON</v>
          </cell>
          <cell r="B2241" t="str">
            <v>WESTARIO POWER INC.</v>
          </cell>
          <cell r="D2241">
            <v>-81709</v>
          </cell>
        </row>
        <row r="2242">
          <cell r="A2242" t="str">
            <v>HYDRO-ELECTRIC COMMISSION OF THE TOWN OF HARROW</v>
          </cell>
          <cell r="B2242" t="str">
            <v>E.L.K. ENERGY INC.</v>
          </cell>
          <cell r="D2242">
            <v>-301306</v>
          </cell>
        </row>
        <row r="2243">
          <cell r="A2243" t="str">
            <v>HYDRO-ELECTRIC COMMISSION OF THE TOWN OF LASALLE</v>
          </cell>
          <cell r="B2243" t="str">
            <v>ESSEX POWERLINES CORPORATION</v>
          </cell>
          <cell r="D2243">
            <v>-5811452</v>
          </cell>
        </row>
        <row r="2244">
          <cell r="A2244" t="str">
            <v>HYDRO-ELECTRIC COMMISSION OF THE TOWN OF PORT ELGIN</v>
          </cell>
          <cell r="B2244" t="str">
            <v>WESTARIO POWER INC.</v>
          </cell>
          <cell r="D2244">
            <v>-1996128</v>
          </cell>
        </row>
        <row r="2245">
          <cell r="A2245" t="str">
            <v>HYDRO-ELECTRIC COMMISSION OF THE TOWN OF STURGEON FALLS</v>
          </cell>
          <cell r="B2245" t="str">
            <v>GREATER SUDBURY HYDRO INC.</v>
          </cell>
          <cell r="D2245">
            <v>-74664</v>
          </cell>
        </row>
        <row r="2246">
          <cell r="A2246" t="str">
            <v>HYDRO-ELECTRIC COMMISSION OF THE TOWN OF VANKLEEK HILL</v>
          </cell>
          <cell r="B2246" t="str">
            <v>HYDRO ONE NETWORKS INC.</v>
          </cell>
          <cell r="D2246">
            <v>-97408</v>
          </cell>
        </row>
        <row r="2247">
          <cell r="A2247" t="str">
            <v>HYDRO-ELECTRIC COMMISSION OF THE TOWN OF WALLACEBURG</v>
          </cell>
          <cell r="B2247" t="str">
            <v>CHATHAM-KENT HYDRO INC.</v>
          </cell>
          <cell r="D2247">
            <v>-733177</v>
          </cell>
        </row>
        <row r="2248">
          <cell r="A2248" t="str">
            <v>HYDRO-ELECTRIC COMMISSION OF THE TOWN OF WASAGA BEACH</v>
          </cell>
          <cell r="B2248" t="str">
            <v>WASAGA DISTRIBUTION INC.</v>
          </cell>
          <cell r="D2248">
            <v>-3718341</v>
          </cell>
        </row>
        <row r="2249">
          <cell r="A2249" t="str">
            <v>HYDRO-ELECTRIC COMMISSION OF THE TOWN OF WEBBWOOD</v>
          </cell>
          <cell r="B2249" t="str">
            <v>ESPANOLA REGIONAL HYDRO DISTRIBUTION CORPORATION</v>
          </cell>
          <cell r="D2249">
            <v>-9548</v>
          </cell>
        </row>
        <row r="2250">
          <cell r="A2250" t="str">
            <v>HYDRO-ELECTRIC COMMISSION OF THE TOWN OF WIARTON</v>
          </cell>
          <cell r="B2250" t="str">
            <v>HYDRO ONE NETWORKS INC.</v>
          </cell>
          <cell r="D2250">
            <v>-165312</v>
          </cell>
        </row>
        <row r="2251">
          <cell r="A2251" t="str">
            <v>HYDRO-ELECTRIC COMMISSION OF THE TOWNSHIP OF BRANTFORD</v>
          </cell>
          <cell r="B2251" t="str">
            <v>BRANT COUNTY POWER INC.</v>
          </cell>
          <cell r="D2251">
            <v>-669329</v>
          </cell>
        </row>
        <row r="2252">
          <cell r="A2252" t="str">
            <v>HYDRO-ELECTRIC COMMISSION OF THE TOWNSHIP OF BURFORD</v>
          </cell>
          <cell r="B2252" t="str">
            <v>BRANT COUNTY POWER INC.</v>
          </cell>
          <cell r="D2252">
            <v>-303794</v>
          </cell>
        </row>
        <row r="2253">
          <cell r="A2253" t="str">
            <v>HYDRO-ELECTRIC COMMISSION OF THE TOWNSHIP OF ESSA</v>
          </cell>
          <cell r="B2253" t="str">
            <v>POWERSTREAM INC.</v>
          </cell>
          <cell r="D2253">
            <v>-91794</v>
          </cell>
        </row>
        <row r="2254">
          <cell r="A2254" t="str">
            <v>HYDRO-ELECTRIC COMMISSION OF THE VILLAGE OF ALFRED</v>
          </cell>
          <cell r="B2254" t="str">
            <v>HYDRO 2000 INC.</v>
          </cell>
          <cell r="D2254">
            <v>-85403</v>
          </cell>
        </row>
        <row r="2255">
          <cell r="A2255" t="str">
            <v>HYDRO-ELECTRIC COMMISSION OF THE VILLAGE OF CLIFFORD</v>
          </cell>
          <cell r="B2255" t="str">
            <v>WESTARIO POWER INC.</v>
          </cell>
          <cell r="D2255">
            <v>-44203</v>
          </cell>
        </row>
        <row r="2256">
          <cell r="A2256" t="str">
            <v>HYDRO-ELECTRIC COMMISSION OF THE VILLAGE OF ELORA</v>
          </cell>
          <cell r="B2256" t="str">
            <v>CENTRE WELLINGTON HYDRO LTD.</v>
          </cell>
          <cell r="D2256">
            <v>-566303</v>
          </cell>
        </row>
        <row r="2257">
          <cell r="A2257" t="str">
            <v>HYDRO-ELECTRIC COMMISSION OF THE VILLAGE OF FINCH</v>
          </cell>
          <cell r="B2257" t="str">
            <v>HYDRO ONE NETWORKS INC.</v>
          </cell>
          <cell r="D2257">
            <v>-28863</v>
          </cell>
        </row>
        <row r="2258">
          <cell r="A2258" t="str">
            <v>HYDRO-ELECTRIC COMMISSION OF THE VILLAGE OF FRANKFORD</v>
          </cell>
          <cell r="B2258" t="str">
            <v>HYDRO ONE NETWORKS INC.</v>
          </cell>
          <cell r="D2258">
            <v>-21399</v>
          </cell>
        </row>
        <row r="2259">
          <cell r="A2259" t="str">
            <v>HYDRO-ELECTRIC COMMISSION OF THE VILLAGE OF L'ORIGNAL</v>
          </cell>
          <cell r="B2259" t="str">
            <v>HYDRO ONE NETWORKS INC.</v>
          </cell>
          <cell r="D2259">
            <v>-255352</v>
          </cell>
        </row>
        <row r="2260">
          <cell r="A2260" t="str">
            <v>HYDRO-ELECTRIC COMMISSION OF THE VILLAGE OF LUCAN</v>
          </cell>
          <cell r="B2260" t="str">
            <v>HYDRO ONE NETWORKS INC.</v>
          </cell>
          <cell r="D2260">
            <v>-184713</v>
          </cell>
        </row>
        <row r="2261">
          <cell r="A2261" t="str">
            <v>HYDRO-ELECTRIC COMMISSION OF THE VILLAGE OF MORRISBURG</v>
          </cell>
          <cell r="B2261" t="str">
            <v>RIDEAU ST. LAWRENCE DISTRIBUTION INC.</v>
          </cell>
          <cell r="D2261">
            <v>-183963</v>
          </cell>
        </row>
        <row r="2262">
          <cell r="A2262" t="str">
            <v>HYDRO-ELECTRIC COMMISSION OF THE VILLAGE OF NEUSTADT</v>
          </cell>
          <cell r="B2262" t="str">
            <v>WESTARIO POWER INC.</v>
          </cell>
          <cell r="D2262">
            <v>-23476</v>
          </cell>
        </row>
        <row r="2263">
          <cell r="A2263" t="str">
            <v>HYDRO-ELECTRIC COMMISSION OF THE VILLAGE OF PAISLEY</v>
          </cell>
          <cell r="B2263" t="str">
            <v>HYDRO ONE NETWORKS INC.</v>
          </cell>
          <cell r="D2263">
            <v>-60655</v>
          </cell>
        </row>
        <row r="2264">
          <cell r="A2264" t="str">
            <v>HYDRO-ELECTRIC COMMISSION OF THE VILLAGE OF PLANTAGENET</v>
          </cell>
          <cell r="B2264" t="str">
            <v>HYDRO 2000 INC.</v>
          </cell>
          <cell r="D2264">
            <v>-40960</v>
          </cell>
        </row>
        <row r="2265">
          <cell r="A2265" t="str">
            <v>HYDRO-ELECTRIC COMMISSION OF THE VILLAGE OF ST. CLAIR BEACH</v>
          </cell>
          <cell r="B2265" t="str">
            <v>ESSEX POWERLINES CORPORATION</v>
          </cell>
          <cell r="D2265">
            <v>-1464575</v>
          </cell>
        </row>
        <row r="2266">
          <cell r="A2266" t="str">
            <v>INGERSOLL PUBLIC UTILITY COMMISSION</v>
          </cell>
          <cell r="B2266" t="str">
            <v>ERIE THAMES POWERLINES CORPORATION</v>
          </cell>
          <cell r="D2266">
            <v>-1202838</v>
          </cell>
        </row>
        <row r="2267">
          <cell r="A2267" t="str">
            <v>INNISFIL HYDRO DISTRIBUTION SYSTEMS LIMITED</v>
          </cell>
          <cell r="B2267" t="str">
            <v>INNISFIL HYDRO DISTRIBUTION SYSTEMS LIMITED</v>
          </cell>
          <cell r="D2267">
            <v>-1336716</v>
          </cell>
        </row>
        <row r="2268">
          <cell r="A2268" t="str">
            <v>IROQUOIS FALLS HYDRO</v>
          </cell>
          <cell r="B2268" t="str">
            <v>NORTHERN ONTARIO WIRES INC.</v>
          </cell>
          <cell r="D2268">
            <v>-982004</v>
          </cell>
        </row>
        <row r="2269">
          <cell r="A2269" t="str">
            <v>KANATA HYDRO-ELECTRIC COMMISSION</v>
          </cell>
          <cell r="B2269" t="str">
            <v>HYDRO OTTAWA LIMITED</v>
          </cell>
          <cell r="D2269">
            <v>-24308374</v>
          </cell>
        </row>
        <row r="2270">
          <cell r="A2270" t="str">
            <v>KENORA HYDRO ELECTRIC CORPORATION LTD.</v>
          </cell>
          <cell r="B2270" t="str">
            <v>KENORA HYDRO ELECTRIC CORPORATION LTD.</v>
          </cell>
          <cell r="D2270">
            <v>-629068</v>
          </cell>
        </row>
        <row r="2271">
          <cell r="A2271" t="str">
            <v>KILLALOE HYDRO ELECTRIC COMMISSION</v>
          </cell>
          <cell r="B2271" t="str">
            <v>OTTAWA RIVER POWER CORPORATION</v>
          </cell>
          <cell r="D2271">
            <v>-46041</v>
          </cell>
        </row>
        <row r="2272">
          <cell r="A2272" t="str">
            <v>KINCARDINE HYDRO ELECTRIC COMMISSION</v>
          </cell>
          <cell r="B2272" t="str">
            <v>WESTARIO POWER INC.</v>
          </cell>
          <cell r="D2272">
            <v>-1080888</v>
          </cell>
        </row>
        <row r="2273">
          <cell r="A2273" t="str">
            <v>KINGSTON ELECTRICITY DISTRIBUTION LIMITED</v>
          </cell>
          <cell r="B2273" t="str">
            <v>KINGSTON ELECTRICITY DISTRIBUTION LIMITED</v>
          </cell>
          <cell r="D2273">
            <v>-3272318</v>
          </cell>
        </row>
        <row r="2274">
          <cell r="B2274" t="str">
            <v>KINGSTON HYDRO CORPORATION</v>
          </cell>
          <cell r="D2274">
            <v>-3272318</v>
          </cell>
        </row>
        <row r="2275">
          <cell r="A2275" t="str">
            <v>KINGSVILLE PUBLIC UTILITY COMMISSION</v>
          </cell>
          <cell r="B2275" t="str">
            <v>E.L.K. ENERGY INC.</v>
          </cell>
          <cell r="D2275">
            <v>-970237</v>
          </cell>
        </row>
        <row r="2276">
          <cell r="A2276" t="str">
            <v>KIRKFIELD HYDRO ELECTRIC SYSTEM</v>
          </cell>
          <cell r="B2276" t="str">
            <v>HYDRO ONE NETWORKS INC.</v>
          </cell>
          <cell r="D2276">
            <v>-43958</v>
          </cell>
        </row>
        <row r="2277">
          <cell r="A2277" t="str">
            <v>KITCHENER-WILMOT HYDRO INC.</v>
          </cell>
          <cell r="B2277" t="str">
            <v>KITCHENER-WILMOT HYDRO INC.</v>
          </cell>
          <cell r="D2277">
            <v>-19943372</v>
          </cell>
        </row>
        <row r="2278">
          <cell r="A2278" t="str">
            <v>LAKEFIELD DISTRIBUTION INCORPORATED</v>
          </cell>
          <cell r="B2278" t="str">
            <v>PETERBOROUGH DISTRIBUTION INCORPORATED</v>
          </cell>
          <cell r="D2278">
            <v>-158778</v>
          </cell>
        </row>
        <row r="2279">
          <cell r="A2279" t="str">
            <v>LAKESHORE TOWNSHIP HEC</v>
          </cell>
          <cell r="B2279" t="str">
            <v>E.L.K. ENERGY INC.</v>
          </cell>
          <cell r="D2279">
            <v>-782826</v>
          </cell>
        </row>
        <row r="2280">
          <cell r="A2280" t="str">
            <v>LANARK HIGHLANDS PUBLIC UTILITIES COMMISSION</v>
          </cell>
          <cell r="B2280" t="str">
            <v>HYDRO ONE NETWORKS INC.</v>
          </cell>
          <cell r="D2280">
            <v>-127880</v>
          </cell>
        </row>
        <row r="2281">
          <cell r="A2281" t="str">
            <v>LARDER LAKE ELECTRIC COMPANY</v>
          </cell>
          <cell r="B2281" t="str">
            <v>HYDRO ONE NETWORKS INC.</v>
          </cell>
          <cell r="D2281">
            <v>-134351</v>
          </cell>
        </row>
        <row r="2282">
          <cell r="A2282" t="str">
            <v>LATCHFORD HYDRO ELECTRIC</v>
          </cell>
          <cell r="B2282" t="str">
            <v>HYDRO ONE NETWORKS INC.</v>
          </cell>
          <cell r="D2282">
            <v>-43188</v>
          </cell>
        </row>
        <row r="2283">
          <cell r="A2283" t="str">
            <v>LINCOLN HYDRO-ELECTRIC COMMISSION</v>
          </cell>
          <cell r="B2283" t="str">
            <v>NIAGARA PENINSULA ENERGY INC.</v>
          </cell>
          <cell r="D2283">
            <v>-1964626</v>
          </cell>
        </row>
        <row r="2284">
          <cell r="A2284" t="str">
            <v>LINDSAY HYDRO-ELECTRIC SYSTEM</v>
          </cell>
          <cell r="B2284" t="str">
            <v>HYDRO ONE NETWORKS INC.</v>
          </cell>
          <cell r="D2284">
            <v>-2118062</v>
          </cell>
        </row>
        <row r="2285">
          <cell r="A2285" t="str">
            <v>LONDON HYDRO UTILITIES SERVICES INC.</v>
          </cell>
          <cell r="B2285" t="str">
            <v>LONDON HYDRO INC.</v>
          </cell>
          <cell r="D2285">
            <v>-32618744</v>
          </cell>
        </row>
        <row r="2286">
          <cell r="A2286" t="str">
            <v>MALAHIDE UTILITY COMMISSION</v>
          </cell>
          <cell r="B2286" t="str">
            <v>HYDRO ONE NETWORKS INC.</v>
          </cell>
          <cell r="D2286">
            <v>-74537</v>
          </cell>
        </row>
        <row r="2287">
          <cell r="A2287" t="str">
            <v>MAPLETON HYDRO ELECTRIC COMMISSION</v>
          </cell>
          <cell r="B2287" t="str">
            <v>HYDRO ONE NETWORKS INC.</v>
          </cell>
          <cell r="D2287">
            <v>-280265</v>
          </cell>
        </row>
        <row r="2288">
          <cell r="A2288" t="str">
            <v>MARKDALE HYDRO SYSTEM</v>
          </cell>
          <cell r="B2288" t="str">
            <v>HYDRO ONE NETWORKS INC.</v>
          </cell>
          <cell r="D2288">
            <v>-87779</v>
          </cell>
        </row>
        <row r="2289">
          <cell r="A2289" t="str">
            <v>MARKHAM HYDRO DISTRIBUTION INC.</v>
          </cell>
          <cell r="B2289" t="str">
            <v>POWERSTREAM INC.</v>
          </cell>
          <cell r="D2289">
            <v>-63055805</v>
          </cell>
        </row>
        <row r="2290">
          <cell r="A2290" t="str">
            <v>MARMORA HYDRO COMMISSION</v>
          </cell>
          <cell r="B2290" t="str">
            <v>HYDRO ONE NETWORKS INC.</v>
          </cell>
          <cell r="D2290">
            <v>-82746</v>
          </cell>
        </row>
        <row r="2291">
          <cell r="A2291" t="str">
            <v>MARTINTOWN HYDRO SYSTEM</v>
          </cell>
          <cell r="B2291" t="str">
            <v>HYDRO ONE NETWORKS INC.</v>
          </cell>
          <cell r="D2291">
            <v>-843</v>
          </cell>
        </row>
        <row r="2292">
          <cell r="A2292" t="str">
            <v>MIDLAND POWER UTILITY CORPORATION</v>
          </cell>
          <cell r="B2292" t="str">
            <v>MIDLAND POWER UTILITY CORPORATION</v>
          </cell>
          <cell r="D2292">
            <v>-409153</v>
          </cell>
        </row>
        <row r="2293">
          <cell r="A2293" t="str">
            <v>MILDMAY HYDRO-ELECTRIC COMMISSION</v>
          </cell>
          <cell r="B2293" t="str">
            <v>WESTARIO POWER INC.</v>
          </cell>
          <cell r="D2293">
            <v>-109009</v>
          </cell>
        </row>
        <row r="2294">
          <cell r="A2294" t="str">
            <v>MILTON HYDRO DISTRIBUTION INC.</v>
          </cell>
          <cell r="B2294" t="str">
            <v>MILTON HYDRO DISTRIBUTION INC.</v>
          </cell>
          <cell r="D2294">
            <v>-7363940</v>
          </cell>
        </row>
        <row r="2295">
          <cell r="A2295" t="str">
            <v>MISSISSIPPI MILLS PUBLIC UTILITIES COMMISSION</v>
          </cell>
          <cell r="B2295" t="str">
            <v>OTTAWA RIVER POWER CORPORATION</v>
          </cell>
          <cell r="D2295">
            <v>-399614</v>
          </cell>
        </row>
        <row r="2296">
          <cell r="A2296" t="str">
            <v>NANTICOKE HYDRO ELECTRIC COMMISSION</v>
          </cell>
          <cell r="B2296" t="str">
            <v>HALDIMAND COUNTY HYDRO INC.</v>
          </cell>
          <cell r="D2296">
            <v>-1218144</v>
          </cell>
        </row>
        <row r="2297">
          <cell r="A2297" t="str">
            <v>NAPANEE HYDRO-ELECTRIC COMMISSION</v>
          </cell>
          <cell r="B2297" t="str">
            <v>HYDRO ONE NETWORKS INC.</v>
          </cell>
          <cell r="D2297">
            <v>-349942</v>
          </cell>
        </row>
        <row r="2298">
          <cell r="A2298" t="str">
            <v>NEPEAN HYDRO ELECTRIC COMMISSION</v>
          </cell>
          <cell r="B2298" t="str">
            <v>HYDRO OTTAWA LIMITED</v>
          </cell>
          <cell r="D2298">
            <v>-29423382</v>
          </cell>
        </row>
        <row r="2299">
          <cell r="A2299" t="str">
            <v>NEW TECUMSETH HYDRO</v>
          </cell>
          <cell r="B2299" t="str">
            <v>POWERSTREAM INC.</v>
          </cell>
          <cell r="D2299">
            <v>-2368328</v>
          </cell>
        </row>
        <row r="2300">
          <cell r="A2300" t="str">
            <v>NEWBURY POWER INC.</v>
          </cell>
          <cell r="B2300" t="str">
            <v>MIDDLESEX POWER DISTRIBUTION CORPORATION</v>
          </cell>
          <cell r="D2300">
            <v>-32441</v>
          </cell>
        </row>
        <row r="2301">
          <cell r="A2301" t="str">
            <v>NEWMARKET HYDRO LTD.</v>
          </cell>
          <cell r="B2301" t="str">
            <v>NEWMARKET-TAY POWER DISTRIBUTION LTD.</v>
          </cell>
          <cell r="D2301">
            <v>-25477899</v>
          </cell>
        </row>
        <row r="2302">
          <cell r="A2302" t="str">
            <v>NIAGARA FALLS HYDRO INC.</v>
          </cell>
          <cell r="B2302" t="str">
            <v>NIAGARA PENINSULA ENERGY INC.</v>
          </cell>
          <cell r="D2302">
            <v>-5087962</v>
          </cell>
        </row>
        <row r="2303">
          <cell r="A2303" t="str">
            <v>NIAGARA-ON-THE-LAKE HYDRO INC.</v>
          </cell>
          <cell r="B2303" t="str">
            <v>NIAGARA-ON-THE-LAKE HYDRO INC.</v>
          </cell>
          <cell r="D2303">
            <v>-2703986</v>
          </cell>
        </row>
        <row r="2304">
          <cell r="A2304" t="str">
            <v>NICKEL CENTRE HYDRO-ELECTRIC COMMISSION</v>
          </cell>
          <cell r="B2304" t="str">
            <v>GREATER SUDBURY HYDRO INC.</v>
          </cell>
          <cell r="D2304">
            <v>-99515</v>
          </cell>
        </row>
        <row r="2305">
          <cell r="A2305" t="str">
            <v>NIPIGON HYDRO ELECTRIC COMMISSION</v>
          </cell>
          <cell r="B2305" t="str">
            <v>HYDRO ONE NETWORKS INC.</v>
          </cell>
          <cell r="D2305">
            <v>-99604</v>
          </cell>
        </row>
        <row r="2306">
          <cell r="A2306" t="str">
            <v>NORFOLK POWER DISTRIBUTION INC.</v>
          </cell>
          <cell r="B2306" t="str">
            <v>NORFOLK POWER DISTRIBUTION INC.</v>
          </cell>
          <cell r="D2306">
            <v>-118529</v>
          </cell>
        </row>
        <row r="2307">
          <cell r="A2307" t="str">
            <v>NORTH BAY HYDRO DISTRIBUTION LIMITED</v>
          </cell>
          <cell r="B2307" t="str">
            <v>NORTH BAY HYDRO DISTRIBUTION LIMITED</v>
          </cell>
          <cell r="D2307">
            <v>-4013068</v>
          </cell>
        </row>
        <row r="2308">
          <cell r="A2308" t="str">
            <v>NORTH GLENGARRY PUBLIC UTILITIES COMMISSION</v>
          </cell>
          <cell r="B2308" t="str">
            <v>HYDRO ONE NETWORKS INC.</v>
          </cell>
          <cell r="D2308">
            <v>-228590</v>
          </cell>
        </row>
        <row r="2309">
          <cell r="A2309" t="str">
            <v>NORTH GRENVILLE HYDRO-ELECTRIC COMMISSION</v>
          </cell>
          <cell r="B2309" t="str">
            <v>HYDRO ONE NETWORKS INC.</v>
          </cell>
          <cell r="D2309">
            <v>-369670</v>
          </cell>
        </row>
        <row r="2310">
          <cell r="A2310" t="str">
            <v>NORTH PERTH UTILITY COMMISSION</v>
          </cell>
          <cell r="B2310" t="str">
            <v>HYDRO ONE NETWORKS INC.</v>
          </cell>
          <cell r="D2310">
            <v>-604666</v>
          </cell>
        </row>
        <row r="2311">
          <cell r="A2311" t="str">
            <v>NORWICH PUBLIC UTILITY COMMISSION</v>
          </cell>
          <cell r="B2311" t="str">
            <v>ERIE THAMES POWERLINES CORPORATION</v>
          </cell>
          <cell r="D2311">
            <v>-146137</v>
          </cell>
        </row>
        <row r="2312">
          <cell r="A2312" t="str">
            <v>OAKVILLE HYDRO ELECTRICITY DISTRIBUTION INC.</v>
          </cell>
          <cell r="B2312" t="str">
            <v>OAKVILLE HYDRO ELECTRICITY DISTRIBUTION INC.</v>
          </cell>
          <cell r="D2312">
            <v>-41702291</v>
          </cell>
        </row>
        <row r="2313">
          <cell r="A2313" t="str">
            <v>OIL SPRINGS HYDRO ELECTRIC COMMISSION</v>
          </cell>
          <cell r="B2313" t="str">
            <v>BLUEWATER POWER DISTRIBUTION CORPORATION</v>
          </cell>
          <cell r="D2313">
            <v>-22469</v>
          </cell>
        </row>
        <row r="2314">
          <cell r="A2314" t="str">
            <v>ORANGEVILLE HYDRO LIMITED</v>
          </cell>
          <cell r="B2314" t="str">
            <v>ORANGEVILLE HYDRO LIMITED</v>
          </cell>
          <cell r="D2314">
            <v>-5483652</v>
          </cell>
        </row>
        <row r="2315">
          <cell r="A2315" t="str">
            <v>ORILLIA POWER DISTRIBUTION CORPORATION</v>
          </cell>
          <cell r="B2315" t="str">
            <v>ORILLIA POWER DISTRIBUTION CORPORATION</v>
          </cell>
          <cell r="D2315">
            <v>-1838466</v>
          </cell>
        </row>
        <row r="2316">
          <cell r="A2316" t="str">
            <v>OSHAWA PUC NETWORKS INC.</v>
          </cell>
          <cell r="B2316" t="str">
            <v>OSHAWA PUC NETWORKS INC.</v>
          </cell>
          <cell r="D2316">
            <v>-16703193</v>
          </cell>
        </row>
        <row r="2317">
          <cell r="A2317" t="str">
            <v>PARKHILL P.U.C.</v>
          </cell>
          <cell r="B2317" t="str">
            <v>MIDDLESEX POWER DISTRIBUTION CORPORATION</v>
          </cell>
          <cell r="D2317">
            <v>-82838</v>
          </cell>
        </row>
        <row r="2318">
          <cell r="A2318" t="str">
            <v>PARRY SOUND POWER CORPORATION</v>
          </cell>
          <cell r="B2318" t="str">
            <v>PARRY SOUND POWER CORPORATION</v>
          </cell>
          <cell r="D2318">
            <v>-1169711</v>
          </cell>
        </row>
        <row r="2319">
          <cell r="A2319" t="str">
            <v>PELHAM HYDRO-ELECTRIC COMMISSION</v>
          </cell>
          <cell r="B2319" t="str">
            <v>NIAGARA PENINSULA ENERGY INC.</v>
          </cell>
          <cell r="D2319">
            <v>-260821</v>
          </cell>
        </row>
        <row r="2320">
          <cell r="A2320" t="str">
            <v>PERTH EAST HYDRO ELECTRIC COMMISSION</v>
          </cell>
          <cell r="B2320" t="str">
            <v>HYDRO ONE NETWORKS INC.</v>
          </cell>
          <cell r="D2320">
            <v>-99453</v>
          </cell>
        </row>
        <row r="2321">
          <cell r="A2321" t="str">
            <v>PETERBOROUGH UTILITIES COMMISSION</v>
          </cell>
          <cell r="B2321" t="str">
            <v>PETERBOROUGH DISTRIBUTION INCORPORATED</v>
          </cell>
          <cell r="D2321">
            <v>-7047752</v>
          </cell>
        </row>
        <row r="2322">
          <cell r="A2322" t="str">
            <v>PICKERING HYDRO-ELECTRIC COMMISSION</v>
          </cell>
          <cell r="B2322" t="str">
            <v>VERIDIAN CONNECTIONS INC.</v>
          </cell>
          <cell r="D2322">
            <v>-22714439</v>
          </cell>
        </row>
        <row r="2323">
          <cell r="A2323" t="str">
            <v>POLICE VILLAGE OF APPLE HILL HYDRO SYSTEM</v>
          </cell>
          <cell r="B2323" t="str">
            <v>HYDRO ONE NETWORKS INC.</v>
          </cell>
          <cell r="D2323">
            <v>-698</v>
          </cell>
        </row>
        <row r="2324">
          <cell r="A2324" t="str">
            <v>POLICE VILLAGE OF AVONMORE HYDRO SYSTEM</v>
          </cell>
          <cell r="B2324" t="str">
            <v>HYDRO ONE NETWORKS INC.</v>
          </cell>
          <cell r="D2324">
            <v>-11342</v>
          </cell>
        </row>
        <row r="2325">
          <cell r="A2325" t="str">
            <v>POLICE VILLAGE OF COMBER HYDRO SYSTEM</v>
          </cell>
          <cell r="B2325" t="str">
            <v>E.L.K. ENERGY INC.</v>
          </cell>
          <cell r="D2325">
            <v>-124278</v>
          </cell>
        </row>
        <row r="2326">
          <cell r="A2326" t="str">
            <v>POLICE VILLAGE OF DUBLIN HYDRO SYSTEM</v>
          </cell>
          <cell r="B2326" t="str">
            <v>ERIE THAMES POWERLINES CORPORATION</v>
          </cell>
          <cell r="D2326">
            <v>-3050</v>
          </cell>
        </row>
        <row r="2327">
          <cell r="A2327" t="str">
            <v>POLICE VILLAGE OF GRANTON HYDRO SYSTEM</v>
          </cell>
          <cell r="B2327" t="str">
            <v>HYDRO ONE NETWORKS INC.</v>
          </cell>
          <cell r="D2327">
            <v>-43677</v>
          </cell>
        </row>
        <row r="2328">
          <cell r="A2328" t="str">
            <v>POLICE VILLAGE OF MERLIN HYDRO SYSTEM</v>
          </cell>
          <cell r="B2328" t="str">
            <v>CHATHAM-KENT HYDRO INC.</v>
          </cell>
          <cell r="D2328">
            <v>-27864</v>
          </cell>
        </row>
        <row r="2329">
          <cell r="A2329" t="str">
            <v>POLICE VILLAGE OF MOOREFIELD HYDRO SYSTEM</v>
          </cell>
          <cell r="B2329" t="str">
            <v>HYDRO ONE NETWORKS INC.</v>
          </cell>
          <cell r="D2329">
            <v>-1245</v>
          </cell>
        </row>
        <row r="2330">
          <cell r="A2330" t="str">
            <v>POLICE VILLAGE OF MOUNT BRYDGES HYDRO SYSTEM</v>
          </cell>
          <cell r="B2330" t="str">
            <v>MIDDLESEX POWER DISTRIBUTION CORPORATION</v>
          </cell>
          <cell r="D2330">
            <v>-253381</v>
          </cell>
        </row>
        <row r="2331">
          <cell r="A2331" t="str">
            <v>POLICE VILLAGE OF PRICEVILLE HYDRO SYSTEM</v>
          </cell>
          <cell r="B2331" t="str">
            <v>HYDRO ONE NETWORKS INC.</v>
          </cell>
          <cell r="D2331">
            <v>-11305</v>
          </cell>
        </row>
        <row r="2332">
          <cell r="A2332" t="str">
            <v>POLICE VILLAGE OF RUSSELL HYDRO ELECTRIC SYSTEM</v>
          </cell>
          <cell r="B2332" t="str">
            <v>HYDRO ONE NETWORKS INC.</v>
          </cell>
          <cell r="D2332">
            <v>-121268</v>
          </cell>
        </row>
        <row r="2333">
          <cell r="A2333" t="str">
            <v>PORT COLBORNE HYDRO INC.</v>
          </cell>
          <cell r="B2333" t="str">
            <v>CANADIAN NIAGARA POWER INC.</v>
          </cell>
          <cell r="D2333">
            <v>-1465082</v>
          </cell>
        </row>
        <row r="2334">
          <cell r="A2334" t="str">
            <v>PORT HOPE HYDRO</v>
          </cell>
          <cell r="B2334" t="str">
            <v>VERIDIAN CONNECTIONS INC.</v>
          </cell>
          <cell r="D2334">
            <v>-1651694</v>
          </cell>
        </row>
        <row r="2335">
          <cell r="A2335" t="str">
            <v>PRESCOTT PUBLIC UTILITIES COMMISSION</v>
          </cell>
          <cell r="B2335" t="str">
            <v>RIDEAU ST. LAWRENCE DISTRIBUTION INC.</v>
          </cell>
          <cell r="D2335">
            <v>-76707</v>
          </cell>
        </row>
        <row r="2336">
          <cell r="A2336" t="str">
            <v>PUBLIC UTILITIES COMMISSION OF CHATHAM-KENT</v>
          </cell>
          <cell r="B2336" t="str">
            <v>CHATHAM-KENT HYDRO INC.</v>
          </cell>
          <cell r="D2336">
            <v>-3317604</v>
          </cell>
        </row>
        <row r="2337">
          <cell r="A2337" t="str">
            <v>PUBLIC UTILITIES COMMISSION OF THE CITY OF BARRIE</v>
          </cell>
          <cell r="B2337" t="str">
            <v>POWERSTREAM INC.</v>
          </cell>
          <cell r="D2337">
            <v>-33420754</v>
          </cell>
        </row>
        <row r="2338">
          <cell r="A2338" t="str">
            <v>PUBLIC UTILITIES COMMISSION OF THE CITY OF OWEN SOUND</v>
          </cell>
          <cell r="B2338" t="str">
            <v>HYDRO ONE NETWORKS INC.</v>
          </cell>
          <cell r="D2338">
            <v>-1260734</v>
          </cell>
        </row>
        <row r="2339">
          <cell r="A2339" t="str">
            <v>PUBLIC UTILITIES COMMISSION OF THE CITY OF TRENTON</v>
          </cell>
          <cell r="B2339" t="str">
            <v>HYDRO ONE NETWORKS INC.</v>
          </cell>
          <cell r="D2339">
            <v>-3012078</v>
          </cell>
        </row>
        <row r="2340">
          <cell r="A2340" t="str">
            <v>PUBLIC UTILITIES COMMISSION OF THE CORPORATION OF THE TOWNSHIP OF MAGNETAWAN</v>
          </cell>
          <cell r="B2340" t="str">
            <v>LAKELAND POWER DISTRIBUTION LTD.</v>
          </cell>
          <cell r="D2340">
            <v>-43024</v>
          </cell>
        </row>
        <row r="2341">
          <cell r="A2341" t="str">
            <v>PUBLIC UTILITIES COMMISSION OF THE TOWN OF ALEXANDRIA</v>
          </cell>
          <cell r="B2341" t="str">
            <v>HYDRO ONE NETWORKS INC.</v>
          </cell>
          <cell r="D2341">
            <v>-207174</v>
          </cell>
        </row>
        <row r="2342">
          <cell r="A2342" t="str">
            <v>PUBLIC UTILITIES COMMISSION OF THE TOWN OF BLENHEIM</v>
          </cell>
          <cell r="B2342" t="str">
            <v>CHATHAM-KENT HYDRO INC.</v>
          </cell>
          <cell r="D2342">
            <v>-112736</v>
          </cell>
        </row>
        <row r="2343">
          <cell r="A2343" t="str">
            <v>PUBLIC UTILITIES COMMISSION OF THE TOWN OF CAMPBELLFORD</v>
          </cell>
          <cell r="B2343" t="str">
            <v>HYDRO ONE NETWORKS INC.</v>
          </cell>
          <cell r="D2343">
            <v>-292210</v>
          </cell>
        </row>
        <row r="2344">
          <cell r="A2344" t="str">
            <v>PUBLIC UTILITIES COMMISSION OF THE TOWN OF CHESLEY</v>
          </cell>
          <cell r="B2344" t="str">
            <v>HYDRO ONE NETWORKS INC.</v>
          </cell>
          <cell r="D2344">
            <v>-103819</v>
          </cell>
        </row>
        <row r="2345">
          <cell r="A2345" t="str">
            <v>PUBLIC UTILITIES COMMISSION OF THE TOWN OF COBOURG</v>
          </cell>
          <cell r="B2345" t="str">
            <v>LAKEFRONT UTILITIES INC.</v>
          </cell>
          <cell r="D2345">
            <v>-1981907</v>
          </cell>
        </row>
        <row r="2346">
          <cell r="A2346" t="str">
            <v>PUBLIC UTILITIES COMMISSION OF THE TOWN OF FERGUS</v>
          </cell>
          <cell r="B2346" t="str">
            <v>CENTRE WELLINGTON HYDRO LTD.</v>
          </cell>
          <cell r="D2346">
            <v>-1439772</v>
          </cell>
        </row>
        <row r="2347">
          <cell r="A2347" t="str">
            <v>PUBLIC UTILITIES COMMISSION OF THE TOWN OF GODERICH</v>
          </cell>
          <cell r="B2347" t="str">
            <v>WEST COAST HURON ENERGY INC.</v>
          </cell>
          <cell r="D2347">
            <v>-424223</v>
          </cell>
        </row>
        <row r="2348">
          <cell r="A2348" t="str">
            <v>PUBLIC UTILITIES COMMISSION OF THE TOWN OF MASSEY</v>
          </cell>
          <cell r="B2348" t="str">
            <v>ESPANOLA REGIONAL HYDRO DISTRIBUTION CORPORATION</v>
          </cell>
          <cell r="D2348">
            <v>-31379</v>
          </cell>
        </row>
        <row r="2349">
          <cell r="A2349" t="str">
            <v>PUBLIC UTILITIES COMMISSION OF THE TOWN OF MEAFORD</v>
          </cell>
          <cell r="B2349" t="str">
            <v>HYDRO ONE NETWORKS INC.</v>
          </cell>
          <cell r="D2349">
            <v>-492337</v>
          </cell>
        </row>
        <row r="2350">
          <cell r="A2350" t="str">
            <v>PUBLIC UTILITIES COMMISSION OF THE TOWN OF MITCHELL</v>
          </cell>
          <cell r="B2350" t="str">
            <v>ERIE THAMES POWERLINES CORPORATION</v>
          </cell>
          <cell r="D2350">
            <v>-267866</v>
          </cell>
        </row>
        <row r="2351">
          <cell r="A2351" t="str">
            <v>PUBLIC UTILITIES COMMISSION OF THE TOWN OF MOUNT FOREST</v>
          </cell>
          <cell r="B2351" t="str">
            <v>WELLINGTON NORTH POWER INC.</v>
          </cell>
          <cell r="D2351">
            <v>-304302</v>
          </cell>
        </row>
        <row r="2352">
          <cell r="A2352" t="str">
            <v>PUBLIC UTILITIES COMMISSION OF THE TOWN OF PALMERSTON</v>
          </cell>
          <cell r="B2352" t="str">
            <v>WESTARIO POWER INC.</v>
          </cell>
          <cell r="D2352">
            <v>-170754</v>
          </cell>
        </row>
        <row r="2353">
          <cell r="A2353" t="str">
            <v>PUBLIC UTILITIES COMMISSION OF THE TOWN OF PARIS</v>
          </cell>
          <cell r="B2353" t="str">
            <v>BRANT COUNTY POWER INC.</v>
          </cell>
          <cell r="D2353">
            <v>-363151</v>
          </cell>
        </row>
        <row r="2354">
          <cell r="A2354" t="str">
            <v>PUBLIC UTILITIES COMMISSION OF THE TOWN OF PICTON</v>
          </cell>
          <cell r="B2354" t="str">
            <v>HYDRO ONE NETWORKS INC.</v>
          </cell>
          <cell r="D2354">
            <v>-152333</v>
          </cell>
        </row>
        <row r="2355">
          <cell r="A2355" t="str">
            <v>PUBLIC UTILITIES COMMISSION OF THE TOWN OF RIDGETOWN</v>
          </cell>
          <cell r="B2355" t="str">
            <v>CHATHAM-KENT HYDRO INC.</v>
          </cell>
          <cell r="D2355">
            <v>-132327</v>
          </cell>
        </row>
        <row r="2356">
          <cell r="A2356" t="str">
            <v>PUBLIC UTILITIES COMMISSION OF THE TOWN OF SOUTHAMPTON</v>
          </cell>
          <cell r="B2356" t="str">
            <v>WESTARIO POWER INC.</v>
          </cell>
          <cell r="D2356">
            <v>-188659</v>
          </cell>
        </row>
        <row r="2357">
          <cell r="A2357" t="str">
            <v>PUBLIC UTILITIES COMMISSION OF THE TOWN OF TECUMSEH</v>
          </cell>
          <cell r="B2357" t="str">
            <v>ESSEX POWERLINES CORPORATION</v>
          </cell>
          <cell r="D2357">
            <v>-4230644</v>
          </cell>
        </row>
        <row r="2358">
          <cell r="A2358" t="str">
            <v>PUBLIC UTILITIES COMMISSION OF THE TOWN OF TILBURY</v>
          </cell>
          <cell r="B2358" t="str">
            <v>CHATHAM-KENT HYDRO INC.</v>
          </cell>
          <cell r="D2358">
            <v>-232758</v>
          </cell>
        </row>
        <row r="2359">
          <cell r="A2359" t="str">
            <v>PUBLIC UTILITIES COMMISSION OF THE VILLAGE OF ARTHUR</v>
          </cell>
          <cell r="B2359" t="str">
            <v>WELLINGTON NORTH POWER INC.</v>
          </cell>
          <cell r="D2359">
            <v>-103910</v>
          </cell>
        </row>
        <row r="2360">
          <cell r="A2360" t="str">
            <v>PUBLIC UTILITIES COMMISSION OF THE VILLAGE OF BELMONT</v>
          </cell>
          <cell r="B2360" t="str">
            <v>ERIE THAMES POWERLINES CORPORATION</v>
          </cell>
          <cell r="D2360">
            <v>-308444</v>
          </cell>
        </row>
        <row r="2361">
          <cell r="A2361" t="str">
            <v>PUBLIC UTILITIES COMMISSION OF THE VILLAGE OF LANCASTER</v>
          </cell>
          <cell r="B2361" t="str">
            <v>HYDRO ONE NETWORKS INC.</v>
          </cell>
          <cell r="D2361">
            <v>-43431</v>
          </cell>
        </row>
        <row r="2362">
          <cell r="A2362" t="str">
            <v>PUBLIC UTILITIES COMMISSION OF THE VILLAGE OF PORT STANLEY</v>
          </cell>
          <cell r="B2362" t="str">
            <v>ERIE THAMES POWERLINES CORPORATION</v>
          </cell>
          <cell r="D2362">
            <v>-154250</v>
          </cell>
        </row>
        <row r="2363">
          <cell r="A2363" t="str">
            <v>PUBLIC UTILITIES COMMISSION OF THE VILLAGE OF THAMESVILLE</v>
          </cell>
          <cell r="B2363" t="str">
            <v>CHATHAM-KENT HYDRO INC.</v>
          </cell>
          <cell r="D2363">
            <v>-19390</v>
          </cell>
        </row>
        <row r="2364">
          <cell r="A2364" t="str">
            <v>PUBLIC UTILITIES COMMISSION OF THE VILLAGE OF WESTPORT</v>
          </cell>
          <cell r="B2364" t="str">
            <v>RIDEAU ST. LAWRENCE DISTRIBUTION INC.</v>
          </cell>
          <cell r="D2364">
            <v>-83342</v>
          </cell>
        </row>
        <row r="2365">
          <cell r="A2365" t="str">
            <v>PUBLIC UTILITIES COMMISSION OF THE VILLAGE OF WHEATLEY</v>
          </cell>
          <cell r="B2365" t="str">
            <v>CHATHAM-KENT HYDRO INC.</v>
          </cell>
          <cell r="D2365">
            <v>-118610</v>
          </cell>
        </row>
        <row r="2366">
          <cell r="A2366" t="str">
            <v>PUBLIC UTILITY COMMISSION OF THE VILLAGE OF WEST LORNE</v>
          </cell>
          <cell r="B2366" t="str">
            <v>HYDRO ONE NETWORKS INC.</v>
          </cell>
          <cell r="D2366">
            <v>-93201</v>
          </cell>
        </row>
        <row r="2367">
          <cell r="A2367" t="str">
            <v>PUBLIC UTILITY COMMISSION OF TOWN OF PERTH</v>
          </cell>
          <cell r="B2367" t="str">
            <v>HYDRO ONE NETWORKS INC.</v>
          </cell>
          <cell r="D2367">
            <v>-1766383</v>
          </cell>
        </row>
        <row r="2368">
          <cell r="A2368" t="str">
            <v>RAINY RIVER PUBLIC UTILITIES COMMISSION</v>
          </cell>
          <cell r="B2368" t="str">
            <v>HYDRO ONE NETWORKS INC.</v>
          </cell>
          <cell r="D2368">
            <v>-96206</v>
          </cell>
        </row>
        <row r="2369">
          <cell r="A2369" t="str">
            <v>RED ROCK HYDRO</v>
          </cell>
          <cell r="B2369" t="str">
            <v>HYDRO ONE NETWORKS INC.</v>
          </cell>
          <cell r="D2369">
            <v>-26728</v>
          </cell>
        </row>
        <row r="2370">
          <cell r="A2370" t="str">
            <v>REMARA-BRECHIN HYDRO</v>
          </cell>
          <cell r="B2370" t="str">
            <v>HYDRO ONE NETWORKS INC.</v>
          </cell>
          <cell r="D2370">
            <v>-6839</v>
          </cell>
        </row>
        <row r="2371">
          <cell r="A2371" t="str">
            <v>RENFREW HYDRO INC.</v>
          </cell>
          <cell r="B2371" t="str">
            <v>RENFREW HYDRO INC.</v>
          </cell>
          <cell r="D2371">
            <v>-98644</v>
          </cell>
        </row>
        <row r="2372">
          <cell r="A2372" t="str">
            <v>RICHMOND HILL HYDRO INC.</v>
          </cell>
          <cell r="B2372" t="str">
            <v>POWERSTREAM INC.</v>
          </cell>
          <cell r="D2372">
            <v>-48697621</v>
          </cell>
        </row>
        <row r="2373">
          <cell r="A2373" t="str">
            <v>RIPLEY PUBLIC UTILITIES COMMISSION</v>
          </cell>
          <cell r="B2373" t="str">
            <v>WESTARIO POWER INC.</v>
          </cell>
          <cell r="D2373">
            <v>-45105</v>
          </cell>
        </row>
        <row r="2374">
          <cell r="A2374" t="str">
            <v>ROCKLAND HYDRO ELECTRIC COMMISSION</v>
          </cell>
          <cell r="B2374" t="str">
            <v>HYDRO ONE NETWORKS INC.</v>
          </cell>
          <cell r="D2374">
            <v>-2068406</v>
          </cell>
        </row>
        <row r="2375">
          <cell r="A2375" t="str">
            <v>RODNEY PUBLIC UTILITIES COMMISSION</v>
          </cell>
          <cell r="B2375" t="str">
            <v>HYDRO ONE NETWORKS INC.</v>
          </cell>
          <cell r="D2375">
            <v>-79269</v>
          </cell>
        </row>
        <row r="2376">
          <cell r="A2376" t="str">
            <v>SCHREIBER HYDRO-ELECTRIC COMMISSION</v>
          </cell>
          <cell r="B2376" t="str">
            <v>HYDRO ONE NETWORKS INC.</v>
          </cell>
          <cell r="D2376">
            <v>-51845</v>
          </cell>
        </row>
        <row r="2377">
          <cell r="A2377" t="str">
            <v>SCUGOG HYDRO ELECTRIC CORPORATION</v>
          </cell>
          <cell r="B2377" t="str">
            <v>VERIDIAN CONNECTIONS INC.</v>
          </cell>
          <cell r="D2377">
            <v>-868643</v>
          </cell>
        </row>
        <row r="2378">
          <cell r="A2378" t="str">
            <v>SEAFORTH PUBLIC UTILITY COMMISSION</v>
          </cell>
          <cell r="B2378" t="str">
            <v>FESTIVAL HYDRO INC.</v>
          </cell>
          <cell r="D2378">
            <v>-57989</v>
          </cell>
        </row>
        <row r="2379">
          <cell r="A2379" t="str">
            <v>SEVERN HYDRO-ELECTRIC SYSTEM</v>
          </cell>
          <cell r="B2379" t="str">
            <v>HYDRO ONE NETWORKS INC.</v>
          </cell>
          <cell r="D2379">
            <v>-155687</v>
          </cell>
        </row>
        <row r="2380">
          <cell r="A2380" t="str">
            <v>SIMCOE HYDRO-ELECTRIC COMMISSION</v>
          </cell>
          <cell r="B2380" t="str">
            <v>NORFOLK POWER DISTRIBUTION INC.</v>
          </cell>
          <cell r="D2380">
            <v>-1656690</v>
          </cell>
        </row>
        <row r="2381">
          <cell r="A2381" t="str">
            <v>SIOUX LOOKOUT HYDRO INC.</v>
          </cell>
          <cell r="B2381" t="str">
            <v>SIOUX LOOKOUT HYDRO INC.</v>
          </cell>
          <cell r="D2381">
            <v>-1030084</v>
          </cell>
        </row>
        <row r="2382">
          <cell r="A2382" t="str">
            <v>SMITHS FALLS HYDRO ELECTRIC COMMISSION</v>
          </cell>
          <cell r="B2382" t="str">
            <v>HYDRO ONE NETWORKS INC.</v>
          </cell>
          <cell r="D2382">
            <v>-451294</v>
          </cell>
        </row>
        <row r="2383">
          <cell r="A2383" t="str">
            <v>SOUTH RIVER PUBLIC UTILITIES COMMISSION</v>
          </cell>
          <cell r="B2383" t="str">
            <v>HYDRO ONE NETWORKS INC.</v>
          </cell>
          <cell r="D2383">
            <v>-123007</v>
          </cell>
        </row>
        <row r="2384">
          <cell r="A2384" t="str">
            <v>SOUTH-WEST OXFORD PUBLIC UTILITIES COMMISSION</v>
          </cell>
          <cell r="B2384" t="str">
            <v>ERIE THAMES POWERLINES CORPORATION</v>
          </cell>
          <cell r="D2384">
            <v>-15240</v>
          </cell>
        </row>
        <row r="2385">
          <cell r="A2385" t="str">
            <v>ST. CATHARINES HYDRO UTILITY SERVICES INC.</v>
          </cell>
          <cell r="B2385" t="str">
            <v>HORIZON UTILITIES CORPORATION</v>
          </cell>
          <cell r="D2385">
            <v>-5458024</v>
          </cell>
        </row>
        <row r="2386">
          <cell r="A2386" t="str">
            <v>ST. MARY'S PUBLIC UTILITIES COMMISSION</v>
          </cell>
          <cell r="B2386" t="str">
            <v>FESTIVAL HYDRO INC.</v>
          </cell>
          <cell r="D2386">
            <v>-596990</v>
          </cell>
        </row>
        <row r="2387">
          <cell r="A2387" t="str">
            <v>ST. THOMAS ENERGY INC.</v>
          </cell>
          <cell r="B2387" t="str">
            <v>ST. THOMAS ENERGY INC.</v>
          </cell>
          <cell r="D2387">
            <v>-2157240</v>
          </cell>
        </row>
        <row r="2388">
          <cell r="A2388" t="str">
            <v>STIRLING-RAWDON PUBLIC UTILITIES COMMISSION</v>
          </cell>
          <cell r="B2388" t="str">
            <v>HYDRO ONE NETWORKS INC.</v>
          </cell>
          <cell r="D2388">
            <v>-52858</v>
          </cell>
        </row>
        <row r="2389">
          <cell r="A2389" t="str">
            <v>STONEY CREEK HYDRO-ELECTRIC COMMISSION</v>
          </cell>
          <cell r="B2389" t="str">
            <v>HORIZON UTILITIES CORPORATION</v>
          </cell>
          <cell r="D2389">
            <v>-8333522</v>
          </cell>
        </row>
        <row r="2390">
          <cell r="A2390" t="str">
            <v>STRATFORD PUBLIC UTILITY COMMISSION</v>
          </cell>
          <cell r="B2390" t="str">
            <v>FESTIVAL HYDRO INC.</v>
          </cell>
          <cell r="D2390">
            <v>-3327788</v>
          </cell>
        </row>
        <row r="2391">
          <cell r="A2391" t="str">
            <v>SUNDRIDGE HYDRO ELECTRIC SYSTEM</v>
          </cell>
          <cell r="B2391" t="str">
            <v>LAKELAND POWER DISTRIBUTION LTD.</v>
          </cell>
          <cell r="D2391">
            <v>-231738</v>
          </cell>
        </row>
        <row r="2392">
          <cell r="A2392" t="str">
            <v>TARA HYDRO-ELECTRIC SYSTEM</v>
          </cell>
          <cell r="B2392" t="str">
            <v>HYDRO ONE NETWORKS INC.</v>
          </cell>
          <cell r="D2392">
            <v>-83487</v>
          </cell>
        </row>
        <row r="2393">
          <cell r="A2393" t="str">
            <v>TAY HYDRO ELECTRIC DISTRIBUTION COMPANY INC.</v>
          </cell>
          <cell r="B2393" t="str">
            <v>NEWMARKET-TAY POWER DISTRIBUTION LTD.</v>
          </cell>
          <cell r="D2393">
            <v>-709790</v>
          </cell>
        </row>
        <row r="2394">
          <cell r="A2394" t="str">
            <v>TEESWATER HYDRO-ELECTRIC COMMISSION</v>
          </cell>
          <cell r="B2394" t="str">
            <v>WESTARIO POWER INC.</v>
          </cell>
          <cell r="D2394">
            <v>-79337</v>
          </cell>
        </row>
        <row r="2395">
          <cell r="A2395" t="str">
            <v>TERRACE BAY SUPERIOR WIRES INC.</v>
          </cell>
          <cell r="B2395" t="str">
            <v>HYDRO ONE NETWORKS INC.</v>
          </cell>
          <cell r="D2395">
            <v>-119487</v>
          </cell>
        </row>
        <row r="2396">
          <cell r="A2396" t="str">
            <v>THE HYDRO ELECTRIC COMMISSION OF THE TOWN OF CARLETON PLACE</v>
          </cell>
          <cell r="B2396" t="str">
            <v>HYDRO ONE NETWORKS INC.</v>
          </cell>
          <cell r="D2396">
            <v>-844567</v>
          </cell>
        </row>
        <row r="2397">
          <cell r="A2397" t="str">
            <v>THE HYDRO ELECTRIC COMMISSION OF THE TOWN OF SHELBURNE</v>
          </cell>
          <cell r="B2397" t="str">
            <v>HYDRO ONE NETWORKS INC.</v>
          </cell>
          <cell r="D2397">
            <v>-533277</v>
          </cell>
        </row>
        <row r="2398">
          <cell r="A2398" t="str">
            <v>THE HYDRO ELECTRIC COMMISSION OF THE TOWNSHIP OF WARWICK</v>
          </cell>
          <cell r="B2398" t="str">
            <v>BLUEWATER POWER DISTRIBUTION CORPORATION</v>
          </cell>
          <cell r="D2398">
            <v>-94645</v>
          </cell>
        </row>
        <row r="2399">
          <cell r="A2399" t="str">
            <v>THE HYDRO-ELECTRIC COMMISSION FOR THE TOWN OF EXETER</v>
          </cell>
          <cell r="B2399" t="str">
            <v>HYDRO ONE NETWORKS INC.</v>
          </cell>
          <cell r="D2399">
            <v>-440372</v>
          </cell>
        </row>
        <row r="2400">
          <cell r="A2400" t="str">
            <v>THE HYDRO-ELECTRIC COMMISSION OF THE CITY OF GLOUCESTER</v>
          </cell>
          <cell r="B2400" t="str">
            <v>HYDRO OTTAWA LIMITED</v>
          </cell>
          <cell r="D2400">
            <v>-24854010</v>
          </cell>
        </row>
        <row r="2401">
          <cell r="A2401" t="str">
            <v>THE HYDRO-ELECTRIC COMMISSION OF THE TOWN OF PENETANGUISHENE</v>
          </cell>
          <cell r="B2401" t="str">
            <v>POWERSTREAM INC.</v>
          </cell>
          <cell r="D2401">
            <v>-1083477</v>
          </cell>
        </row>
        <row r="2402">
          <cell r="A2402" t="str">
            <v>THE PUBLIC UTILITIES COMMISSION FOR THE TOWN OF BANCROFT</v>
          </cell>
          <cell r="B2402" t="str">
            <v>HYDRO ONE NETWORKS INC.</v>
          </cell>
          <cell r="D2402">
            <v>-208842</v>
          </cell>
        </row>
        <row r="2403">
          <cell r="A2403" t="str">
            <v>THE PUBLIC UTILITIES COMMISSION OF THE TOWN OF COLLINGWOOD</v>
          </cell>
          <cell r="B2403" t="str">
            <v>COLLUS POWER CORP.</v>
          </cell>
          <cell r="D2403">
            <v>-1587439</v>
          </cell>
        </row>
        <row r="2404">
          <cell r="A2404" t="str">
            <v>THE PUBLIC UTILITIES COMMISSION OF THE TOWN OF KAPUSKASING</v>
          </cell>
          <cell r="B2404" t="str">
            <v>NORTHERN ONTARIO WIRES INC.</v>
          </cell>
          <cell r="D2404">
            <v>-28714</v>
          </cell>
        </row>
        <row r="2405">
          <cell r="A2405" t="str">
            <v>THE PUBLIC UTILITIES COMMISSION OF THE TOWN OF PETROLIA</v>
          </cell>
          <cell r="B2405" t="str">
            <v>BLUEWATER POWER DISTRIBUTION CORPORATION</v>
          </cell>
          <cell r="D2405">
            <v>-464921</v>
          </cell>
        </row>
        <row r="2406">
          <cell r="A2406" t="str">
            <v>THE PUBLIC UTILITIES COMMISSION OF THE VILLAGE OF EGANVILLE</v>
          </cell>
          <cell r="B2406" t="str">
            <v>HYDRO ONE NETWORKS INC.</v>
          </cell>
          <cell r="D2406">
            <v>-94249</v>
          </cell>
        </row>
        <row r="2407">
          <cell r="A2407" t="str">
            <v>THE PUBLIC UTILITIES COMMISSION OF THE VILLAGE OF POINT EDWARD</v>
          </cell>
          <cell r="B2407" t="str">
            <v>BLUEWATER POWER DISTRIBUTION CORPORATION</v>
          </cell>
          <cell r="D2407">
            <v>-102083</v>
          </cell>
        </row>
        <row r="2408">
          <cell r="A2408" t="str">
            <v>THE VILLAGE OF OMEMEE HYDRO-ELECTRIC COMMISSION</v>
          </cell>
          <cell r="B2408" t="str">
            <v>HYDRO ONE NETWORKS INC.</v>
          </cell>
          <cell r="D2408">
            <v>-198869</v>
          </cell>
        </row>
        <row r="2409">
          <cell r="A2409" t="str">
            <v>THEDFORD HYDRO ELECTRIC COMMISSION</v>
          </cell>
          <cell r="B2409" t="str">
            <v>HYDRO ONE NETWORKS INC.</v>
          </cell>
          <cell r="D2409">
            <v>-100572</v>
          </cell>
        </row>
        <row r="2410">
          <cell r="A2410" t="str">
            <v>THESSALON HYDRO DISTRIBUTION CORPORATION</v>
          </cell>
          <cell r="B2410" t="str">
            <v>HYDRO ONE NETWORKS INC.</v>
          </cell>
          <cell r="D2410">
            <v>-5837</v>
          </cell>
        </row>
        <row r="2411">
          <cell r="A2411" t="str">
            <v>THORNDALE HYDRO ELECTRIC COMMISSION</v>
          </cell>
          <cell r="B2411" t="str">
            <v>HYDRO ONE NETWORKS INC.</v>
          </cell>
          <cell r="D2411">
            <v>-11026</v>
          </cell>
        </row>
        <row r="2412">
          <cell r="A2412" t="str">
            <v>THOROLD HYDRO CORPORATION</v>
          </cell>
          <cell r="B2412" t="str">
            <v>HYDRO ONE NETWORKS INC.</v>
          </cell>
          <cell r="D2412">
            <v>-1485861</v>
          </cell>
        </row>
        <row r="2413">
          <cell r="A2413" t="str">
            <v>THUNDER BAY HYDRO ELECTRICITY DISTRIBUTION INC.</v>
          </cell>
          <cell r="B2413" t="str">
            <v>THUNDER BAY HYDRO ELECTRICITY DISTRIBUTION INC.</v>
          </cell>
          <cell r="D2413">
            <v>-15377878</v>
          </cell>
        </row>
        <row r="2414">
          <cell r="A2414" t="str">
            <v>TILLSONBURG HYDRO INC.</v>
          </cell>
          <cell r="B2414" t="str">
            <v>TILLSONBURG HYDRO INC.</v>
          </cell>
          <cell r="D2414">
            <v>-2551154</v>
          </cell>
        </row>
        <row r="2415">
          <cell r="A2415" t="str">
            <v>TOWNSHIP OF MCGARRY HYDRO SYSTEM</v>
          </cell>
          <cell r="B2415" t="str">
            <v>HYDRO ONE NETWORKS INC.</v>
          </cell>
          <cell r="D2415">
            <v>-6273</v>
          </cell>
        </row>
        <row r="2416">
          <cell r="A2416" t="str">
            <v>TOWNSHIP OF NORTH DORCHESTER HYDRO</v>
          </cell>
          <cell r="B2416" t="str">
            <v>HYDRO ONE NETWORKS INC.</v>
          </cell>
          <cell r="D2416">
            <v>-135059</v>
          </cell>
        </row>
        <row r="2417">
          <cell r="A2417" t="str">
            <v>TWEED HYDRO ELECTRIC COMMISSION</v>
          </cell>
          <cell r="B2417" t="str">
            <v>HYDRO ONE NETWORKS INC.</v>
          </cell>
          <cell r="D2417">
            <v>-97257</v>
          </cell>
        </row>
        <row r="2418">
          <cell r="A2418" t="str">
            <v>UXBRIDGE HYDRO ELECTRIC COMMISSION</v>
          </cell>
          <cell r="B2418" t="str">
            <v>VERIDIAN CONNECTIONS INC.</v>
          </cell>
          <cell r="D2418">
            <v>-510977</v>
          </cell>
        </row>
        <row r="2419">
          <cell r="A2419" t="str">
            <v>VILLAGE OF BLOOMFIELD HYDRO SYSTEM</v>
          </cell>
          <cell r="B2419" t="str">
            <v>HYDRO ONE NETWORKS INC.</v>
          </cell>
          <cell r="D2419">
            <v>-8706</v>
          </cell>
        </row>
        <row r="2420">
          <cell r="A2420" t="str">
            <v>VILLAGE OF CARDINAL HYDRO SYSTEM</v>
          </cell>
          <cell r="B2420" t="str">
            <v>RIDEAU ST. LAWRENCE DISTRIBUTION INC.</v>
          </cell>
          <cell r="D2420">
            <v>-89444</v>
          </cell>
        </row>
        <row r="2421">
          <cell r="A2421" t="str">
            <v>VILLAGE OF CHATSWORTH HYDRO</v>
          </cell>
          <cell r="B2421" t="str">
            <v>HYDRO ONE NETWORKS INC.</v>
          </cell>
          <cell r="D2421">
            <v>-23841</v>
          </cell>
        </row>
        <row r="2422">
          <cell r="A2422" t="str">
            <v>VILLAGE OF CHESTERVILLE HYDRO SYSTEM</v>
          </cell>
          <cell r="B2422" t="str">
            <v>HYDRO ONE NETWORKS INC.</v>
          </cell>
          <cell r="D2422">
            <v>-75440</v>
          </cell>
        </row>
        <row r="2423">
          <cell r="A2423" t="str">
            <v>VILLAGE OF ERIEAU HYDRO SYSTEM</v>
          </cell>
          <cell r="B2423" t="str">
            <v>CHATHAM-KENT HYDRO INC.</v>
          </cell>
          <cell r="D2423">
            <v>-27444</v>
          </cell>
        </row>
        <row r="2424">
          <cell r="A2424" t="str">
            <v>VILLAGE OF FLESHERTON HYDRO SYSTEM</v>
          </cell>
          <cell r="B2424" t="str">
            <v>HYDRO ONE NETWORKS INC.</v>
          </cell>
          <cell r="D2424">
            <v>-128681</v>
          </cell>
        </row>
        <row r="2425">
          <cell r="A2425" t="str">
            <v>VILLAGE OF IROQUOIS HYDRO SYSTEM</v>
          </cell>
          <cell r="B2425" t="str">
            <v>RIDEAU ST. LAWRENCE DISTRIBUTION INC.</v>
          </cell>
          <cell r="D2425">
            <v>-155193</v>
          </cell>
        </row>
        <row r="2426">
          <cell r="A2426" t="str">
            <v>VILLAGE OF LUCKNOW HYDRO SYSTEM</v>
          </cell>
          <cell r="B2426" t="str">
            <v>WESTARIO POWER INC.</v>
          </cell>
          <cell r="D2426">
            <v>-113562</v>
          </cell>
        </row>
        <row r="2427">
          <cell r="A2427" t="str">
            <v>VILLAGE OF MAXVILLE HYDRO SYSTEM</v>
          </cell>
          <cell r="B2427" t="str">
            <v>HYDRO ONE NETWORKS INC.</v>
          </cell>
          <cell r="D2427">
            <v>-20718</v>
          </cell>
        </row>
        <row r="2428">
          <cell r="A2428" t="str">
            <v>WALKERTON PUBLIC UTILITIES COMMISSION</v>
          </cell>
          <cell r="B2428" t="str">
            <v>WESTARIO POWER INC.</v>
          </cell>
          <cell r="D2428">
            <v>-519281</v>
          </cell>
        </row>
        <row r="2429">
          <cell r="A2429" t="str">
            <v>WARDSVILLE HYDRO ELECTRIC COMMISSION</v>
          </cell>
          <cell r="B2429" t="str">
            <v>HYDRO ONE NETWORKS INC.</v>
          </cell>
          <cell r="D2429">
            <v>-16039</v>
          </cell>
        </row>
        <row r="2430">
          <cell r="A2430" t="str">
            <v>WARKWORTH HYDRO ELECTRIC COMMISSION</v>
          </cell>
          <cell r="B2430" t="str">
            <v>HYDRO ONE NETWORKS INC.</v>
          </cell>
          <cell r="D2430">
            <v>-71849</v>
          </cell>
        </row>
        <row r="2431">
          <cell r="A2431" t="str">
            <v>WATERLOO NORTH HYDRO INC.</v>
          </cell>
          <cell r="B2431" t="str">
            <v>WATERLOO NORTH HYDRO INC.</v>
          </cell>
          <cell r="D2431">
            <v>-12630310</v>
          </cell>
        </row>
        <row r="2432">
          <cell r="A2432" t="str">
            <v>WELLAND HYDRO-ELECTRIC SYSTEM CORP.</v>
          </cell>
          <cell r="B2432" t="str">
            <v>WELLAND HYDRO-ELECTRIC SYSTEM CORP.</v>
          </cell>
          <cell r="D2432">
            <v>-3435077</v>
          </cell>
        </row>
        <row r="2433">
          <cell r="A2433" t="str">
            <v>WELLINGTON ELECTRIC DISTRIBUTION COMPANY INC.</v>
          </cell>
          <cell r="B2433" t="str">
            <v>GUELPH HYDRO ELECTRIC SYSTEMS INC.</v>
          </cell>
          <cell r="D2433">
            <v>-150117</v>
          </cell>
        </row>
        <row r="2434">
          <cell r="A2434" t="str">
            <v>WEST LINCOLN HYDRO ELECTRIC COMMISSION</v>
          </cell>
          <cell r="B2434" t="str">
            <v>NIAGARA PENINSULA ENERGY INC.</v>
          </cell>
          <cell r="D2434">
            <v>-116115</v>
          </cell>
        </row>
        <row r="2435">
          <cell r="A2435" t="str">
            <v>WHITBY HYDRO ELECTRIC CORPORATION</v>
          </cell>
          <cell r="B2435" t="str">
            <v>WHITBY HYDRO ELECTRIC CORPORATION</v>
          </cell>
          <cell r="D2435">
            <v>-23385955</v>
          </cell>
        </row>
        <row r="2436">
          <cell r="A2436" t="str">
            <v>WHITCHURCH STOUFFVILLE HYDRO ELECTRIC COMMISSION</v>
          </cell>
          <cell r="B2436" t="str">
            <v>HYDRO ONE NETWORKS INC.</v>
          </cell>
          <cell r="D2436">
            <v>-2562244</v>
          </cell>
        </row>
        <row r="2437">
          <cell r="A2437" t="str">
            <v>WILLIAMSBURG HYDRO-ELECTRIC SYSTEM</v>
          </cell>
          <cell r="B2437" t="str">
            <v>RIDEAU ST. LAWRENCE DISTRIBUTION INC.</v>
          </cell>
          <cell r="D2437">
            <v>-27463</v>
          </cell>
        </row>
        <row r="2438">
          <cell r="A2438" t="str">
            <v>WINCHESTER HYDRO COMMISSION</v>
          </cell>
          <cell r="B2438" t="str">
            <v>HYDRO ONE NETWORKS INC.</v>
          </cell>
          <cell r="D2438">
            <v>-170526</v>
          </cell>
        </row>
        <row r="2439">
          <cell r="A2439" t="str">
            <v>WINDSOR UTILITIES COMMISSION</v>
          </cell>
          <cell r="B2439" t="str">
            <v>ENWIN UTILITIES LTD.</v>
          </cell>
          <cell r="D2439">
            <v>-8341412</v>
          </cell>
        </row>
        <row r="2440">
          <cell r="A2440" t="str">
            <v>WINGHAM PUBLIC UTILITIES COMMISSION</v>
          </cell>
          <cell r="B2440" t="str">
            <v>WESTARIO POWER INC.</v>
          </cell>
          <cell r="D2440">
            <v>-290937</v>
          </cell>
        </row>
        <row r="2441">
          <cell r="A2441" t="str">
            <v>WOODSTOCK HYDRO SERVICES INC.</v>
          </cell>
          <cell r="B2441" t="str">
            <v>WOODSTOCK HYDRO SERVICES INC.</v>
          </cell>
          <cell r="D2441">
            <v>-1734998</v>
          </cell>
        </row>
        <row r="2442">
          <cell r="A2442" t="str">
            <v>WOODVILLE HYDRO-ELECTRIC SYSTEM</v>
          </cell>
          <cell r="B2442" t="str">
            <v>HYDRO ONE NETWORKS INC.</v>
          </cell>
          <cell r="D2442">
            <v>-54081</v>
          </cell>
        </row>
        <row r="2443">
          <cell r="A2443" t="str">
            <v>WYOMING HYDRO ELECTRIC COMMISSION</v>
          </cell>
          <cell r="B2443" t="str">
            <v>HYDRO ONE NETWORKS INC.</v>
          </cell>
          <cell r="D2443">
            <v>-88792</v>
          </cell>
        </row>
        <row r="2444">
          <cell r="A2444" t="str">
            <v>ZORRA ELECTRIC SUPPLY AUTHORITY</v>
          </cell>
          <cell r="B2444" t="str">
            <v>ERIE THAMES POWERLINES CORPORATION</v>
          </cell>
          <cell r="D2444">
            <v>-124336</v>
          </cell>
        </row>
        <row r="2445">
          <cell r="A2445" t="str">
            <v>ZURICH HYDRO ELECTRIC COMMISSION</v>
          </cell>
          <cell r="B2445" t="str">
            <v>FESTIVAL HYDRO INC.</v>
          </cell>
          <cell r="D2445">
            <v>-50100</v>
          </cell>
        </row>
        <row r="2450">
          <cell r="A2450" t="str">
            <v>AILSA CRAIG HYDRO ELECTRIC SYSTEM</v>
          </cell>
          <cell r="B2450" t="str">
            <v>HYDRO ONE NETWORKS INC.</v>
          </cell>
          <cell r="D2450">
            <v>-76232</v>
          </cell>
        </row>
        <row r="2451">
          <cell r="A2451" t="str">
            <v>AJAX HYDRO-ELECTRIC COMMISSION</v>
          </cell>
          <cell r="B2451" t="str">
            <v>VERIDIAN CONNECTIONS INC.</v>
          </cell>
          <cell r="D2451">
            <v>-17463711</v>
          </cell>
        </row>
        <row r="2452">
          <cell r="A2452" t="str">
            <v>ALVINSTON PUBLIC UTILITIES COMMISSION</v>
          </cell>
          <cell r="B2452" t="str">
            <v>BLUEWATER POWER DISTRIBUTION CORPORATION</v>
          </cell>
          <cell r="D2452">
            <v>-40396</v>
          </cell>
        </row>
        <row r="2453">
          <cell r="A2453" t="str">
            <v>ANCASTER HYDRO-ELECTRIC COMMISSION</v>
          </cell>
          <cell r="B2453" t="str">
            <v>HORIZON UTILITIES CORPORATION</v>
          </cell>
          <cell r="D2453">
            <v>-974689</v>
          </cell>
        </row>
        <row r="2454">
          <cell r="A2454" t="str">
            <v>ARKONA HYDRO ELECTRIC COMMISSION</v>
          </cell>
          <cell r="B2454" t="str">
            <v>HYDRO ONE NETWORKS INC.</v>
          </cell>
          <cell r="D2454">
            <v>-53496</v>
          </cell>
        </row>
        <row r="2455">
          <cell r="A2455" t="str">
            <v>ARNPRIOR HYDRO ELECTRIC COMMISSION</v>
          </cell>
          <cell r="B2455" t="str">
            <v>HYDRO ONE NETWORKS INC.</v>
          </cell>
          <cell r="D2455">
            <v>-1171606</v>
          </cell>
        </row>
        <row r="2456">
          <cell r="A2456" t="str">
            <v>ASPHODEL-NORWOOD DISTRIBUTION INCORPORATED</v>
          </cell>
          <cell r="B2456" t="str">
            <v>PETERBOROUGH DISTRIBUTION INCORPORATED</v>
          </cell>
          <cell r="D2456">
            <v>-62092</v>
          </cell>
        </row>
        <row r="2457">
          <cell r="A2457" t="str">
            <v>ATIKOKAN HYDRO INC.</v>
          </cell>
          <cell r="B2457" t="str">
            <v>ATIKOKAN HYDRO INC.</v>
          </cell>
          <cell r="D2457">
            <v>-296693</v>
          </cell>
        </row>
        <row r="2458">
          <cell r="A2458" t="str">
            <v>AURORA HYDRO CONNECTIONS LIMITED</v>
          </cell>
          <cell r="B2458" t="str">
            <v>POWERSTREAM INC.</v>
          </cell>
          <cell r="D2458">
            <v>-13611099</v>
          </cell>
        </row>
        <row r="2459">
          <cell r="A2459" t="str">
            <v>AYLMER PUBLIC UTILITIES COMMISSION</v>
          </cell>
          <cell r="B2459" t="str">
            <v>ERIE THAMES POWERLINES CORPORATION</v>
          </cell>
          <cell r="D2459">
            <v>-685655</v>
          </cell>
        </row>
        <row r="2460">
          <cell r="A2460" t="str">
            <v>BATH HYDRO</v>
          </cell>
          <cell r="B2460" t="str">
            <v>HYDRO ONE NETWORKS INC.</v>
          </cell>
          <cell r="D2460">
            <v>-385074</v>
          </cell>
        </row>
        <row r="2461">
          <cell r="A2461" t="str">
            <v>BEACHBURG HYDRO</v>
          </cell>
          <cell r="B2461" t="str">
            <v>OTTAWA RIVER POWER CORPORATION</v>
          </cell>
          <cell r="D2461">
            <v>-72922</v>
          </cell>
        </row>
        <row r="2462">
          <cell r="A2462" t="str">
            <v>BELLEVILLE ELECTRIC CORPORATION</v>
          </cell>
          <cell r="B2462" t="str">
            <v>VERIDIAN CONNECTIONS INC.</v>
          </cell>
          <cell r="D2462">
            <v>-1477065</v>
          </cell>
        </row>
        <row r="2463">
          <cell r="A2463" t="str">
            <v>BLANDFORD-BLENHEIM PUBLIC UTILITIES COMMISSION</v>
          </cell>
          <cell r="B2463" t="str">
            <v>HYDRO ONE NETWORKS INC.</v>
          </cell>
          <cell r="D2463">
            <v>-187580</v>
          </cell>
        </row>
        <row r="2464">
          <cell r="A2464" t="str">
            <v>BLUE MOUNTAINS HYDRO SERVICES COMPANY INC.</v>
          </cell>
          <cell r="B2464" t="str">
            <v>COLLUS POWER CORP.</v>
          </cell>
          <cell r="D2464">
            <v>-388453</v>
          </cell>
        </row>
        <row r="2465">
          <cell r="A2465" t="str">
            <v>BLYTH HYDRO ELECTRIC COMMISSION</v>
          </cell>
          <cell r="B2465" t="str">
            <v>HYDRO ONE NETWORKS INC.</v>
          </cell>
          <cell r="D2465">
            <v>-118013</v>
          </cell>
        </row>
        <row r="2466">
          <cell r="A2466" t="str">
            <v>BOARD OF LIGHT &amp; HEAT COMM. OF THE CITY OF GUELPH</v>
          </cell>
          <cell r="B2466" t="str">
            <v>GUELPH HYDRO ELECTRIC SYSTEMS INC.</v>
          </cell>
          <cell r="D2466">
            <v>-22572850</v>
          </cell>
        </row>
        <row r="2467">
          <cell r="A2467" t="str">
            <v>BOBCAYGEON HYDRO ELECTRIC COMMISSION</v>
          </cell>
          <cell r="B2467" t="str">
            <v>HYDRO ONE NETWORKS INC.</v>
          </cell>
          <cell r="D2467">
            <v>-1014797</v>
          </cell>
        </row>
        <row r="2468">
          <cell r="A2468" t="str">
            <v>BRADFORD WEST GWILLIMBURY PUBLIC UTILITIES COMMISSION</v>
          </cell>
          <cell r="B2468" t="str">
            <v>POWERSTREAM INC.</v>
          </cell>
          <cell r="D2468">
            <v>-2683791</v>
          </cell>
        </row>
        <row r="2469">
          <cell r="A2469" t="str">
            <v>BRIGHTON DISTRIBUTION INC.</v>
          </cell>
          <cell r="B2469" t="str">
            <v>HYDRO ONE NETWORKS INC.</v>
          </cell>
          <cell r="D2469">
            <v>-209479</v>
          </cell>
        </row>
        <row r="2470">
          <cell r="A2470" t="str">
            <v>BROCK HYDRO-ELECTRIC COMMISSION</v>
          </cell>
          <cell r="B2470" t="str">
            <v>VERIDIAN CONNECTIONS INC.</v>
          </cell>
          <cell r="D2470">
            <v>-190459</v>
          </cell>
        </row>
        <row r="2471">
          <cell r="A2471" t="str">
            <v>BROCKVILLE UTILITIES INCORPORATED</v>
          </cell>
          <cell r="B2471" t="str">
            <v>HYDRO ONE NETWORKS INC.</v>
          </cell>
          <cell r="D2471">
            <v>-1093206</v>
          </cell>
        </row>
        <row r="2472">
          <cell r="A2472" t="str">
            <v>BRUSSELS PUBLIC UTILITIES COMMISSION</v>
          </cell>
          <cell r="B2472" t="str">
            <v>FESTIVAL HYDRO INC.</v>
          </cell>
          <cell r="D2472">
            <v>-75895</v>
          </cell>
        </row>
        <row r="2473">
          <cell r="A2473" t="str">
            <v>BURK'S FALLS HYDRO ELECTRIC COMMISSION</v>
          </cell>
          <cell r="B2473" t="str">
            <v>LAKELAND POWER DISTRIBUTION LTD.</v>
          </cell>
          <cell r="D2473">
            <v>-101545</v>
          </cell>
        </row>
        <row r="2474">
          <cell r="A2474" t="str">
            <v>BURLINGTON HYDRO INC.</v>
          </cell>
          <cell r="B2474" t="str">
            <v>BURLINGTON HYDRO INC.</v>
          </cell>
          <cell r="D2474">
            <v>-24902845</v>
          </cell>
        </row>
        <row r="2475">
          <cell r="A2475" t="str">
            <v>CALEDON HYDRO CORPORATION</v>
          </cell>
          <cell r="B2475" t="str">
            <v>HYDRO ONE NETWORKS INC.</v>
          </cell>
          <cell r="D2475">
            <v>-1671329</v>
          </cell>
        </row>
        <row r="2476">
          <cell r="A2476" t="str">
            <v>CAMBRIDGE AND NORTH DUMFRIES HYDRO INC.</v>
          </cell>
          <cell r="B2476" t="str">
            <v>CAMBRIDGE AND NORTH DUMFRIES HYDRO INC.</v>
          </cell>
          <cell r="D2476">
            <v>-27999263</v>
          </cell>
        </row>
        <row r="2477">
          <cell r="A2477" t="str">
            <v>CAPREOL HYDRO ELECTRIC COMMISSION</v>
          </cell>
          <cell r="B2477" t="str">
            <v>GREATER SUDBURY HYDRO INC.</v>
          </cell>
          <cell r="D2477">
            <v>-423058</v>
          </cell>
        </row>
        <row r="2478">
          <cell r="A2478" t="str">
            <v>CASSELMAN HYDRO INC.</v>
          </cell>
          <cell r="B2478" t="str">
            <v>HYDRO OTTAWA LIMITED</v>
          </cell>
          <cell r="D2478">
            <v>-591060</v>
          </cell>
        </row>
        <row r="2479">
          <cell r="A2479" t="str">
            <v>CAVAN-MILLBROOK-NORTH MONAGHAN PUBLIC UTILITIES COMMISSION</v>
          </cell>
          <cell r="B2479" t="str">
            <v>HYDRO ONE NETWORKS INC.</v>
          </cell>
          <cell r="D2479">
            <v>-203756</v>
          </cell>
        </row>
        <row r="2480">
          <cell r="A2480" t="str">
            <v>CENTRE HASTINGS HYDRO ELECTRIC COMMISSION</v>
          </cell>
          <cell r="B2480" t="str">
            <v>HYDRO ONE NETWORKS INC.</v>
          </cell>
          <cell r="D2480">
            <v>-71400</v>
          </cell>
        </row>
        <row r="2481">
          <cell r="A2481" t="str">
            <v>CHALK RIVER HYDRO</v>
          </cell>
          <cell r="B2481" t="str">
            <v>HYDRO ONE NETWORKS INC.</v>
          </cell>
          <cell r="D2481">
            <v>-104885</v>
          </cell>
        </row>
        <row r="2482">
          <cell r="A2482" t="str">
            <v>CHAPLEAU PUBLIC UTILITIES CORPORATION</v>
          </cell>
          <cell r="B2482" t="str">
            <v>CHAPLEAU PUBLIC UTILITIES CORPORATION</v>
          </cell>
          <cell r="D2482">
            <v>-59475</v>
          </cell>
        </row>
        <row r="2483">
          <cell r="A2483" t="str">
            <v>CITY OF DRYDEN HYDRO ELECTRIC COMMISSION</v>
          </cell>
          <cell r="B2483" t="str">
            <v>HYDRO ONE NETWORKS INC.</v>
          </cell>
          <cell r="D2483">
            <v>-692036</v>
          </cell>
        </row>
        <row r="2484">
          <cell r="A2484" t="str">
            <v>CLARINGTON HYDRO-ELECTRIC COMMISSION</v>
          </cell>
          <cell r="B2484" t="str">
            <v>VERIDIAN CONNECTIONS INC.</v>
          </cell>
          <cell r="D2484">
            <v>-6101471</v>
          </cell>
        </row>
        <row r="2485">
          <cell r="A2485" t="str">
            <v>CLEARVIEW HYDRO ELECTRIC COMMISSION</v>
          </cell>
          <cell r="B2485" t="str">
            <v>COLLUS POWER CORP.</v>
          </cell>
          <cell r="D2485">
            <v>-251571</v>
          </cell>
        </row>
        <row r="2486">
          <cell r="A2486" t="str">
            <v>CLINTON POWER CORPORATION</v>
          </cell>
          <cell r="B2486" t="str">
            <v>ERIE THAMES POWERLINES CORPORATION</v>
          </cell>
          <cell r="D2486">
            <v>-90288</v>
          </cell>
        </row>
        <row r="2487">
          <cell r="A2487" t="str">
            <v>COBDEN HYDRO</v>
          </cell>
          <cell r="B2487" t="str">
            <v>HYDRO ONE NETWORKS INC.</v>
          </cell>
          <cell r="D2487">
            <v>-231265</v>
          </cell>
        </row>
        <row r="2488">
          <cell r="A2488" t="str">
            <v>COLBORNE PUBLIC UTILITIES COMMISSION</v>
          </cell>
          <cell r="B2488" t="str">
            <v>LAKEFRONT UTILITIES INC.</v>
          </cell>
          <cell r="D2488">
            <v>-72121</v>
          </cell>
        </row>
        <row r="2489">
          <cell r="A2489" t="str">
            <v>COTTAM HYDRO-ELECTRIC SYSTEM</v>
          </cell>
          <cell r="B2489" t="str">
            <v>E.L.K. ENERGY INC.</v>
          </cell>
          <cell r="D2489">
            <v>-627052</v>
          </cell>
        </row>
        <row r="2490">
          <cell r="A2490" t="str">
            <v>DASHWOOD HYDRO-ELECTRIC SYSTEM</v>
          </cell>
          <cell r="B2490" t="str">
            <v>FESTIVAL HYDRO INC.</v>
          </cell>
          <cell r="D2490">
            <v>-6080</v>
          </cell>
        </row>
        <row r="2491">
          <cell r="A2491" t="str">
            <v>DEEP RIVER HYDRO</v>
          </cell>
          <cell r="B2491" t="str">
            <v>HYDRO ONE NETWORKS INC.</v>
          </cell>
          <cell r="D2491">
            <v>-581086</v>
          </cell>
        </row>
        <row r="2492">
          <cell r="A2492" t="str">
            <v>DELHI HYDRO-ELECTRIC COMMISSION</v>
          </cell>
          <cell r="B2492" t="str">
            <v>NORFOLK POWER DISTRIBUTION INC.</v>
          </cell>
          <cell r="D2492">
            <v>-62683</v>
          </cell>
        </row>
        <row r="2493">
          <cell r="A2493" t="str">
            <v>DESERONTO PUBLIC UTILITIES COMMISSION</v>
          </cell>
          <cell r="B2493" t="str">
            <v>HYDRO ONE NETWORKS INC.</v>
          </cell>
          <cell r="D2493">
            <v>-108785</v>
          </cell>
        </row>
        <row r="2494">
          <cell r="A2494" t="str">
            <v>DRESDEN UTILITIES COMMISSION</v>
          </cell>
          <cell r="B2494" t="str">
            <v>CHATHAM-KENT HYDRO INC.</v>
          </cell>
          <cell r="D2494">
            <v>-110680</v>
          </cell>
        </row>
        <row r="2495">
          <cell r="A2495" t="str">
            <v>DUNDALK HYDRO ELECTRIC SYSTEM</v>
          </cell>
          <cell r="B2495" t="str">
            <v>HYDRO ONE NETWORKS INC.</v>
          </cell>
          <cell r="D2495">
            <v>-162571</v>
          </cell>
        </row>
        <row r="2496">
          <cell r="A2496" t="str">
            <v>DUNDAS HYDRO-ELECTRIC COMMISSION</v>
          </cell>
          <cell r="B2496" t="str">
            <v>HORIZON UTILITIES CORPORATION</v>
          </cell>
          <cell r="D2496">
            <v>-3611724</v>
          </cell>
        </row>
        <row r="2497">
          <cell r="A2497" t="str">
            <v>DUNNVILLE HYDRO ELECTRIC COMMISSION</v>
          </cell>
          <cell r="B2497" t="str">
            <v>HALDIMAND COUNTY HYDRO INC.</v>
          </cell>
          <cell r="D2497">
            <v>-445243</v>
          </cell>
        </row>
        <row r="2498">
          <cell r="A2498" t="str">
            <v>DURHAM HYDRO ELECTRIC COMMISSION</v>
          </cell>
          <cell r="B2498" t="str">
            <v>HYDRO ONE NETWORKS INC.</v>
          </cell>
          <cell r="D2498">
            <v>-73640</v>
          </cell>
        </row>
        <row r="2499">
          <cell r="A2499" t="str">
            <v>DUTTON HYDRO LIMITED</v>
          </cell>
          <cell r="B2499" t="str">
            <v>MIDDLESEX POWER DISTRIBUTION CORPORATION</v>
          </cell>
          <cell r="D2499">
            <v>-69053</v>
          </cell>
        </row>
        <row r="2500">
          <cell r="A2500" t="str">
            <v>EAST ZORRA-TAVISTOCK PUBLIC UTILITY COMMISSION</v>
          </cell>
          <cell r="B2500" t="str">
            <v>ERIE THAMES POWERLINES CORPORATION</v>
          </cell>
          <cell r="D2500">
            <v>-353905</v>
          </cell>
        </row>
        <row r="2501">
          <cell r="A2501" t="str">
            <v>ELMWOOD HYDRO-ELECTRIC SYSTEM</v>
          </cell>
          <cell r="B2501" t="str">
            <v>WESTARIO POWER INC.</v>
          </cell>
          <cell r="D2501">
            <v>-7042</v>
          </cell>
        </row>
        <row r="2502">
          <cell r="A2502" t="str">
            <v>EMBRUN COOPERATIVE HYDRO INC.</v>
          </cell>
          <cell r="B2502" t="str">
            <v>COOPERATIVE HYDRO EMBRUN INC.</v>
          </cell>
          <cell r="D2502">
            <v>-488326</v>
          </cell>
        </row>
        <row r="2503">
          <cell r="A2503" t="str">
            <v>ERIN HYDRO ELECTRIC COMMISSION</v>
          </cell>
          <cell r="B2503" t="str">
            <v>HYDRO ONE NETWORKS INC.</v>
          </cell>
          <cell r="D2503">
            <v>-958799</v>
          </cell>
        </row>
        <row r="2504">
          <cell r="A2504" t="str">
            <v>ESSEX HYDRO-ELECTRIC COMMISSION</v>
          </cell>
          <cell r="B2504" t="str">
            <v>E.L.K. ENERGY INC.</v>
          </cell>
          <cell r="D2504">
            <v>-793928</v>
          </cell>
        </row>
        <row r="2505">
          <cell r="A2505" t="str">
            <v>FENELON FALLS BOARD OF WATER, LIGHT AND POWER COMMISSIONERS</v>
          </cell>
          <cell r="B2505" t="str">
            <v>HYDRO ONE NETWORKS INC.</v>
          </cell>
          <cell r="D2505">
            <v>-116426</v>
          </cell>
        </row>
        <row r="2506">
          <cell r="A2506" t="str">
            <v>FLAMBOROUGH HYDRO ELECTRIC COMMISSION</v>
          </cell>
          <cell r="B2506" t="str">
            <v>HORIZON UTILITIES CORPORATION</v>
          </cell>
          <cell r="D2506">
            <v>-631177</v>
          </cell>
        </row>
        <row r="2507">
          <cell r="A2507" t="str">
            <v>FOREST PUBLIC UTILITIES COMMISSION</v>
          </cell>
          <cell r="B2507" t="str">
            <v>HYDRO ONE NETWORKS INC.</v>
          </cell>
          <cell r="D2507">
            <v>-238467</v>
          </cell>
        </row>
        <row r="2508">
          <cell r="A2508" t="str">
            <v>FORT FRANCES POWER CORPORATION</v>
          </cell>
          <cell r="B2508" t="str">
            <v>FORT FRANCES POWER CORPORATION</v>
          </cell>
          <cell r="D2508">
            <v>-301349</v>
          </cell>
        </row>
        <row r="2509">
          <cell r="A2509" t="str">
            <v>GEORGINA HYDRO ELECTRIC COMMISSION</v>
          </cell>
          <cell r="B2509" t="str">
            <v>HYDRO ONE NETWORKS INC.</v>
          </cell>
          <cell r="D2509">
            <v>-519344</v>
          </cell>
        </row>
        <row r="2510">
          <cell r="A2510" t="str">
            <v>GLENCOE PUBLIC UTILITIES COMMISSION</v>
          </cell>
          <cell r="B2510" t="str">
            <v>HYDRO ONE NETWORKS INC.</v>
          </cell>
          <cell r="D2510">
            <v>-151950</v>
          </cell>
        </row>
        <row r="2511">
          <cell r="A2511" t="str">
            <v>GOULBOURN HYDRO ELECTRIC COMMISSION</v>
          </cell>
          <cell r="B2511" t="str">
            <v>HYDRO OTTAWA LIMITED</v>
          </cell>
          <cell r="D2511">
            <v>-578086</v>
          </cell>
        </row>
        <row r="2512">
          <cell r="A2512" t="str">
            <v>GRAND BEND PUBLIC UTILITIES COMMISSION</v>
          </cell>
          <cell r="B2512" t="str">
            <v>HYDRO ONE NETWORKS INC.</v>
          </cell>
          <cell r="D2512">
            <v>-465545</v>
          </cell>
        </row>
        <row r="2513">
          <cell r="A2513" t="str">
            <v>GRAND VALLEY ENERGY INC.</v>
          </cell>
          <cell r="B2513" t="str">
            <v>ORANGEVILLE HYDRO LIMITED</v>
          </cell>
          <cell r="D2513">
            <v>-439949</v>
          </cell>
        </row>
        <row r="2514">
          <cell r="A2514" t="str">
            <v>GRAVENHURST HYDRO ELECTRIC INC.</v>
          </cell>
          <cell r="B2514" t="str">
            <v>VERIDIAN CONNECTIONS INC.</v>
          </cell>
          <cell r="D2514">
            <v>-483787</v>
          </cell>
        </row>
        <row r="2515">
          <cell r="A2515" t="str">
            <v>GRIMSBY POWER INCORPORATED</v>
          </cell>
          <cell r="B2515" t="str">
            <v>GRIMSBY POWER INCORPORATED</v>
          </cell>
          <cell r="D2515">
            <v>-4809522</v>
          </cell>
        </row>
        <row r="2516">
          <cell r="A2516" t="str">
            <v>GUELPH/ERAMOSA HYDRO-ELECTRIC COMMISSION</v>
          </cell>
          <cell r="B2516" t="str">
            <v>GUELPH HYDRO ELECTRIC SYSTEMS INC.</v>
          </cell>
          <cell r="D2516">
            <v>-887451</v>
          </cell>
        </row>
        <row r="2517">
          <cell r="A2517" t="str">
            <v>HALDIMAND HYDRO-ELECTRIC COMMISSION</v>
          </cell>
          <cell r="B2517" t="str">
            <v>HALDIMAND COUNTY HYDRO INC.</v>
          </cell>
          <cell r="D2517">
            <v>-507544</v>
          </cell>
        </row>
        <row r="2518">
          <cell r="A2518" t="str">
            <v>HALTON HILLS HYDRO INC.</v>
          </cell>
          <cell r="B2518" t="str">
            <v>HALTON HILLS HYDRO INC.</v>
          </cell>
          <cell r="D2518">
            <v>-5023623</v>
          </cell>
        </row>
        <row r="2519">
          <cell r="A2519" t="str">
            <v>HAMILTON HYDRO INC.</v>
          </cell>
          <cell r="B2519" t="str">
            <v>HORIZON UTILITIES CORPORATION</v>
          </cell>
          <cell r="D2519">
            <v>-7031831</v>
          </cell>
        </row>
        <row r="2520">
          <cell r="A2520" t="str">
            <v>HANOVER ELECTRIC SERVICES INC.</v>
          </cell>
          <cell r="B2520" t="str">
            <v>WESTARIO POWER INC.</v>
          </cell>
          <cell r="D2520">
            <v>-480012</v>
          </cell>
        </row>
        <row r="2521">
          <cell r="A2521" t="str">
            <v>HASTINGS PUBLIC UTILITIES</v>
          </cell>
          <cell r="B2521" t="str">
            <v>HYDRO ONE NETWORKS INC.</v>
          </cell>
          <cell r="D2521">
            <v>-51313</v>
          </cell>
        </row>
        <row r="2522">
          <cell r="A2522" t="str">
            <v>HAVELOCK-BELMONT-METHUEN HYDRO ELECTRIC COMMISSION</v>
          </cell>
          <cell r="B2522" t="str">
            <v>HYDRO ONE NETWORKS INC.</v>
          </cell>
          <cell r="D2522">
            <v>-46025</v>
          </cell>
        </row>
        <row r="2523">
          <cell r="A2523" t="str">
            <v>HEARST POWER DISTRIBUTION COMPANY LIMITED</v>
          </cell>
          <cell r="B2523" t="str">
            <v>HEARST POWER DISTRIBUTION COMPANY LIMITED</v>
          </cell>
          <cell r="D2523">
            <v>-206641</v>
          </cell>
        </row>
        <row r="2524">
          <cell r="A2524" t="str">
            <v>HEC OF THE TOWNSHIP OF ALFRED - PLANTAGENET</v>
          </cell>
          <cell r="B2524" t="str">
            <v>HYDRO 2000 INC.</v>
          </cell>
          <cell r="D2524">
            <v>-127762</v>
          </cell>
        </row>
        <row r="2525">
          <cell r="A2525" t="str">
            <v>HENSALL PUBLIC UTILITIES COMMISSION</v>
          </cell>
          <cell r="B2525" t="str">
            <v>FESTIVAL HYDRO INC.</v>
          </cell>
          <cell r="D2525">
            <v>-53777</v>
          </cell>
        </row>
        <row r="2526">
          <cell r="A2526" t="str">
            <v>HOLSTEIN HYDRO ELECTRIC SYSTEM</v>
          </cell>
          <cell r="B2526" t="str">
            <v>WELLINGTON NORTH POWER INC.</v>
          </cell>
          <cell r="D2526">
            <v>-11616</v>
          </cell>
        </row>
        <row r="2527">
          <cell r="A2527" t="str">
            <v>HUNTSVILLE PUBLIC UTILITIES COMMISSION</v>
          </cell>
          <cell r="B2527" t="str">
            <v>LAKELAND POWER DISTRIBUTION LTD.</v>
          </cell>
          <cell r="D2527">
            <v>-434121</v>
          </cell>
        </row>
        <row r="2528">
          <cell r="A2528" t="str">
            <v>HYDRO ELECTRIC COMMISSION OF THE CORPORATION OF THE TOWNSHIP OF MIDDLESEX CENTRE</v>
          </cell>
          <cell r="B2528" t="str">
            <v>HYDRO ONE NETWORKS INC.</v>
          </cell>
          <cell r="D2528">
            <v>-279993</v>
          </cell>
        </row>
        <row r="2529">
          <cell r="A2529" t="str">
            <v>HYDRO ELECTRIC COMMISSION OF THE TOWN OF LEAMINGTON</v>
          </cell>
          <cell r="B2529" t="str">
            <v>ESSEX POWERLINES CORPORATION</v>
          </cell>
          <cell r="D2529">
            <v>-2220610</v>
          </cell>
        </row>
        <row r="2530">
          <cell r="A2530" t="str">
            <v>HYDRO ELECTRIC COMMISSION OF THE TOWNSHIP OF SPRINGWATER</v>
          </cell>
          <cell r="B2530" t="str">
            <v>HYDRO ONE NETWORKS INC.</v>
          </cell>
          <cell r="D2530">
            <v>-157903</v>
          </cell>
        </row>
        <row r="2531">
          <cell r="A2531" t="str">
            <v>HYDRO HAWKESBURY INC.</v>
          </cell>
          <cell r="B2531" t="str">
            <v>HYDRO HAWKESBURY INC.</v>
          </cell>
          <cell r="D2531">
            <v>-654859</v>
          </cell>
        </row>
        <row r="2532">
          <cell r="A2532" t="str">
            <v>HYDRO MISSISSAUGA CORPORATION</v>
          </cell>
          <cell r="B2532" t="str">
            <v>ENERSOURCE HYDRO MISSISSAUGA INC.</v>
          </cell>
          <cell r="D2532">
            <v>-211426595</v>
          </cell>
        </row>
        <row r="2533">
          <cell r="A2533" t="str">
            <v>HYDRO ONE BRAMPTON NETWORKS INC.</v>
          </cell>
          <cell r="B2533" t="str">
            <v>HYDRO ONE BRAMPTON NETWORKS INC.</v>
          </cell>
          <cell r="D2533">
            <v>-70428446</v>
          </cell>
        </row>
        <row r="2534">
          <cell r="A2534" t="str">
            <v>HYDRO OTTAWA LIMITED</v>
          </cell>
          <cell r="B2534" t="str">
            <v>HYDRO OTTAWA LIMITED</v>
          </cell>
          <cell r="D2534">
            <v>-38220563</v>
          </cell>
        </row>
        <row r="2535">
          <cell r="A2535" t="str">
            <v>HYDRO VAUGHAN DISTRIBUTION INC.</v>
          </cell>
          <cell r="B2535" t="str">
            <v>POWERSTREAM INC.</v>
          </cell>
          <cell r="D2535">
            <v>-87209685</v>
          </cell>
        </row>
        <row r="2536">
          <cell r="A2536" t="str">
            <v>HYDRO-ELECTRIC COMMISSION FOR THE TOWN OF AMHERSTBURG</v>
          </cell>
          <cell r="B2536" t="str">
            <v>ESSEX POWERLINES CORPORATION</v>
          </cell>
          <cell r="D2536">
            <v>-839038</v>
          </cell>
        </row>
        <row r="2537">
          <cell r="A2537" t="str">
            <v>HYDRO-ELECTRIC COMMISSION OF SOUTH DUMFRIES</v>
          </cell>
          <cell r="B2537" t="str">
            <v>BRANT COUNTY POWER INC.</v>
          </cell>
          <cell r="D2537">
            <v>-1339960</v>
          </cell>
        </row>
        <row r="2538">
          <cell r="A2538" t="str">
            <v>HYDRO-ELECTRIC COMMISSION OF THE CITY OF BRANTFORD</v>
          </cell>
          <cell r="B2538" t="str">
            <v>BRANTFORD POWER INC.</v>
          </cell>
          <cell r="D2538">
            <v>-6136637</v>
          </cell>
        </row>
        <row r="2539">
          <cell r="A2539" t="str">
            <v>HYDRO-ELECTRIC COMMISSION OF THE CITY OF PEMBROKE</v>
          </cell>
          <cell r="B2539" t="str">
            <v>OTTAWA RIVER POWER CORPORATION</v>
          </cell>
          <cell r="D2539">
            <v>-1843533</v>
          </cell>
        </row>
        <row r="2540">
          <cell r="A2540" t="str">
            <v>HYDRO-ELECTRIC COMMISSION OF THE CITY OF SARNIA</v>
          </cell>
          <cell r="B2540" t="str">
            <v>BLUEWATER POWER DISTRIBUTION CORPORATION</v>
          </cell>
          <cell r="D2540">
            <v>-1677753</v>
          </cell>
        </row>
        <row r="2541">
          <cell r="A2541" t="str">
            <v>HYDRO-ELECTRIC COMMISSION OF THE CITY OF TORONTO - EAST YORK OFFICE</v>
          </cell>
          <cell r="B2541" t="str">
            <v>TORONTO HYDRO-ELECTRIC SYSTEM LIMITED</v>
          </cell>
          <cell r="D2541">
            <v>-1161504</v>
          </cell>
        </row>
        <row r="2542">
          <cell r="A2542" t="str">
            <v>HYDRO-ELECTRIC COMMISSION OF THE CITY OF TORONTO - ETOBICOKE OFFICE</v>
          </cell>
          <cell r="B2542" t="str">
            <v>TORONTO HYDRO-ELECTRIC SYSTEM LIMITED</v>
          </cell>
          <cell r="D2542">
            <v>-17024926</v>
          </cell>
        </row>
        <row r="2543">
          <cell r="A2543" t="str">
            <v>HYDRO-ELECTRIC COMMISSION OF THE CITY OF TORONTO - NORTH YORK OFFICE</v>
          </cell>
          <cell r="B2543" t="str">
            <v>TORONTO HYDRO-ELECTRIC SYSTEM LIMITED</v>
          </cell>
          <cell r="D2543">
            <v>-13859585</v>
          </cell>
        </row>
        <row r="2544">
          <cell r="A2544" t="str">
            <v>HYDRO-ELECTRIC COMMISSION OF THE CITY OF TORONTO - SCARBOROUGH OFFICE</v>
          </cell>
          <cell r="B2544" t="str">
            <v>TORONTO HYDRO-ELECTRIC SYSTEM LIMITED</v>
          </cell>
          <cell r="D2544">
            <v>-45210315</v>
          </cell>
        </row>
        <row r="2545">
          <cell r="A2545" t="str">
            <v>HYDRO-ELECTRIC COMMISSION OF THE CITY OF TORONTO - TORONTO OFFICE</v>
          </cell>
          <cell r="B2545" t="str">
            <v>TORONTO HYDRO-ELECTRIC SYSTEM LIMITED</v>
          </cell>
          <cell r="D2545">
            <v>-16694536</v>
          </cell>
        </row>
        <row r="2546">
          <cell r="A2546" t="str">
            <v>HYDRO-ELECTRIC COMMISSION OF THE CITY OF TORONTO - YORK OFFICE</v>
          </cell>
          <cell r="B2546" t="str">
            <v>TORONTO HYDRO-ELECTRIC SYSTEM LIMITED</v>
          </cell>
          <cell r="D2546">
            <v>-1481049</v>
          </cell>
        </row>
        <row r="2547">
          <cell r="A2547" t="str">
            <v>HYDRO-ELECTRIC COMMISSION OF THE TOWN OF BOTHWELL</v>
          </cell>
          <cell r="B2547" t="str">
            <v>CHATHAM-KENT HYDRO INC.</v>
          </cell>
          <cell r="D2547">
            <v>-18554</v>
          </cell>
        </row>
        <row r="2548">
          <cell r="A2548" t="str">
            <v>HYDRO-ELECTRIC COMMISSION OF THE TOWN OF BRACEBRIDGE</v>
          </cell>
          <cell r="B2548" t="str">
            <v>LAKELAND POWER DISTRIBUTION LTD.</v>
          </cell>
          <cell r="D2548">
            <v>-348635</v>
          </cell>
        </row>
        <row r="2549">
          <cell r="A2549" t="str">
            <v>HYDRO-ELECTRIC COMMISSION OF THE TOWN OF CACHE BAY</v>
          </cell>
          <cell r="B2549" t="str">
            <v>GREATER SUDBURY HYDRO INC.</v>
          </cell>
          <cell r="D2549">
            <v>-3110</v>
          </cell>
        </row>
        <row r="2550">
          <cell r="A2550" t="str">
            <v>HYDRO-ELECTRIC COMMISSION OF THE TOWN OF HARRISTON</v>
          </cell>
          <cell r="B2550" t="str">
            <v>WESTARIO POWER INC.</v>
          </cell>
          <cell r="D2550">
            <v>-81709</v>
          </cell>
        </row>
        <row r="2551">
          <cell r="A2551" t="str">
            <v>HYDRO-ELECTRIC COMMISSION OF THE TOWN OF HARROW</v>
          </cell>
          <cell r="B2551" t="str">
            <v>E.L.K. ENERGY INC.</v>
          </cell>
          <cell r="D2551">
            <v>-308527</v>
          </cell>
        </row>
        <row r="2552">
          <cell r="A2552" t="str">
            <v>HYDRO-ELECTRIC COMMISSION OF THE TOWN OF LASALLE</v>
          </cell>
          <cell r="B2552" t="str">
            <v>ESSEX POWERLINES CORPORATION</v>
          </cell>
          <cell r="D2552">
            <v>-6522928</v>
          </cell>
        </row>
        <row r="2553">
          <cell r="A2553" t="str">
            <v>HYDRO-ELECTRIC COMMISSION OF THE TOWN OF PORT ELGIN</v>
          </cell>
          <cell r="B2553" t="str">
            <v>WESTARIO POWER INC.</v>
          </cell>
          <cell r="D2553">
            <v>-2022643</v>
          </cell>
        </row>
        <row r="2554">
          <cell r="A2554" t="str">
            <v>HYDRO-ELECTRIC COMMISSION OF THE TOWN OF STURGEON FALLS</v>
          </cell>
          <cell r="B2554" t="str">
            <v>GREATER SUDBURY HYDRO INC.</v>
          </cell>
          <cell r="D2554">
            <v>-74664</v>
          </cell>
        </row>
        <row r="2555">
          <cell r="A2555" t="str">
            <v>HYDRO-ELECTRIC COMMISSION OF THE TOWN OF VANKLEEK HILL</v>
          </cell>
          <cell r="B2555" t="str">
            <v>HYDRO ONE NETWORKS INC.</v>
          </cell>
          <cell r="D2555">
            <v>-104455</v>
          </cell>
        </row>
        <row r="2556">
          <cell r="A2556" t="str">
            <v>HYDRO-ELECTRIC COMMISSION OF THE TOWN OF WALLACEBURG</v>
          </cell>
          <cell r="B2556" t="str">
            <v>CHATHAM-KENT HYDRO INC.</v>
          </cell>
          <cell r="D2556">
            <v>-736677</v>
          </cell>
        </row>
        <row r="2557">
          <cell r="A2557" t="str">
            <v>HYDRO-ELECTRIC COMMISSION OF THE TOWN OF WASAGA BEACH</v>
          </cell>
          <cell r="B2557" t="str">
            <v>WASAGA DISTRIBUTION INC.</v>
          </cell>
          <cell r="D2557">
            <v>-4206444</v>
          </cell>
        </row>
        <row r="2558">
          <cell r="A2558" t="str">
            <v>HYDRO-ELECTRIC COMMISSION OF THE TOWN OF WEBBWOOD</v>
          </cell>
          <cell r="B2558" t="str">
            <v>ESPANOLA REGIONAL HYDRO DISTRIBUTION CORPORATION</v>
          </cell>
          <cell r="D2558">
            <v>-9548</v>
          </cell>
        </row>
        <row r="2559">
          <cell r="A2559" t="str">
            <v>HYDRO-ELECTRIC COMMISSION OF THE TOWN OF WIARTON</v>
          </cell>
          <cell r="B2559" t="str">
            <v>HYDRO ONE NETWORKS INC.</v>
          </cell>
          <cell r="D2559">
            <v>-166008</v>
          </cell>
        </row>
        <row r="2560">
          <cell r="A2560" t="str">
            <v>HYDRO-ELECTRIC COMMISSION OF THE TOWNSHIP OF BRANTFORD</v>
          </cell>
          <cell r="B2560" t="str">
            <v>BRANT COUNTY POWER INC.</v>
          </cell>
          <cell r="D2560">
            <v>-672280</v>
          </cell>
        </row>
        <row r="2561">
          <cell r="A2561" t="str">
            <v>HYDRO-ELECTRIC COMMISSION OF THE TOWNSHIP OF BURFORD</v>
          </cell>
          <cell r="B2561" t="str">
            <v>BRANT COUNTY POWER INC.</v>
          </cell>
          <cell r="D2561">
            <v>-306179</v>
          </cell>
        </row>
        <row r="2562">
          <cell r="A2562" t="str">
            <v>HYDRO-ELECTRIC COMMISSION OF THE TOWNSHIP OF ESSA</v>
          </cell>
          <cell r="B2562" t="str">
            <v>POWERSTREAM INC.</v>
          </cell>
          <cell r="D2562">
            <v>-91794</v>
          </cell>
        </row>
        <row r="2563">
          <cell r="A2563" t="str">
            <v>HYDRO-ELECTRIC COMMISSION OF THE VILLAGE OF CLIFFORD</v>
          </cell>
          <cell r="B2563" t="str">
            <v>WESTARIO POWER INC.</v>
          </cell>
          <cell r="D2563">
            <v>-44203</v>
          </cell>
        </row>
        <row r="2564">
          <cell r="A2564" t="str">
            <v>HYDRO-ELECTRIC COMMISSION OF THE VILLAGE OF ELORA</v>
          </cell>
          <cell r="B2564" t="str">
            <v>CENTRE WELLINGTON HYDRO LTD.</v>
          </cell>
          <cell r="D2564">
            <v>-832935</v>
          </cell>
        </row>
        <row r="2565">
          <cell r="A2565" t="str">
            <v>HYDRO-ELECTRIC COMMISSION OF THE VILLAGE OF FINCH</v>
          </cell>
          <cell r="B2565" t="str">
            <v>HYDRO ONE NETWORKS INC.</v>
          </cell>
          <cell r="D2565">
            <v>-28863</v>
          </cell>
        </row>
        <row r="2566">
          <cell r="A2566" t="str">
            <v>HYDRO-ELECTRIC COMMISSION OF THE VILLAGE OF FRANKFORD</v>
          </cell>
          <cell r="B2566" t="str">
            <v>HYDRO ONE NETWORKS INC.</v>
          </cell>
          <cell r="D2566">
            <v>-23387</v>
          </cell>
        </row>
        <row r="2567">
          <cell r="A2567" t="str">
            <v>HYDRO-ELECTRIC COMMISSION OF THE VILLAGE OF L'ORIGNAL</v>
          </cell>
          <cell r="B2567" t="str">
            <v>HYDRO ONE NETWORKS INC.</v>
          </cell>
          <cell r="D2567">
            <v>-247222</v>
          </cell>
        </row>
        <row r="2568">
          <cell r="A2568" t="str">
            <v>HYDRO-ELECTRIC COMMISSION OF THE VILLAGE OF LUCAN</v>
          </cell>
          <cell r="B2568" t="str">
            <v>HYDRO ONE NETWORKS INC.</v>
          </cell>
          <cell r="D2568">
            <v>-186697</v>
          </cell>
        </row>
        <row r="2569">
          <cell r="A2569" t="str">
            <v>HYDRO-ELECTRIC COMMISSION OF THE VILLAGE OF MORRISBURG</v>
          </cell>
          <cell r="B2569" t="str">
            <v>RIDEAU ST. LAWRENCE DISTRIBUTION INC.</v>
          </cell>
          <cell r="D2569">
            <v>-182480</v>
          </cell>
        </row>
        <row r="2570">
          <cell r="A2570" t="str">
            <v>HYDRO-ELECTRIC COMMISSION OF THE VILLAGE OF NEUSTADT</v>
          </cell>
          <cell r="B2570" t="str">
            <v>WESTARIO POWER INC.</v>
          </cell>
          <cell r="D2570">
            <v>-23476</v>
          </cell>
        </row>
        <row r="2571">
          <cell r="A2571" t="str">
            <v>HYDRO-ELECTRIC COMMISSION OF THE VILLAGE OF PAISLEY</v>
          </cell>
          <cell r="B2571" t="str">
            <v>HYDRO ONE NETWORKS INC.</v>
          </cell>
          <cell r="D2571">
            <v>-60655</v>
          </cell>
        </row>
        <row r="2572">
          <cell r="A2572" t="str">
            <v>HYDRO-ELECTRIC COMMISSION OF THE VILLAGE OF ST. CLAIR BEACH</v>
          </cell>
          <cell r="B2572" t="str">
            <v>ESSEX POWERLINES CORPORATION</v>
          </cell>
          <cell r="D2572">
            <v>-1478693</v>
          </cell>
        </row>
        <row r="2573">
          <cell r="A2573" t="str">
            <v>INGERSOLL PUBLIC UTILITY COMMISSION</v>
          </cell>
          <cell r="B2573" t="str">
            <v>ERIE THAMES POWERLINES CORPORATION</v>
          </cell>
          <cell r="D2573">
            <v>-1202839</v>
          </cell>
        </row>
        <row r="2574">
          <cell r="A2574" t="str">
            <v>INNISFIL HYDRO DISTRIBUTION SYSTEMS LIMITED</v>
          </cell>
          <cell r="B2574" t="str">
            <v>INNISFIL HYDRO DISTRIBUTION SYSTEMS LIMITED</v>
          </cell>
          <cell r="D2574">
            <v>-1957473</v>
          </cell>
        </row>
        <row r="2575">
          <cell r="A2575" t="str">
            <v>IROQUOIS FALLS HYDRO</v>
          </cell>
          <cell r="B2575" t="str">
            <v>NORTHERN ONTARIO WIRES INC.</v>
          </cell>
          <cell r="D2575">
            <v>-982004</v>
          </cell>
        </row>
        <row r="2576">
          <cell r="A2576" t="str">
            <v>KANATA HYDRO-ELECTRIC COMMISSION</v>
          </cell>
          <cell r="B2576" t="str">
            <v>HYDRO OTTAWA LIMITED</v>
          </cell>
          <cell r="D2576">
            <v>-26895793</v>
          </cell>
        </row>
        <row r="2577">
          <cell r="A2577" t="str">
            <v>KENORA HYDRO ELECTRIC CORPORATION LTD.</v>
          </cell>
          <cell r="B2577" t="str">
            <v>KENORA HYDRO ELECTRIC CORPORATION LTD.</v>
          </cell>
          <cell r="D2577">
            <v>-657468</v>
          </cell>
        </row>
        <row r="2578">
          <cell r="A2578" t="str">
            <v>KILLALOE HYDRO ELECTRIC COMMISSION</v>
          </cell>
          <cell r="B2578" t="str">
            <v>OTTAWA RIVER POWER CORPORATION</v>
          </cell>
          <cell r="D2578">
            <v>-46041</v>
          </cell>
        </row>
        <row r="2579">
          <cell r="A2579" t="str">
            <v>KINCARDINE HYDRO ELECTRIC COMMISSION</v>
          </cell>
          <cell r="B2579" t="str">
            <v>WESTARIO POWER INC.</v>
          </cell>
          <cell r="D2579">
            <v>-1083678</v>
          </cell>
        </row>
        <row r="2580">
          <cell r="A2580" t="str">
            <v>KINGSTON ELECTRICITY DISTRIBUTION LIMITED</v>
          </cell>
          <cell r="B2580" t="str">
            <v>KINGSTON ELECTRICITY DISTRIBUTION LIMITED</v>
          </cell>
          <cell r="D2580">
            <v>-3791129</v>
          </cell>
        </row>
        <row r="2581">
          <cell r="B2581" t="str">
            <v>KINGSTON HYDRO CORPORATION</v>
          </cell>
          <cell r="D2581">
            <v>-3791129</v>
          </cell>
        </row>
        <row r="2582">
          <cell r="A2582" t="str">
            <v>KINGSVILLE PUBLIC UTILITY COMMISSION</v>
          </cell>
          <cell r="B2582" t="str">
            <v>E.L.K. ENERGY INC.</v>
          </cell>
          <cell r="D2582">
            <v>-1097228</v>
          </cell>
        </row>
        <row r="2583">
          <cell r="A2583" t="str">
            <v>KIRKFIELD HYDRO ELECTRIC SYSTEM</v>
          </cell>
          <cell r="B2583" t="str">
            <v>HYDRO ONE NETWORKS INC.</v>
          </cell>
          <cell r="D2583">
            <v>-43959</v>
          </cell>
        </row>
        <row r="2584">
          <cell r="A2584" t="str">
            <v>KITCHENER-WILMOT HYDRO INC.</v>
          </cell>
          <cell r="B2584" t="str">
            <v>KITCHENER-WILMOT HYDRO INC.</v>
          </cell>
          <cell r="D2584">
            <v>-21989288</v>
          </cell>
        </row>
        <row r="2585">
          <cell r="A2585" t="str">
            <v>LAKEFIELD DISTRIBUTION INCORPORATED</v>
          </cell>
          <cell r="B2585" t="str">
            <v>PETERBOROUGH DISTRIBUTION INCORPORATED</v>
          </cell>
          <cell r="D2585">
            <v>-281278</v>
          </cell>
        </row>
        <row r="2586">
          <cell r="A2586" t="str">
            <v>LAKESHORE TOWNSHIP HEC</v>
          </cell>
          <cell r="B2586" t="str">
            <v>E.L.K. ENERGY INC.</v>
          </cell>
          <cell r="D2586">
            <v>-969375</v>
          </cell>
        </row>
        <row r="2587">
          <cell r="A2587" t="str">
            <v>LANARK HIGHLANDS PUBLIC UTILITIES COMMISSION</v>
          </cell>
          <cell r="B2587" t="str">
            <v>HYDRO ONE NETWORKS INC.</v>
          </cell>
          <cell r="D2587">
            <v>-127880</v>
          </cell>
        </row>
        <row r="2588">
          <cell r="A2588" t="str">
            <v>LARDER LAKE ELECTRIC COMPANY</v>
          </cell>
          <cell r="B2588" t="str">
            <v>HYDRO ONE NETWORKS INC.</v>
          </cell>
          <cell r="D2588">
            <v>-134354</v>
          </cell>
        </row>
        <row r="2589">
          <cell r="A2589" t="str">
            <v>LATCHFORD HYDRO ELECTRIC</v>
          </cell>
          <cell r="B2589" t="str">
            <v>HYDRO ONE NETWORKS INC.</v>
          </cell>
          <cell r="D2589">
            <v>-43188</v>
          </cell>
        </row>
        <row r="2590">
          <cell r="A2590" t="str">
            <v>LINCOLN HYDRO-ELECTRIC COMMISSION</v>
          </cell>
          <cell r="B2590" t="str">
            <v>NIAGARA PENINSULA ENERGY INC.</v>
          </cell>
          <cell r="D2590">
            <v>-2180725</v>
          </cell>
        </row>
        <row r="2591">
          <cell r="A2591" t="str">
            <v>LINDSAY HYDRO-ELECTRIC SYSTEM</v>
          </cell>
          <cell r="B2591" t="str">
            <v>HYDRO ONE NETWORKS INC.</v>
          </cell>
          <cell r="D2591">
            <v>-2221960</v>
          </cell>
        </row>
        <row r="2592">
          <cell r="A2592" t="str">
            <v>LONDON HYDRO UTILITIES SERVICES INC.</v>
          </cell>
          <cell r="B2592" t="str">
            <v>LONDON HYDRO INC.</v>
          </cell>
          <cell r="D2592">
            <v>-34850128</v>
          </cell>
        </row>
        <row r="2593">
          <cell r="A2593" t="str">
            <v>MALAHIDE UTILITY COMMISSION</v>
          </cell>
          <cell r="B2593" t="str">
            <v>HYDRO ONE NETWORKS INC.</v>
          </cell>
          <cell r="D2593">
            <v>-74537</v>
          </cell>
        </row>
        <row r="2594">
          <cell r="A2594" t="str">
            <v>MAPLETON HYDRO ELECTRIC COMMISSION</v>
          </cell>
          <cell r="B2594" t="str">
            <v>HYDRO ONE NETWORKS INC.</v>
          </cell>
          <cell r="D2594">
            <v>-286244</v>
          </cell>
        </row>
        <row r="2595">
          <cell r="A2595" t="str">
            <v>MARKDALE HYDRO SYSTEM</v>
          </cell>
          <cell r="B2595" t="str">
            <v>HYDRO ONE NETWORKS INC.</v>
          </cell>
          <cell r="D2595">
            <v>-87779</v>
          </cell>
        </row>
        <row r="2596">
          <cell r="A2596" t="str">
            <v>MARKHAM HYDRO DISTRIBUTION INC.</v>
          </cell>
          <cell r="B2596" t="str">
            <v>POWERSTREAM INC.</v>
          </cell>
          <cell r="D2596">
            <v>-70046978</v>
          </cell>
        </row>
        <row r="2597">
          <cell r="A2597" t="str">
            <v>MARMORA HYDRO COMMISSION</v>
          </cell>
          <cell r="B2597" t="str">
            <v>HYDRO ONE NETWORKS INC.</v>
          </cell>
          <cell r="D2597">
            <v>-83490</v>
          </cell>
        </row>
        <row r="2598">
          <cell r="A2598" t="str">
            <v>MARTINTOWN HYDRO SYSTEM</v>
          </cell>
          <cell r="B2598" t="str">
            <v>HYDRO ONE NETWORKS INC.</v>
          </cell>
          <cell r="D2598">
            <v>-843</v>
          </cell>
        </row>
        <row r="2599">
          <cell r="A2599" t="str">
            <v>MIDLAND POWER UTILITY CORPORATION</v>
          </cell>
          <cell r="B2599" t="str">
            <v>MIDLAND POWER UTILITY CORPORATION</v>
          </cell>
          <cell r="D2599">
            <v>-412824</v>
          </cell>
        </row>
        <row r="2600">
          <cell r="A2600" t="str">
            <v>MILDMAY HYDRO-ELECTRIC COMMISSION</v>
          </cell>
          <cell r="B2600" t="str">
            <v>WESTARIO POWER INC.</v>
          </cell>
          <cell r="D2600">
            <v>-109916</v>
          </cell>
        </row>
        <row r="2601">
          <cell r="A2601" t="str">
            <v>MILTON HYDRO DISTRIBUTION INC.</v>
          </cell>
          <cell r="B2601" t="str">
            <v>MILTON HYDRO DISTRIBUTION INC.</v>
          </cell>
          <cell r="D2601">
            <v>-7959272</v>
          </cell>
        </row>
        <row r="2602">
          <cell r="A2602" t="str">
            <v>MISSISSIPPI MILLS PUBLIC UTILITIES COMMISSION</v>
          </cell>
          <cell r="B2602" t="str">
            <v>OTTAWA RIVER POWER CORPORATION</v>
          </cell>
          <cell r="D2602">
            <v>-444390</v>
          </cell>
        </row>
        <row r="2603">
          <cell r="A2603" t="str">
            <v>NANTICOKE HYDRO ELECTRIC COMMISSION</v>
          </cell>
          <cell r="B2603" t="str">
            <v>HALDIMAND COUNTY HYDRO INC.</v>
          </cell>
          <cell r="D2603">
            <v>-1235478</v>
          </cell>
        </row>
        <row r="2604">
          <cell r="A2604" t="str">
            <v>NAPANEE HYDRO-ELECTRIC COMMISSION</v>
          </cell>
          <cell r="B2604" t="str">
            <v>HYDRO ONE NETWORKS INC.</v>
          </cell>
          <cell r="D2604">
            <v>-373298</v>
          </cell>
        </row>
        <row r="2605">
          <cell r="A2605" t="str">
            <v>NEPEAN HYDRO ELECTRIC COMMISSION</v>
          </cell>
          <cell r="B2605" t="str">
            <v>HYDRO OTTAWA LIMITED</v>
          </cell>
          <cell r="D2605">
            <v>-31741005</v>
          </cell>
        </row>
        <row r="2606">
          <cell r="A2606" t="str">
            <v>NEW TECUMSETH HYDRO</v>
          </cell>
          <cell r="B2606" t="str">
            <v>POWERSTREAM INC.</v>
          </cell>
          <cell r="D2606">
            <v>-2543017</v>
          </cell>
        </row>
        <row r="2607">
          <cell r="A2607" t="str">
            <v>NEWBURY POWER INC.</v>
          </cell>
          <cell r="B2607" t="str">
            <v>MIDDLESEX POWER DISTRIBUTION CORPORATION</v>
          </cell>
          <cell r="D2607">
            <v>-32441</v>
          </cell>
        </row>
        <row r="2608">
          <cell r="A2608" t="str">
            <v>NEWMARKET HYDRO LTD.</v>
          </cell>
          <cell r="B2608" t="str">
            <v>NEWMARKET-TAY POWER DISTRIBUTION LTD.</v>
          </cell>
          <cell r="D2608">
            <v>-28475793</v>
          </cell>
        </row>
        <row r="2609">
          <cell r="A2609" t="str">
            <v>NIAGARA FALLS HYDRO INC.</v>
          </cell>
          <cell r="B2609" t="str">
            <v>NIAGARA PENINSULA ENERGY INC.</v>
          </cell>
          <cell r="D2609">
            <v>-5381489</v>
          </cell>
        </row>
        <row r="2610">
          <cell r="A2610" t="str">
            <v>NIAGARA-ON-THE-LAKE HYDRO INC.</v>
          </cell>
          <cell r="B2610" t="str">
            <v>NIAGARA-ON-THE-LAKE HYDRO INC.</v>
          </cell>
          <cell r="D2610">
            <v>-3094806</v>
          </cell>
        </row>
        <row r="2611">
          <cell r="A2611" t="str">
            <v>NICKEL CENTRE HYDRO-ELECTRIC COMMISSION</v>
          </cell>
          <cell r="B2611" t="str">
            <v>GREATER SUDBURY HYDRO INC.</v>
          </cell>
          <cell r="D2611">
            <v>-109515</v>
          </cell>
        </row>
        <row r="2612">
          <cell r="A2612" t="str">
            <v>NIPIGON HYDRO ELECTRIC COMMISSION</v>
          </cell>
          <cell r="B2612" t="str">
            <v>HYDRO ONE NETWORKS INC.</v>
          </cell>
          <cell r="D2612">
            <v>-99604</v>
          </cell>
        </row>
        <row r="2613">
          <cell r="A2613" t="str">
            <v>NORFOLK POWER DISTRIBUTION INC.</v>
          </cell>
          <cell r="B2613" t="str">
            <v>NORFOLK POWER DISTRIBUTION INC.</v>
          </cell>
          <cell r="D2613">
            <v>-126255</v>
          </cell>
        </row>
        <row r="2614">
          <cell r="A2614" t="str">
            <v>NORTH BAY HYDRO DISTRIBUTION LIMITED</v>
          </cell>
          <cell r="B2614" t="str">
            <v>NORTH BAY HYDRO DISTRIBUTION LIMITED</v>
          </cell>
          <cell r="D2614">
            <v>-4726723</v>
          </cell>
        </row>
        <row r="2615">
          <cell r="A2615" t="str">
            <v>NORTH GLENGARRY PUBLIC UTILITIES COMMISSION</v>
          </cell>
          <cell r="B2615" t="str">
            <v>HYDRO ONE NETWORKS INC.</v>
          </cell>
          <cell r="D2615">
            <v>-234918</v>
          </cell>
        </row>
        <row r="2616">
          <cell r="A2616" t="str">
            <v>NORTH GRENVILLE HYDRO-ELECTRIC COMMISSION</v>
          </cell>
          <cell r="B2616" t="str">
            <v>HYDRO ONE NETWORKS INC.</v>
          </cell>
          <cell r="D2616">
            <v>-391130</v>
          </cell>
        </row>
        <row r="2617">
          <cell r="A2617" t="str">
            <v>NORTH PERTH UTILITY COMMISSION</v>
          </cell>
          <cell r="B2617" t="str">
            <v>HYDRO ONE NETWORKS INC.</v>
          </cell>
          <cell r="D2617">
            <v>-781927</v>
          </cell>
        </row>
        <row r="2618">
          <cell r="A2618" t="str">
            <v>NORWICH PUBLIC UTILITY COMMISSION</v>
          </cell>
          <cell r="B2618" t="str">
            <v>ERIE THAMES POWERLINES CORPORATION</v>
          </cell>
          <cell r="D2618">
            <v>-148183</v>
          </cell>
        </row>
        <row r="2619">
          <cell r="A2619" t="str">
            <v>OAKVILLE HYDRO ELECTRICITY DISTRIBUTION INC.</v>
          </cell>
          <cell r="B2619" t="str">
            <v>OAKVILLE HYDRO ELECTRICITY DISTRIBUTION INC.</v>
          </cell>
          <cell r="D2619">
            <v>-45446210</v>
          </cell>
        </row>
        <row r="2620">
          <cell r="A2620" t="str">
            <v>OIL SPRINGS HYDRO ELECTRIC COMMISSION</v>
          </cell>
          <cell r="B2620" t="str">
            <v>BLUEWATER POWER DISTRIBUTION CORPORATION</v>
          </cell>
          <cell r="D2620">
            <v>-22469</v>
          </cell>
        </row>
        <row r="2621">
          <cell r="A2621" t="str">
            <v>ORANGEVILLE HYDRO LIMITED</v>
          </cell>
          <cell r="B2621" t="str">
            <v>ORANGEVILLE HYDRO LIMITED</v>
          </cell>
          <cell r="D2621">
            <v>-6466013</v>
          </cell>
        </row>
        <row r="2622">
          <cell r="A2622" t="str">
            <v>ORILLIA POWER DISTRIBUTION CORPORATION</v>
          </cell>
          <cell r="B2622" t="str">
            <v>ORILLIA POWER DISTRIBUTION CORPORATION</v>
          </cell>
          <cell r="D2622">
            <v>-1910952</v>
          </cell>
        </row>
        <row r="2623">
          <cell r="A2623" t="str">
            <v>OSHAWA PUC NETWORKS INC.</v>
          </cell>
          <cell r="B2623" t="str">
            <v>OSHAWA PUC NETWORKS INC.</v>
          </cell>
          <cell r="D2623">
            <v>-17265780</v>
          </cell>
        </row>
        <row r="2624">
          <cell r="A2624" t="str">
            <v>PARKHILL P.U.C.</v>
          </cell>
          <cell r="B2624" t="str">
            <v>MIDDLESEX POWER DISTRIBUTION CORPORATION</v>
          </cell>
          <cell r="D2624">
            <v>-86429</v>
          </cell>
        </row>
        <row r="2625">
          <cell r="A2625" t="str">
            <v>PARRY SOUND POWER CORPORATION</v>
          </cell>
          <cell r="B2625" t="str">
            <v>PARRY SOUND POWER CORPORATION</v>
          </cell>
          <cell r="D2625">
            <v>-1286386</v>
          </cell>
        </row>
        <row r="2626">
          <cell r="A2626" t="str">
            <v>PELHAM HYDRO-ELECTRIC COMMISSION</v>
          </cell>
          <cell r="B2626" t="str">
            <v>NIAGARA PENINSULA ENERGY INC.</v>
          </cell>
          <cell r="D2626">
            <v>-273264</v>
          </cell>
        </row>
        <row r="2627">
          <cell r="A2627" t="str">
            <v>PERTH EAST HYDRO ELECTRIC COMMISSION</v>
          </cell>
          <cell r="B2627" t="str">
            <v>HYDRO ONE NETWORKS INC.</v>
          </cell>
          <cell r="D2627">
            <v>-99796</v>
          </cell>
        </row>
        <row r="2628">
          <cell r="A2628" t="str">
            <v>PETERBOROUGH UTILITIES COMMISSION</v>
          </cell>
          <cell r="B2628" t="str">
            <v>PETERBOROUGH DISTRIBUTION INCORPORATED</v>
          </cell>
          <cell r="D2628">
            <v>-8239389</v>
          </cell>
        </row>
        <row r="2629">
          <cell r="A2629" t="str">
            <v>PICKERING HYDRO-ELECTRIC COMMISSION</v>
          </cell>
          <cell r="B2629" t="str">
            <v>VERIDIAN CONNECTIONS INC.</v>
          </cell>
          <cell r="D2629">
            <v>-24090437</v>
          </cell>
        </row>
        <row r="2630">
          <cell r="A2630" t="str">
            <v>POLICE VILLAGE OF APPLE HILL HYDRO SYSTEM</v>
          </cell>
          <cell r="B2630" t="str">
            <v>HYDRO ONE NETWORKS INC.</v>
          </cell>
          <cell r="D2630">
            <v>-697</v>
          </cell>
        </row>
        <row r="2631">
          <cell r="A2631" t="str">
            <v>POLICE VILLAGE OF AVONMORE HYDRO SYSTEM</v>
          </cell>
          <cell r="B2631" t="str">
            <v>HYDRO ONE NETWORKS INC.</v>
          </cell>
          <cell r="D2631">
            <v>-11342</v>
          </cell>
        </row>
        <row r="2632">
          <cell r="A2632" t="str">
            <v>POLICE VILLAGE OF COMBER HYDRO SYSTEM</v>
          </cell>
          <cell r="B2632" t="str">
            <v>E.L.K. ENERGY INC.</v>
          </cell>
          <cell r="D2632">
            <v>-124278</v>
          </cell>
        </row>
        <row r="2633">
          <cell r="A2633" t="str">
            <v>POLICE VILLAGE OF DUBLIN HYDRO SYSTEM</v>
          </cell>
          <cell r="B2633" t="str">
            <v>ERIE THAMES POWERLINES CORPORATION</v>
          </cell>
          <cell r="D2633">
            <v>-3050</v>
          </cell>
        </row>
        <row r="2634">
          <cell r="A2634" t="str">
            <v>POLICE VILLAGE OF GRANTON HYDRO SYSTEM</v>
          </cell>
          <cell r="B2634" t="str">
            <v>HYDRO ONE NETWORKS INC.</v>
          </cell>
          <cell r="D2634">
            <v>-43677</v>
          </cell>
        </row>
        <row r="2635">
          <cell r="A2635" t="str">
            <v>POLICE VILLAGE OF MERLIN HYDRO SYSTEM</v>
          </cell>
          <cell r="B2635" t="str">
            <v>CHATHAM-KENT HYDRO INC.</v>
          </cell>
          <cell r="D2635">
            <v>-27864</v>
          </cell>
        </row>
        <row r="2636">
          <cell r="A2636" t="str">
            <v>POLICE VILLAGE OF MOOREFIELD HYDRO SYSTEM</v>
          </cell>
          <cell r="B2636" t="str">
            <v>HYDRO ONE NETWORKS INC.</v>
          </cell>
          <cell r="D2636">
            <v>-1245</v>
          </cell>
        </row>
        <row r="2637">
          <cell r="A2637" t="str">
            <v>POLICE VILLAGE OF MOUNT BRYDGES HYDRO SYSTEM</v>
          </cell>
          <cell r="B2637" t="str">
            <v>MIDDLESEX POWER DISTRIBUTION CORPORATION</v>
          </cell>
          <cell r="D2637">
            <v>-269602</v>
          </cell>
        </row>
        <row r="2638">
          <cell r="A2638" t="str">
            <v>POLICE VILLAGE OF PRICEVILLE HYDRO SYSTEM</v>
          </cell>
          <cell r="B2638" t="str">
            <v>HYDRO ONE NETWORKS INC.</v>
          </cell>
          <cell r="D2638">
            <v>-11305</v>
          </cell>
        </row>
        <row r="2639">
          <cell r="A2639" t="str">
            <v>POLICE VILLAGE OF RUSSELL HYDRO ELECTRIC SYSTEM</v>
          </cell>
          <cell r="B2639" t="str">
            <v>HYDRO ONE NETWORKS INC.</v>
          </cell>
          <cell r="D2639">
            <v>-123686</v>
          </cell>
        </row>
        <row r="2640">
          <cell r="A2640" t="str">
            <v>PORT COLBORNE HYDRO INC.</v>
          </cell>
          <cell r="B2640" t="str">
            <v>CANADIAN NIAGARA POWER INC.</v>
          </cell>
          <cell r="D2640">
            <v>-1711315</v>
          </cell>
        </row>
        <row r="2641">
          <cell r="A2641" t="str">
            <v>PORT HOPE HYDRO</v>
          </cell>
          <cell r="B2641" t="str">
            <v>VERIDIAN CONNECTIONS INC.</v>
          </cell>
          <cell r="D2641">
            <v>-1716511</v>
          </cell>
        </row>
        <row r="2642">
          <cell r="A2642" t="str">
            <v>PRESCOTT PUBLIC UTILITIES COMMISSION</v>
          </cell>
          <cell r="B2642" t="str">
            <v>RIDEAU ST. LAWRENCE DISTRIBUTION INC.</v>
          </cell>
          <cell r="D2642">
            <v>-76707</v>
          </cell>
        </row>
        <row r="2643">
          <cell r="A2643" t="str">
            <v>PUBLIC UTILITIES COMMISSION OF CHATHAM-KENT</v>
          </cell>
          <cell r="B2643" t="str">
            <v>CHATHAM-KENT HYDRO INC.</v>
          </cell>
          <cell r="D2643">
            <v>-3710194</v>
          </cell>
        </row>
        <row r="2644">
          <cell r="A2644" t="str">
            <v>PUBLIC UTILITIES COMMISSION OF THE CITY OF BARRIE</v>
          </cell>
          <cell r="B2644" t="str">
            <v>POWERSTREAM INC.</v>
          </cell>
          <cell r="D2644">
            <v>-37458935</v>
          </cell>
        </row>
        <row r="2645">
          <cell r="A2645" t="str">
            <v>PUBLIC UTILITIES COMMISSION OF THE CITY OF OWEN SOUND</v>
          </cell>
          <cell r="B2645" t="str">
            <v>HYDRO ONE NETWORKS INC.</v>
          </cell>
          <cell r="D2645">
            <v>-1445454</v>
          </cell>
        </row>
        <row r="2646">
          <cell r="A2646" t="str">
            <v>PUBLIC UTILITIES COMMISSION OF THE CITY OF TRENTON</v>
          </cell>
          <cell r="B2646" t="str">
            <v>HYDRO ONE NETWORKS INC.</v>
          </cell>
          <cell r="D2646">
            <v>-3074841</v>
          </cell>
        </row>
        <row r="2647">
          <cell r="A2647" t="str">
            <v>PUBLIC UTILITIES COMMISSION OF THE CORPORATION OF THE TOWNSHIP OF MAGNETAWAN</v>
          </cell>
          <cell r="B2647" t="str">
            <v>LAKELAND POWER DISTRIBUTION LTD.</v>
          </cell>
          <cell r="D2647">
            <v>-43024</v>
          </cell>
        </row>
        <row r="2648">
          <cell r="A2648" t="str">
            <v>PUBLIC UTILITIES COMMISSION OF THE TOWN OF ALEXANDRIA</v>
          </cell>
          <cell r="B2648" t="str">
            <v>HYDRO ONE NETWORKS INC.</v>
          </cell>
          <cell r="D2648">
            <v>-213503</v>
          </cell>
        </row>
        <row r="2649">
          <cell r="A2649" t="str">
            <v>PUBLIC UTILITIES COMMISSION OF THE TOWN OF BLENHEIM</v>
          </cell>
          <cell r="B2649" t="str">
            <v>CHATHAM-KENT HYDRO INC.</v>
          </cell>
          <cell r="D2649">
            <v>-119852</v>
          </cell>
        </row>
        <row r="2650">
          <cell r="A2650" t="str">
            <v>PUBLIC UTILITIES COMMISSION OF THE TOWN OF CAMPBELLFORD</v>
          </cell>
          <cell r="B2650" t="str">
            <v>HYDRO ONE NETWORKS INC.</v>
          </cell>
          <cell r="D2650">
            <v>-302313</v>
          </cell>
        </row>
        <row r="2651">
          <cell r="A2651" t="str">
            <v>PUBLIC UTILITIES COMMISSION OF THE TOWN OF CHESLEY</v>
          </cell>
          <cell r="B2651" t="str">
            <v>HYDRO ONE NETWORKS INC.</v>
          </cell>
          <cell r="D2651">
            <v>-103819</v>
          </cell>
        </row>
        <row r="2652">
          <cell r="A2652" t="str">
            <v>PUBLIC UTILITIES COMMISSION OF THE TOWN OF COBOURG</v>
          </cell>
          <cell r="B2652" t="str">
            <v>LAKEFRONT UTILITIES INC.</v>
          </cell>
          <cell r="D2652">
            <v>-2357171</v>
          </cell>
        </row>
        <row r="2653">
          <cell r="A2653" t="str">
            <v>PUBLIC UTILITIES COMMISSION OF THE TOWN OF FERGUS</v>
          </cell>
          <cell r="B2653" t="str">
            <v>CENTRE WELLINGTON HYDRO LTD.</v>
          </cell>
          <cell r="D2653">
            <v>-1766858</v>
          </cell>
        </row>
        <row r="2654">
          <cell r="A2654" t="str">
            <v>PUBLIC UTILITIES COMMISSION OF THE TOWN OF GODERICH</v>
          </cell>
          <cell r="B2654" t="str">
            <v>WEST COAST HURON ENERGY INC.</v>
          </cell>
          <cell r="D2654">
            <v>-498486</v>
          </cell>
        </row>
        <row r="2655">
          <cell r="A2655" t="str">
            <v>PUBLIC UTILITIES COMMISSION OF THE TOWN OF MASSEY</v>
          </cell>
          <cell r="B2655" t="str">
            <v>ESPANOLA REGIONAL HYDRO DISTRIBUTION CORPORATION</v>
          </cell>
          <cell r="D2655">
            <v>-31593</v>
          </cell>
        </row>
        <row r="2656">
          <cell r="A2656" t="str">
            <v>PUBLIC UTILITIES COMMISSION OF THE TOWN OF MEAFORD</v>
          </cell>
          <cell r="B2656" t="str">
            <v>HYDRO ONE NETWORKS INC.</v>
          </cell>
          <cell r="D2656">
            <v>-493726</v>
          </cell>
        </row>
        <row r="2657">
          <cell r="A2657" t="str">
            <v>PUBLIC UTILITIES COMMISSION OF THE TOWN OF MITCHELL</v>
          </cell>
          <cell r="B2657" t="str">
            <v>ERIE THAMES POWERLINES CORPORATION</v>
          </cell>
          <cell r="D2657">
            <v>-278354</v>
          </cell>
        </row>
        <row r="2658">
          <cell r="A2658" t="str">
            <v>PUBLIC UTILITIES COMMISSION OF THE TOWN OF MOUNT FOREST</v>
          </cell>
          <cell r="B2658" t="str">
            <v>WELLINGTON NORTH POWER INC.</v>
          </cell>
          <cell r="D2658">
            <v>-312836</v>
          </cell>
        </row>
        <row r="2659">
          <cell r="A2659" t="str">
            <v>PUBLIC UTILITIES COMMISSION OF THE TOWN OF PALMERSTON</v>
          </cell>
          <cell r="B2659" t="str">
            <v>WESTARIO POWER INC.</v>
          </cell>
          <cell r="D2659">
            <v>-172365</v>
          </cell>
        </row>
        <row r="2660">
          <cell r="A2660" t="str">
            <v>PUBLIC UTILITIES COMMISSION OF THE TOWN OF PARIS</v>
          </cell>
          <cell r="B2660" t="str">
            <v>BRANT COUNTY POWER INC.</v>
          </cell>
          <cell r="D2660">
            <v>-363151</v>
          </cell>
        </row>
        <row r="2661">
          <cell r="A2661" t="str">
            <v>PUBLIC UTILITIES COMMISSION OF THE TOWN OF PICTON</v>
          </cell>
          <cell r="B2661" t="str">
            <v>HYDRO ONE NETWORKS INC.</v>
          </cell>
          <cell r="D2661">
            <v>-152333</v>
          </cell>
        </row>
        <row r="2662">
          <cell r="A2662" t="str">
            <v>PUBLIC UTILITIES COMMISSION OF THE TOWN OF RIDGETOWN</v>
          </cell>
          <cell r="B2662" t="str">
            <v>CHATHAM-KENT HYDRO INC.</v>
          </cell>
          <cell r="D2662">
            <v>-132327</v>
          </cell>
        </row>
        <row r="2663">
          <cell r="A2663" t="str">
            <v>PUBLIC UTILITIES COMMISSION OF THE TOWN OF SOUTHAMPTON</v>
          </cell>
          <cell r="B2663" t="str">
            <v>WESTARIO POWER INC.</v>
          </cell>
          <cell r="D2663">
            <v>-197535</v>
          </cell>
        </row>
        <row r="2664">
          <cell r="A2664" t="str">
            <v>PUBLIC UTILITIES COMMISSION OF THE TOWN OF TECUMSEH</v>
          </cell>
          <cell r="B2664" t="str">
            <v>ESSEX POWERLINES CORPORATION</v>
          </cell>
          <cell r="D2664">
            <v>-4471354</v>
          </cell>
        </row>
        <row r="2665">
          <cell r="A2665" t="str">
            <v>PUBLIC UTILITIES COMMISSION OF THE TOWN OF TILBURY</v>
          </cell>
          <cell r="B2665" t="str">
            <v>CHATHAM-KENT HYDRO INC.</v>
          </cell>
          <cell r="D2665">
            <v>-249158</v>
          </cell>
        </row>
        <row r="2666">
          <cell r="A2666" t="str">
            <v>PUBLIC UTILITIES COMMISSION OF THE VILLAGE OF ARTHUR</v>
          </cell>
          <cell r="B2666" t="str">
            <v>WELLINGTON NORTH POWER INC.</v>
          </cell>
          <cell r="D2666">
            <v>-118035</v>
          </cell>
        </row>
        <row r="2667">
          <cell r="A2667" t="str">
            <v>PUBLIC UTILITIES COMMISSION OF THE VILLAGE OF BELMONT</v>
          </cell>
          <cell r="B2667" t="str">
            <v>ERIE THAMES POWERLINES CORPORATION</v>
          </cell>
          <cell r="D2667">
            <v>-315244</v>
          </cell>
        </row>
        <row r="2668">
          <cell r="A2668" t="str">
            <v>PUBLIC UTILITIES COMMISSION OF THE VILLAGE OF LANCASTER</v>
          </cell>
          <cell r="B2668" t="str">
            <v>HYDRO ONE NETWORKS INC.</v>
          </cell>
          <cell r="D2668">
            <v>-43431</v>
          </cell>
        </row>
        <row r="2669">
          <cell r="A2669" t="str">
            <v>PUBLIC UTILITIES COMMISSION OF THE VILLAGE OF PORT STANLEY</v>
          </cell>
          <cell r="B2669" t="str">
            <v>ERIE THAMES POWERLINES CORPORATION</v>
          </cell>
          <cell r="D2669">
            <v>-156355</v>
          </cell>
        </row>
        <row r="2670">
          <cell r="A2670" t="str">
            <v>PUBLIC UTILITIES COMMISSION OF THE VILLAGE OF THAMESVILLE</v>
          </cell>
          <cell r="B2670" t="str">
            <v>CHATHAM-KENT HYDRO INC.</v>
          </cell>
          <cell r="D2670">
            <v>-19390</v>
          </cell>
        </row>
        <row r="2671">
          <cell r="A2671" t="str">
            <v>PUBLIC UTILITIES COMMISSION OF THE VILLAGE OF WESTPORT</v>
          </cell>
          <cell r="B2671" t="str">
            <v>RIDEAU ST. LAWRENCE DISTRIBUTION INC.</v>
          </cell>
          <cell r="D2671">
            <v>-83342</v>
          </cell>
        </row>
        <row r="2672">
          <cell r="A2672" t="str">
            <v>PUBLIC UTILITIES COMMISSION OF THE VILLAGE OF WHEATLEY</v>
          </cell>
          <cell r="B2672" t="str">
            <v>CHATHAM-KENT HYDRO INC.</v>
          </cell>
          <cell r="D2672">
            <v>-119683</v>
          </cell>
        </row>
        <row r="2673">
          <cell r="A2673" t="str">
            <v>PUBLIC UTILITY COMMISSION OF THE VILLAGE OF WEST LORNE</v>
          </cell>
          <cell r="B2673" t="str">
            <v>HYDRO ONE NETWORKS INC.</v>
          </cell>
          <cell r="D2673">
            <v>-93341</v>
          </cell>
        </row>
        <row r="2674">
          <cell r="A2674" t="str">
            <v>PUBLIC UTILITY COMMISSION OF TOWN OF PERTH</v>
          </cell>
          <cell r="B2674" t="str">
            <v>HYDRO ONE NETWORKS INC.</v>
          </cell>
          <cell r="D2674">
            <v>-1786365</v>
          </cell>
        </row>
        <row r="2675">
          <cell r="A2675" t="str">
            <v>RAINY RIVER PUBLIC UTILITIES COMMISSION</v>
          </cell>
          <cell r="B2675" t="str">
            <v>HYDRO ONE NETWORKS INC.</v>
          </cell>
          <cell r="D2675">
            <v>-96206</v>
          </cell>
        </row>
        <row r="2676">
          <cell r="A2676" t="str">
            <v>RED ROCK HYDRO</v>
          </cell>
          <cell r="B2676" t="str">
            <v>HYDRO ONE NETWORKS INC.</v>
          </cell>
          <cell r="D2676">
            <v>-26728</v>
          </cell>
        </row>
        <row r="2677">
          <cell r="A2677" t="str">
            <v>REMARA-BRECHIN HYDRO</v>
          </cell>
          <cell r="B2677" t="str">
            <v>HYDRO ONE NETWORKS INC.</v>
          </cell>
          <cell r="D2677">
            <v>-6839</v>
          </cell>
        </row>
        <row r="2678">
          <cell r="A2678" t="str">
            <v>RENFREW HYDRO INC.</v>
          </cell>
          <cell r="B2678" t="str">
            <v>RENFREW HYDRO INC.</v>
          </cell>
          <cell r="D2678">
            <v>-98644</v>
          </cell>
        </row>
        <row r="2679">
          <cell r="A2679" t="str">
            <v>RICHMOND HILL HYDRO INC.</v>
          </cell>
          <cell r="B2679" t="str">
            <v>POWERSTREAM INC.</v>
          </cell>
          <cell r="D2679">
            <v>-56318838</v>
          </cell>
        </row>
        <row r="2680">
          <cell r="A2680" t="str">
            <v>RIPLEY PUBLIC UTILITIES COMMISSION</v>
          </cell>
          <cell r="B2680" t="str">
            <v>WESTARIO POWER INC.</v>
          </cell>
          <cell r="D2680">
            <v>-45105</v>
          </cell>
        </row>
        <row r="2681">
          <cell r="A2681" t="str">
            <v>ROCKLAND HYDRO ELECTRIC COMMISSION</v>
          </cell>
          <cell r="B2681" t="str">
            <v>HYDRO ONE NETWORKS INC.</v>
          </cell>
          <cell r="D2681">
            <v>-1890937</v>
          </cell>
        </row>
        <row r="2682">
          <cell r="A2682" t="str">
            <v>RODNEY PUBLIC UTILITIES COMMISSION</v>
          </cell>
          <cell r="B2682" t="str">
            <v>HYDRO ONE NETWORKS INC.</v>
          </cell>
          <cell r="D2682">
            <v>-79269</v>
          </cell>
        </row>
        <row r="2683">
          <cell r="A2683" t="str">
            <v>SABLES-SPANISH RIVERS PUBLIC UTILITIES COMMISSION</v>
          </cell>
          <cell r="B2683" t="str">
            <v>ESPANOLA REGIONAL HYDRO DISTRIBUTION CORPORATION</v>
          </cell>
          <cell r="D2683">
            <v>-41141</v>
          </cell>
        </row>
        <row r="2684">
          <cell r="A2684" t="str">
            <v>SCHREIBER HYDRO-ELECTRIC COMMISSION</v>
          </cell>
          <cell r="B2684" t="str">
            <v>HYDRO ONE NETWORKS INC.</v>
          </cell>
          <cell r="D2684">
            <v>-51845</v>
          </cell>
        </row>
        <row r="2685">
          <cell r="A2685" t="str">
            <v>SCUGOG HYDRO ELECTRIC CORPORATION</v>
          </cell>
          <cell r="B2685" t="str">
            <v>VERIDIAN CONNECTIONS INC.</v>
          </cell>
          <cell r="D2685">
            <v>-869072</v>
          </cell>
        </row>
        <row r="2686">
          <cell r="A2686" t="str">
            <v>SEAFORTH PUBLIC UTILITY COMMISSION</v>
          </cell>
          <cell r="B2686" t="str">
            <v>FESTIVAL HYDRO INC.</v>
          </cell>
          <cell r="D2686">
            <v>-59490</v>
          </cell>
        </row>
        <row r="2687">
          <cell r="A2687" t="str">
            <v>SEVERN HYDRO-ELECTRIC SYSTEM</v>
          </cell>
          <cell r="B2687" t="str">
            <v>HYDRO ONE NETWORKS INC.</v>
          </cell>
          <cell r="D2687">
            <v>-158118</v>
          </cell>
        </row>
        <row r="2688">
          <cell r="A2688" t="str">
            <v>SIMCOE HYDRO-ELECTRIC COMMISSION</v>
          </cell>
          <cell r="B2688" t="str">
            <v>NORFOLK POWER DISTRIBUTION INC.</v>
          </cell>
          <cell r="D2688">
            <v>-1754661</v>
          </cell>
        </row>
        <row r="2689">
          <cell r="A2689" t="str">
            <v>SIOUX LOOKOUT HYDRO INC.</v>
          </cell>
          <cell r="B2689" t="str">
            <v>SIOUX LOOKOUT HYDRO INC.</v>
          </cell>
          <cell r="D2689">
            <v>-1077184</v>
          </cell>
        </row>
        <row r="2690">
          <cell r="A2690" t="str">
            <v>SMITHS FALLS HYDRO ELECTRIC COMMISSION</v>
          </cell>
          <cell r="B2690" t="str">
            <v>HYDRO ONE NETWORKS INC.</v>
          </cell>
          <cell r="D2690">
            <v>-555885</v>
          </cell>
        </row>
        <row r="2691">
          <cell r="A2691" t="str">
            <v>SOUTH RIVER PUBLIC UTILITIES COMMISSION</v>
          </cell>
          <cell r="B2691" t="str">
            <v>HYDRO ONE NETWORKS INC.</v>
          </cell>
          <cell r="D2691">
            <v>-123007</v>
          </cell>
        </row>
        <row r="2692">
          <cell r="A2692" t="str">
            <v>SOUTH-WEST OXFORD PUBLIC UTILITIES COMMISSION</v>
          </cell>
          <cell r="B2692" t="str">
            <v>ERIE THAMES POWERLINES CORPORATION</v>
          </cell>
          <cell r="D2692">
            <v>-15240</v>
          </cell>
        </row>
        <row r="2693">
          <cell r="A2693" t="str">
            <v>ST. CATHARINES HYDRO UTILITY SERVICES INC.</v>
          </cell>
          <cell r="B2693" t="str">
            <v>HORIZON UTILITIES CORPORATION</v>
          </cell>
          <cell r="D2693">
            <v>-5737943</v>
          </cell>
        </row>
        <row r="2694">
          <cell r="A2694" t="str">
            <v>ST. MARY'S PUBLIC UTILITIES COMMISSION</v>
          </cell>
          <cell r="B2694" t="str">
            <v>FESTIVAL HYDRO INC.</v>
          </cell>
          <cell r="D2694">
            <v>-632333</v>
          </cell>
        </row>
        <row r="2695">
          <cell r="A2695" t="str">
            <v>ST. THOMAS ENERGY INC.</v>
          </cell>
          <cell r="B2695" t="str">
            <v>ST. THOMAS ENERGY INC.</v>
          </cell>
          <cell r="D2695">
            <v>-2406553</v>
          </cell>
        </row>
        <row r="2696">
          <cell r="A2696" t="str">
            <v>STIRLING-RAWDON PUBLIC UTILITIES COMMISSION</v>
          </cell>
          <cell r="B2696" t="str">
            <v>HYDRO ONE NETWORKS INC.</v>
          </cell>
          <cell r="D2696">
            <v>-55758</v>
          </cell>
        </row>
        <row r="2697">
          <cell r="A2697" t="str">
            <v>STONEY CREEK HYDRO-ELECTRIC COMMISSION</v>
          </cell>
          <cell r="B2697" t="str">
            <v>HORIZON UTILITIES CORPORATION</v>
          </cell>
          <cell r="D2697">
            <v>-9219666</v>
          </cell>
        </row>
        <row r="2698">
          <cell r="A2698" t="str">
            <v>STRATFORD PUBLIC UTILITY COMMISSION</v>
          </cell>
          <cell r="B2698" t="str">
            <v>FESTIVAL HYDRO INC.</v>
          </cell>
          <cell r="D2698">
            <v>-3682680</v>
          </cell>
        </row>
        <row r="2699">
          <cell r="A2699" t="str">
            <v>SUNDRIDGE HYDRO ELECTRIC SYSTEM</v>
          </cell>
          <cell r="B2699" t="str">
            <v>LAKELAND POWER DISTRIBUTION LTD.</v>
          </cell>
          <cell r="D2699">
            <v>-231885</v>
          </cell>
        </row>
        <row r="2700">
          <cell r="A2700" t="str">
            <v>TARA HYDRO-ELECTRIC SYSTEM</v>
          </cell>
          <cell r="B2700" t="str">
            <v>HYDRO ONE NETWORKS INC.</v>
          </cell>
          <cell r="D2700">
            <v>-83487</v>
          </cell>
        </row>
        <row r="2701">
          <cell r="A2701" t="str">
            <v>TAY HYDRO ELECTRIC DISTRIBUTION COMPANY INC.</v>
          </cell>
          <cell r="B2701" t="str">
            <v>NEWMARKET-TAY POWER DISTRIBUTION LTD.</v>
          </cell>
          <cell r="D2701">
            <v>-749785</v>
          </cell>
        </row>
        <row r="2702">
          <cell r="A2702" t="str">
            <v>TEESWATER HYDRO-ELECTRIC COMMISSION</v>
          </cell>
          <cell r="B2702" t="str">
            <v>WESTARIO POWER INC.</v>
          </cell>
          <cell r="D2702">
            <v>-79987</v>
          </cell>
        </row>
        <row r="2703">
          <cell r="A2703" t="str">
            <v>TERRACE BAY SUPERIOR WIRES INC.</v>
          </cell>
          <cell r="B2703" t="str">
            <v>HYDRO ONE NETWORKS INC.</v>
          </cell>
          <cell r="D2703">
            <v>-125100</v>
          </cell>
        </row>
        <row r="2704">
          <cell r="A2704" t="str">
            <v>THE HYDRO ELECTRIC COMMISSION OF THE TOWN OF CARLETON PLACE</v>
          </cell>
          <cell r="B2704" t="str">
            <v>HYDRO ONE NETWORKS INC.</v>
          </cell>
          <cell r="D2704">
            <v>-979803</v>
          </cell>
        </row>
        <row r="2705">
          <cell r="A2705" t="str">
            <v>THE HYDRO ELECTRIC COMMISSION OF THE TOWN OF SHELBURNE</v>
          </cell>
          <cell r="B2705" t="str">
            <v>HYDRO ONE NETWORKS INC.</v>
          </cell>
          <cell r="D2705">
            <v>-560144</v>
          </cell>
        </row>
        <row r="2706">
          <cell r="A2706" t="str">
            <v>THE HYDRO ELECTRIC COMMISSION OF THE TOWNSHIP OF WARWICK</v>
          </cell>
          <cell r="B2706" t="str">
            <v>BLUEWATER POWER DISTRIBUTION CORPORATION</v>
          </cell>
          <cell r="D2706">
            <v>-102652</v>
          </cell>
        </row>
        <row r="2707">
          <cell r="A2707" t="str">
            <v>THE HYDRO-ELECTRIC COMMISSION FOR THE TOWN OF EXETER</v>
          </cell>
          <cell r="B2707" t="str">
            <v>HYDRO ONE NETWORKS INC.</v>
          </cell>
          <cell r="D2707">
            <v>-443071</v>
          </cell>
        </row>
        <row r="2708">
          <cell r="A2708" t="str">
            <v>THE HYDRO-ELECTRIC COMMISSION OF THE CITY OF GLOUCESTER</v>
          </cell>
          <cell r="B2708" t="str">
            <v>HYDRO OTTAWA LIMITED</v>
          </cell>
          <cell r="D2708">
            <v>-26240887</v>
          </cell>
        </row>
        <row r="2709">
          <cell r="A2709" t="str">
            <v>THE HYDRO-ELECTRIC COMMISSION OF THE TOWN OF PENETANGUISHENE</v>
          </cell>
          <cell r="B2709" t="str">
            <v>POWERSTREAM INC.</v>
          </cell>
          <cell r="D2709">
            <v>-1120514</v>
          </cell>
        </row>
        <row r="2710">
          <cell r="A2710" t="str">
            <v>THE PUBLIC UTILITIES COMMISSION FOR THE TOWN OF BANCROFT</v>
          </cell>
          <cell r="B2710" t="str">
            <v>HYDRO ONE NETWORKS INC.</v>
          </cell>
          <cell r="D2710">
            <v>-210604</v>
          </cell>
        </row>
        <row r="2711">
          <cell r="A2711" t="str">
            <v>THE PUBLIC UTILITIES COMMISSION OF THE TOWN OF COLLINGWOOD</v>
          </cell>
          <cell r="B2711" t="str">
            <v>COLLUS POWER CORP.</v>
          </cell>
          <cell r="D2711">
            <v>-1832760</v>
          </cell>
        </row>
        <row r="2712">
          <cell r="A2712" t="str">
            <v>THE PUBLIC UTILITIES COMMISSION OF THE TOWN OF KAPUSKASING</v>
          </cell>
          <cell r="B2712" t="str">
            <v>NORTHERN ONTARIO WIRES INC.</v>
          </cell>
          <cell r="D2712">
            <v>-28714</v>
          </cell>
        </row>
        <row r="2713">
          <cell r="A2713" t="str">
            <v>THE PUBLIC UTILITIES COMMISSION OF THE TOWN OF PETROLIA</v>
          </cell>
          <cell r="B2713" t="str">
            <v>BLUEWATER POWER DISTRIBUTION CORPORATION</v>
          </cell>
          <cell r="D2713">
            <v>-470921</v>
          </cell>
        </row>
        <row r="2714">
          <cell r="A2714" t="str">
            <v>THE PUBLIC UTILITIES COMMISSION OF THE VILLAGE OF EGANVILLE</v>
          </cell>
          <cell r="B2714" t="str">
            <v>HYDRO ONE NETWORKS INC.</v>
          </cell>
          <cell r="D2714">
            <v>-94249</v>
          </cell>
        </row>
        <row r="2715">
          <cell r="A2715" t="str">
            <v>THE PUBLIC UTILITIES COMMISSION OF THE VILLAGE OF POINT EDWARD</v>
          </cell>
          <cell r="B2715" t="str">
            <v>BLUEWATER POWER DISTRIBUTION CORPORATION</v>
          </cell>
          <cell r="D2715">
            <v>-106366</v>
          </cell>
        </row>
        <row r="2716">
          <cell r="A2716" t="str">
            <v>THE VILLAGE OF OMEMEE HYDRO-ELECTRIC COMMISSION</v>
          </cell>
          <cell r="B2716" t="str">
            <v>HYDRO ONE NETWORKS INC.</v>
          </cell>
          <cell r="D2716">
            <v>-200869</v>
          </cell>
        </row>
        <row r="2717">
          <cell r="A2717" t="str">
            <v>THEDFORD HYDRO ELECTRIC COMMISSION</v>
          </cell>
          <cell r="B2717" t="str">
            <v>HYDRO ONE NETWORKS INC.</v>
          </cell>
          <cell r="D2717">
            <v>-102069</v>
          </cell>
        </row>
        <row r="2718">
          <cell r="A2718" t="str">
            <v>THESSALON HYDRO DISTRIBUTION CORPORATION</v>
          </cell>
          <cell r="B2718" t="str">
            <v>HYDRO ONE NETWORKS INC.</v>
          </cell>
          <cell r="D2718">
            <v>-57306</v>
          </cell>
        </row>
        <row r="2719">
          <cell r="A2719" t="str">
            <v>THORNDALE HYDRO ELECTRIC COMMISSION</v>
          </cell>
          <cell r="B2719" t="str">
            <v>HYDRO ONE NETWORKS INC.</v>
          </cell>
          <cell r="D2719">
            <v>-11026</v>
          </cell>
        </row>
        <row r="2720">
          <cell r="A2720" t="str">
            <v>THOROLD HYDRO CORPORATION</v>
          </cell>
          <cell r="B2720" t="str">
            <v>HYDRO ONE NETWORKS INC.</v>
          </cell>
          <cell r="D2720">
            <v>-1539175</v>
          </cell>
        </row>
        <row r="2721">
          <cell r="A2721" t="str">
            <v>THUNDER BAY HYDRO ELECTRICITY DISTRIBUTION INC.</v>
          </cell>
          <cell r="B2721" t="str">
            <v>THUNDER BAY HYDRO ELECTRICITY DISTRIBUTION INC.</v>
          </cell>
          <cell r="D2721">
            <v>-15900385</v>
          </cell>
        </row>
        <row r="2722">
          <cell r="A2722" t="str">
            <v>TILLSONBURG HYDRO INC.</v>
          </cell>
          <cell r="B2722" t="str">
            <v>TILLSONBURG HYDRO INC.</v>
          </cell>
          <cell r="D2722">
            <v>-2936784</v>
          </cell>
        </row>
        <row r="2723">
          <cell r="A2723" t="str">
            <v>TOWNSHIP OF MCGARRY HYDRO SYSTEM</v>
          </cell>
          <cell r="B2723" t="str">
            <v>HYDRO ONE NETWORKS INC.</v>
          </cell>
          <cell r="D2723">
            <v>-6273</v>
          </cell>
        </row>
        <row r="2724">
          <cell r="A2724" t="str">
            <v>TOWNSHIP OF NORTH DORCHESTER HYDRO</v>
          </cell>
          <cell r="B2724" t="str">
            <v>HYDRO ONE NETWORKS INC.</v>
          </cell>
          <cell r="D2724">
            <v>-137329</v>
          </cell>
        </row>
        <row r="2725">
          <cell r="A2725" t="str">
            <v>TWEED HYDRO ELECTRIC COMMISSION</v>
          </cell>
          <cell r="B2725" t="str">
            <v>HYDRO ONE NETWORKS INC.</v>
          </cell>
          <cell r="D2725">
            <v>-97257</v>
          </cell>
        </row>
        <row r="2726">
          <cell r="A2726" t="str">
            <v>UXBRIDGE HYDRO ELECTRIC COMMISSION</v>
          </cell>
          <cell r="B2726" t="str">
            <v>VERIDIAN CONNECTIONS INC.</v>
          </cell>
          <cell r="D2726">
            <v>-648349</v>
          </cell>
        </row>
        <row r="2727">
          <cell r="A2727" t="str">
            <v>VILLAGE OF BLOOMFIELD HYDRO SYSTEM</v>
          </cell>
          <cell r="B2727" t="str">
            <v>HYDRO ONE NETWORKS INC.</v>
          </cell>
          <cell r="D2727">
            <v>-8706</v>
          </cell>
        </row>
        <row r="2728">
          <cell r="A2728" t="str">
            <v>VILLAGE OF CARDINAL HYDRO SYSTEM</v>
          </cell>
          <cell r="B2728" t="str">
            <v>RIDEAU ST. LAWRENCE DISTRIBUTION INC.</v>
          </cell>
          <cell r="D2728">
            <v>-242321</v>
          </cell>
        </row>
        <row r="2729">
          <cell r="A2729" t="str">
            <v>VILLAGE OF CHATSWORTH HYDRO</v>
          </cell>
          <cell r="B2729" t="str">
            <v>HYDRO ONE NETWORKS INC.</v>
          </cell>
          <cell r="D2729">
            <v>-23841</v>
          </cell>
        </row>
        <row r="2730">
          <cell r="A2730" t="str">
            <v>VILLAGE OF CHESTERVILLE HYDRO SYSTEM</v>
          </cell>
          <cell r="B2730" t="str">
            <v>HYDRO ONE NETWORKS INC.</v>
          </cell>
          <cell r="D2730">
            <v>-75440</v>
          </cell>
        </row>
        <row r="2731">
          <cell r="A2731" t="str">
            <v>VILLAGE OF ERIEAU HYDRO SYSTEM</v>
          </cell>
          <cell r="B2731" t="str">
            <v>CHATHAM-KENT HYDRO INC.</v>
          </cell>
          <cell r="D2731">
            <v>-27444</v>
          </cell>
        </row>
        <row r="2732">
          <cell r="A2732" t="str">
            <v>VILLAGE OF FLESHERTON HYDRO SYSTEM</v>
          </cell>
          <cell r="B2732" t="str">
            <v>HYDRO ONE NETWORKS INC.</v>
          </cell>
          <cell r="D2732">
            <v>-128681</v>
          </cell>
        </row>
        <row r="2733">
          <cell r="A2733" t="str">
            <v>VILLAGE OF IROQUOIS HYDRO SYSTEM</v>
          </cell>
          <cell r="B2733" t="str">
            <v>RIDEAU ST. LAWRENCE DISTRIBUTION INC.</v>
          </cell>
          <cell r="D2733">
            <v>-156255</v>
          </cell>
        </row>
        <row r="2734">
          <cell r="A2734" t="str">
            <v>VILLAGE OF LUCKNOW HYDRO SYSTEM</v>
          </cell>
          <cell r="B2734" t="str">
            <v>WESTARIO POWER INC.</v>
          </cell>
          <cell r="D2734">
            <v>-117776</v>
          </cell>
        </row>
        <row r="2735">
          <cell r="A2735" t="str">
            <v>VILLAGE OF MAXVILLE HYDRO SYSTEM</v>
          </cell>
          <cell r="B2735" t="str">
            <v>HYDRO ONE NETWORKS INC.</v>
          </cell>
          <cell r="D2735">
            <v>-20718</v>
          </cell>
        </row>
        <row r="2736">
          <cell r="A2736" t="str">
            <v>WALKERTON PUBLIC UTILITIES COMMISSION</v>
          </cell>
          <cell r="B2736" t="str">
            <v>WESTARIO POWER INC.</v>
          </cell>
          <cell r="D2736">
            <v>-552699</v>
          </cell>
        </row>
        <row r="2737">
          <cell r="A2737" t="str">
            <v>WARDSVILLE HYDRO ELECTRIC COMMISSION</v>
          </cell>
          <cell r="B2737" t="str">
            <v>HYDRO ONE NETWORKS INC.</v>
          </cell>
          <cell r="D2737">
            <v>-18074</v>
          </cell>
        </row>
        <row r="2738">
          <cell r="A2738" t="str">
            <v>WARKWORTH HYDRO ELECTRIC COMMISSION</v>
          </cell>
          <cell r="B2738" t="str">
            <v>HYDRO ONE NETWORKS INC.</v>
          </cell>
          <cell r="D2738">
            <v>-71849</v>
          </cell>
        </row>
        <row r="2739">
          <cell r="A2739" t="str">
            <v>WATERLOO NORTH HYDRO INC.</v>
          </cell>
          <cell r="B2739" t="str">
            <v>WATERLOO NORTH HYDRO INC.</v>
          </cell>
          <cell r="D2739">
            <v>-13619820</v>
          </cell>
        </row>
        <row r="2740">
          <cell r="A2740" t="str">
            <v>WELLAND HYDRO-ELECTRIC SYSTEM CORP.</v>
          </cell>
          <cell r="B2740" t="str">
            <v>WELLAND HYDRO-ELECTRIC SYSTEM CORP.</v>
          </cell>
          <cell r="D2740">
            <v>-3759593</v>
          </cell>
        </row>
        <row r="2741">
          <cell r="A2741" t="str">
            <v>WELLINGTON ELECTRIC DISTRIBUTION COMPANY INC.</v>
          </cell>
          <cell r="B2741" t="str">
            <v>GUELPH HYDRO ELECTRIC SYSTEMS INC.</v>
          </cell>
          <cell r="D2741">
            <v>-150117</v>
          </cell>
        </row>
        <row r="2742">
          <cell r="A2742" t="str">
            <v>WEST LINCOLN HYDRO ELECTRIC COMMISSION</v>
          </cell>
          <cell r="B2742" t="str">
            <v>NIAGARA PENINSULA ENERGY INC.</v>
          </cell>
          <cell r="D2742">
            <v>-116115</v>
          </cell>
        </row>
        <row r="2743">
          <cell r="A2743" t="str">
            <v>WHITBY HYDRO ELECTRIC CORPORATION</v>
          </cell>
          <cell r="B2743" t="str">
            <v>WHITBY HYDRO ELECTRIC CORPORATION</v>
          </cell>
          <cell r="D2743">
            <v>-25236418</v>
          </cell>
        </row>
        <row r="2744">
          <cell r="A2744" t="str">
            <v>WHITCHURCH STOUFFVILLE HYDRO ELECTRIC COMMISSION</v>
          </cell>
          <cell r="B2744" t="str">
            <v>HYDRO ONE NETWORKS INC.</v>
          </cell>
          <cell r="D2744">
            <v>-2640237</v>
          </cell>
        </row>
        <row r="2745">
          <cell r="A2745" t="str">
            <v>WILLIAMSBURG HYDRO-ELECTRIC SYSTEM</v>
          </cell>
          <cell r="B2745" t="str">
            <v>RIDEAU ST. LAWRENCE DISTRIBUTION INC.</v>
          </cell>
          <cell r="D2745">
            <v>-27463</v>
          </cell>
        </row>
        <row r="2746">
          <cell r="A2746" t="str">
            <v>WINCHESTER HYDRO COMMISSION</v>
          </cell>
          <cell r="B2746" t="str">
            <v>HYDRO ONE NETWORKS INC.</v>
          </cell>
          <cell r="D2746">
            <v>-170526</v>
          </cell>
        </row>
        <row r="2747">
          <cell r="A2747" t="str">
            <v>WINDSOR UTILITIES COMMISSION</v>
          </cell>
          <cell r="B2747" t="str">
            <v>ENWIN UTILITIES LTD.</v>
          </cell>
          <cell r="D2747">
            <v>-10768892</v>
          </cell>
        </row>
        <row r="2748">
          <cell r="A2748" t="str">
            <v>WINGHAM PUBLIC UTILITIES COMMISSION</v>
          </cell>
          <cell r="B2748" t="str">
            <v>WESTARIO POWER INC.</v>
          </cell>
          <cell r="D2748">
            <v>-290938</v>
          </cell>
        </row>
        <row r="2749">
          <cell r="A2749" t="str">
            <v>WOODSTOCK HYDRO SERVICES INC.</v>
          </cell>
          <cell r="B2749" t="str">
            <v>WOODSTOCK HYDRO SERVICES INC.</v>
          </cell>
          <cell r="D2749">
            <v>-1751980</v>
          </cell>
        </row>
        <row r="2750">
          <cell r="A2750" t="str">
            <v>WOODVILLE HYDRO-ELECTRIC SYSTEM</v>
          </cell>
          <cell r="B2750" t="str">
            <v>HYDRO ONE NETWORKS INC.</v>
          </cell>
          <cell r="D2750">
            <v>-54831</v>
          </cell>
        </row>
        <row r="2751">
          <cell r="A2751" t="str">
            <v>WYOMING HYDRO ELECTRIC COMMISSION</v>
          </cell>
          <cell r="B2751" t="str">
            <v>HYDRO ONE NETWORKS INC.</v>
          </cell>
          <cell r="D2751">
            <v>-90392</v>
          </cell>
        </row>
        <row r="2752">
          <cell r="A2752" t="str">
            <v>ZORRA ELECTRIC SUPPLY AUTHORITY</v>
          </cell>
          <cell r="B2752" t="str">
            <v>ERIE THAMES POWERLINES CORPORATION</v>
          </cell>
          <cell r="D2752">
            <v>-129374</v>
          </cell>
        </row>
        <row r="2753">
          <cell r="A2753" t="str">
            <v>ZURICH HYDRO ELECTRIC COMMISSION</v>
          </cell>
          <cell r="B2753" t="str">
            <v>FESTIVAL HYDRO INC.</v>
          </cell>
          <cell r="D2753">
            <v>-50560</v>
          </cell>
        </row>
        <row r="2758">
          <cell r="A2758" t="str">
            <v>AILSA CRAIG HYDRO ELECTRIC SYSTEM</v>
          </cell>
          <cell r="B2758" t="str">
            <v>HYDRO ONE NETWORKS INC.</v>
          </cell>
          <cell r="D2758">
            <v>-100879</v>
          </cell>
        </row>
        <row r="2759">
          <cell r="A2759" t="str">
            <v>ALVINSTON PUBLIC UTILITIES COMMISSION</v>
          </cell>
          <cell r="B2759" t="str">
            <v>BLUEWATER POWER DISTRIBUTION CORPORATION</v>
          </cell>
          <cell r="D2759">
            <v>-42246</v>
          </cell>
        </row>
        <row r="2760">
          <cell r="A2760" t="str">
            <v>ANCASTER HYDRO-ELECTRIC COMMISSION</v>
          </cell>
          <cell r="B2760" t="str">
            <v>HORIZON UTILITIES CORPORATION</v>
          </cell>
          <cell r="D2760">
            <v>-980562</v>
          </cell>
        </row>
        <row r="2761">
          <cell r="A2761" t="str">
            <v>ARKONA HYDRO ELECTRIC COMMISSION</v>
          </cell>
          <cell r="B2761" t="str">
            <v>HYDRO ONE NETWORKS INC.</v>
          </cell>
          <cell r="D2761">
            <v>-53496</v>
          </cell>
        </row>
        <row r="2762">
          <cell r="A2762" t="str">
            <v>ARNPRIOR HYDRO ELECTRIC COMMISSION</v>
          </cell>
          <cell r="B2762" t="str">
            <v>HYDRO ONE NETWORKS INC.</v>
          </cell>
          <cell r="D2762">
            <v>-1262893</v>
          </cell>
        </row>
        <row r="2763">
          <cell r="A2763" t="str">
            <v>ASPHODEL-NORWOOD DISTRIBUTION INCORPORATED</v>
          </cell>
          <cell r="B2763" t="str">
            <v>PETERBOROUGH DISTRIBUTION INCORPORATED</v>
          </cell>
          <cell r="D2763">
            <v>-62092</v>
          </cell>
        </row>
        <row r="2764">
          <cell r="A2764" t="str">
            <v>ATIKOKAN HYDRO INC.</v>
          </cell>
          <cell r="B2764" t="str">
            <v>ATIKOKAN HYDRO INC.</v>
          </cell>
          <cell r="D2764">
            <v>-296693</v>
          </cell>
        </row>
        <row r="2765">
          <cell r="A2765" t="str">
            <v>AURORA HYDRO CONNECTIONS LIMITED</v>
          </cell>
          <cell r="B2765" t="str">
            <v>POWERSTREAM INC.</v>
          </cell>
          <cell r="D2765">
            <v>-14298281</v>
          </cell>
        </row>
        <row r="2766">
          <cell r="A2766" t="str">
            <v>AYLMER PUBLIC UTILITIES COMMISSION</v>
          </cell>
          <cell r="B2766" t="str">
            <v>ERIE THAMES POWERLINES CORPORATION</v>
          </cell>
          <cell r="D2766">
            <v>-746072</v>
          </cell>
        </row>
        <row r="2767">
          <cell r="A2767" t="str">
            <v>BELLEVILLE ELECTRIC CORPORATION</v>
          </cell>
          <cell r="B2767" t="str">
            <v>VERIDIAN CONNECTIONS INC.</v>
          </cell>
          <cell r="D2767">
            <v>-1721933</v>
          </cell>
        </row>
        <row r="2768">
          <cell r="A2768" t="str">
            <v>BLUE MOUNTAINS HYDRO SERVICES COMPANY INC.</v>
          </cell>
          <cell r="B2768" t="str">
            <v>COLLUS POWER CORP.</v>
          </cell>
          <cell r="D2768">
            <v>-390480</v>
          </cell>
        </row>
        <row r="2769">
          <cell r="A2769" t="str">
            <v>BLYTH HYDRO ELECTRIC COMMISSION</v>
          </cell>
          <cell r="B2769" t="str">
            <v>HYDRO ONE NETWORKS INC.</v>
          </cell>
          <cell r="D2769">
            <v>-125077</v>
          </cell>
        </row>
        <row r="2770">
          <cell r="A2770" t="str">
            <v>BOARD OF LIGHT &amp; HEAT COMM. OF THE CITY OF GUELPH</v>
          </cell>
          <cell r="B2770" t="str">
            <v>GUELPH HYDRO ELECTRIC SYSTEMS INC.</v>
          </cell>
          <cell r="D2770">
            <v>-25897619</v>
          </cell>
        </row>
        <row r="2771">
          <cell r="A2771" t="str">
            <v>BOBCAYGEON HYDRO ELECTRIC COMMISSION</v>
          </cell>
          <cell r="B2771" t="str">
            <v>HYDRO ONE NETWORKS INC.</v>
          </cell>
          <cell r="D2771">
            <v>-1018554</v>
          </cell>
        </row>
        <row r="2772">
          <cell r="A2772" t="str">
            <v>BRADFORD WEST GWILLIMBURY PUBLIC UTILITIES COMMISSION</v>
          </cell>
          <cell r="B2772" t="str">
            <v>POWERSTREAM INC.</v>
          </cell>
          <cell r="D2772">
            <v>-2779296</v>
          </cell>
        </row>
        <row r="2773">
          <cell r="A2773" t="str">
            <v>BRIGHTON DISTRIBUTION INC.</v>
          </cell>
          <cell r="B2773" t="str">
            <v>HYDRO ONE NETWORKS INC.</v>
          </cell>
          <cell r="D2773">
            <v>-216290</v>
          </cell>
        </row>
        <row r="2774">
          <cell r="A2774" t="str">
            <v>BROCK HYDRO-ELECTRIC COMMISSION</v>
          </cell>
          <cell r="B2774" t="str">
            <v>VERIDIAN CONNECTIONS INC.</v>
          </cell>
          <cell r="D2774">
            <v>-190457</v>
          </cell>
        </row>
        <row r="2775">
          <cell r="A2775" t="str">
            <v>BROCKVILLE UTILITIES INCORPORATED</v>
          </cell>
          <cell r="B2775" t="str">
            <v>HYDRO ONE NETWORKS INC.</v>
          </cell>
          <cell r="D2775">
            <v>-1116731</v>
          </cell>
        </row>
        <row r="2776">
          <cell r="A2776" t="str">
            <v>BRUSSELS PUBLIC UTILITIES COMMISSION</v>
          </cell>
          <cell r="B2776" t="str">
            <v>FESTIVAL HYDRO INC.</v>
          </cell>
          <cell r="D2776">
            <v>-78830</v>
          </cell>
        </row>
        <row r="2777">
          <cell r="A2777" t="str">
            <v>BURK'S FALLS HYDRO ELECTRIC COMMISSION</v>
          </cell>
          <cell r="B2777" t="str">
            <v>LAKELAND POWER DISTRIBUTION LTD.</v>
          </cell>
          <cell r="D2777">
            <v>-102860</v>
          </cell>
        </row>
        <row r="2778">
          <cell r="A2778" t="str">
            <v>BURLINGTON HYDRO INC.</v>
          </cell>
          <cell r="B2778" t="str">
            <v>BURLINGTON HYDRO INC.</v>
          </cell>
          <cell r="D2778">
            <v>-28309928</v>
          </cell>
        </row>
        <row r="2779">
          <cell r="A2779" t="str">
            <v>CAMBRIDGE AND NORTH DUMFRIES HYDRO INC.</v>
          </cell>
          <cell r="B2779" t="str">
            <v>CAMBRIDGE AND NORTH DUMFRIES HYDRO INC.</v>
          </cell>
          <cell r="D2779">
            <v>-32091282</v>
          </cell>
        </row>
        <row r="2780">
          <cell r="A2780" t="str">
            <v>CAPREOL HYDRO ELECTRIC COMMISSION</v>
          </cell>
          <cell r="B2780" t="str">
            <v>GREATER SUDBURY HYDRO INC.</v>
          </cell>
          <cell r="D2780">
            <v>-423058</v>
          </cell>
        </row>
        <row r="2781">
          <cell r="A2781" t="str">
            <v>CASSELMAN HYDRO INC.</v>
          </cell>
          <cell r="B2781" t="str">
            <v>HYDRO OTTAWA LIMITED</v>
          </cell>
          <cell r="D2781">
            <v>-600230</v>
          </cell>
        </row>
        <row r="2782">
          <cell r="A2782" t="str">
            <v>CAVAN-MILLBROOK-NORTH MONAGHAN PUBLIC UTILITIES COMMISSION</v>
          </cell>
          <cell r="B2782" t="str">
            <v>HYDRO ONE NETWORKS INC.</v>
          </cell>
          <cell r="D2782">
            <v>-204006</v>
          </cell>
        </row>
        <row r="2783">
          <cell r="A2783" t="str">
            <v>CENTRE HASTINGS HYDRO ELECTRIC COMMISSION</v>
          </cell>
          <cell r="B2783" t="str">
            <v>HYDRO ONE NETWORKS INC.</v>
          </cell>
          <cell r="D2783">
            <v>-75542</v>
          </cell>
        </row>
        <row r="2784">
          <cell r="A2784" t="str">
            <v>CHALK RIVER HYDRO</v>
          </cell>
          <cell r="B2784" t="str">
            <v>HYDRO ONE NETWORKS INC.</v>
          </cell>
          <cell r="D2784">
            <v>-102901</v>
          </cell>
        </row>
        <row r="2785">
          <cell r="A2785" t="str">
            <v>CHAPLEAU PUBLIC UTILITIES CORPORATION</v>
          </cell>
          <cell r="B2785" t="str">
            <v>CHAPLEAU PUBLIC UTILITIES CORPORATION</v>
          </cell>
          <cell r="D2785">
            <v>-61710</v>
          </cell>
        </row>
        <row r="2786">
          <cell r="A2786" t="str">
            <v>CITY OF DRYDEN HYDRO ELECTRIC COMMISSION</v>
          </cell>
          <cell r="B2786" t="str">
            <v>HYDRO ONE NETWORKS INC.</v>
          </cell>
          <cell r="D2786">
            <v>-747376</v>
          </cell>
        </row>
        <row r="2787">
          <cell r="A2787" t="str">
            <v>CLARINGTON HYDRO-ELECTRIC COMMISSION</v>
          </cell>
          <cell r="B2787" t="str">
            <v>VERIDIAN CONNECTIONS INC.</v>
          </cell>
          <cell r="D2787">
            <v>-6354159</v>
          </cell>
        </row>
        <row r="2788">
          <cell r="A2788" t="str">
            <v>CLEARVIEW HYDRO ELECTRIC COMMISSION</v>
          </cell>
          <cell r="B2788" t="str">
            <v>COLLUS POWER CORP.</v>
          </cell>
          <cell r="D2788">
            <v>-253198</v>
          </cell>
        </row>
        <row r="2789">
          <cell r="A2789" t="str">
            <v>CLINTON POWER CORPORATION</v>
          </cell>
          <cell r="B2789" t="str">
            <v>ERIE THAMES POWERLINES CORPORATION</v>
          </cell>
          <cell r="D2789">
            <v>-90743</v>
          </cell>
        </row>
        <row r="2790">
          <cell r="A2790" t="str">
            <v>COLBORNE PUBLIC UTILITIES COMMISSION</v>
          </cell>
          <cell r="B2790" t="str">
            <v>LAKEFRONT UTILITIES INC.</v>
          </cell>
          <cell r="D2790">
            <v>-72121</v>
          </cell>
        </row>
        <row r="2791">
          <cell r="A2791" t="str">
            <v>COTTAM HYDRO-ELECTRIC SYSTEM</v>
          </cell>
          <cell r="B2791" t="str">
            <v>E.L.K. ENERGY INC.</v>
          </cell>
          <cell r="D2791">
            <v>-644435</v>
          </cell>
        </row>
        <row r="2792">
          <cell r="A2792" t="str">
            <v>DASHWOOD HYDRO-ELECTRIC SYSTEM</v>
          </cell>
          <cell r="B2792" t="str">
            <v>FESTIVAL HYDRO INC.</v>
          </cell>
          <cell r="D2792">
            <v>-6080</v>
          </cell>
        </row>
        <row r="2793">
          <cell r="A2793" t="str">
            <v>DELHI HYDRO-ELECTRIC COMMISSION</v>
          </cell>
          <cell r="B2793" t="str">
            <v>NORFOLK POWER DISTRIBUTION INC.</v>
          </cell>
          <cell r="D2793">
            <v>-62683</v>
          </cell>
        </row>
        <row r="2794">
          <cell r="A2794" t="str">
            <v>DESERONTO PUBLIC UTILITIES COMMISSION</v>
          </cell>
          <cell r="B2794" t="str">
            <v>HYDRO ONE NETWORKS INC.</v>
          </cell>
          <cell r="D2794">
            <v>-108785</v>
          </cell>
        </row>
        <row r="2795">
          <cell r="A2795" t="str">
            <v>DUNDALK HYDRO ELECTRIC SYSTEM</v>
          </cell>
          <cell r="B2795" t="str">
            <v>HYDRO ONE NETWORKS INC.</v>
          </cell>
          <cell r="D2795">
            <v>-162571</v>
          </cell>
        </row>
        <row r="2796">
          <cell r="A2796" t="str">
            <v>DUNDAS HYDRO-ELECTRIC COMMISSION</v>
          </cell>
          <cell r="B2796" t="str">
            <v>HORIZON UTILITIES CORPORATION</v>
          </cell>
          <cell r="D2796">
            <v>-3753781</v>
          </cell>
        </row>
        <row r="2797">
          <cell r="A2797" t="str">
            <v>DUNNVILLE HYDRO ELECTRIC COMMISSION</v>
          </cell>
          <cell r="B2797" t="str">
            <v>HALDIMAND COUNTY HYDRO INC.</v>
          </cell>
          <cell r="D2797">
            <v>-458901</v>
          </cell>
        </row>
        <row r="2798">
          <cell r="A2798" t="str">
            <v>DURHAM HYDRO ELECTRIC COMMISSION</v>
          </cell>
          <cell r="B2798" t="str">
            <v>HYDRO ONE NETWORKS INC.</v>
          </cell>
          <cell r="D2798">
            <v>-73638</v>
          </cell>
        </row>
        <row r="2799">
          <cell r="A2799" t="str">
            <v>DUTTON HYDRO LIMITED</v>
          </cell>
          <cell r="B2799" t="str">
            <v>MIDDLESEX POWER DISTRIBUTION CORPORATION</v>
          </cell>
          <cell r="D2799">
            <v>-69053</v>
          </cell>
        </row>
        <row r="2800">
          <cell r="A2800" t="str">
            <v>EAST ZORRA-TAVISTOCK PUBLIC UTILITY COMMISSION</v>
          </cell>
          <cell r="B2800" t="str">
            <v>ERIE THAMES POWERLINES CORPORATION</v>
          </cell>
          <cell r="D2800">
            <v>-360566</v>
          </cell>
        </row>
        <row r="2801">
          <cell r="A2801" t="str">
            <v>ELMWOOD HYDRO-ELECTRIC SYSTEM</v>
          </cell>
          <cell r="B2801" t="str">
            <v>WESTARIO POWER INC.</v>
          </cell>
          <cell r="D2801">
            <v>-7042</v>
          </cell>
        </row>
        <row r="2802">
          <cell r="A2802" t="str">
            <v>EMBRUN COOPERATIVE HYDRO INC.</v>
          </cell>
          <cell r="B2802" t="str">
            <v>COOPERATIVE HYDRO EMBRUN INC.</v>
          </cell>
          <cell r="D2802">
            <v>-552110</v>
          </cell>
        </row>
        <row r="2803">
          <cell r="A2803" t="str">
            <v>ERIN HYDRO ELECTRIC COMMISSION</v>
          </cell>
          <cell r="B2803" t="str">
            <v>HYDRO ONE NETWORKS INC.</v>
          </cell>
          <cell r="D2803">
            <v>-973782</v>
          </cell>
        </row>
        <row r="2804">
          <cell r="A2804" t="str">
            <v>ESSEX HYDRO-ELECTRIC COMMISSION</v>
          </cell>
          <cell r="B2804" t="str">
            <v>E.L.K. ENERGY INC.</v>
          </cell>
          <cell r="D2804">
            <v>-1006600</v>
          </cell>
        </row>
        <row r="2805">
          <cell r="A2805" t="str">
            <v>FENELON FALLS BOARD OF WATER, LIGHT AND POWER COMMISSIONERS</v>
          </cell>
          <cell r="B2805" t="str">
            <v>HYDRO ONE NETWORKS INC.</v>
          </cell>
          <cell r="D2805">
            <v>-116424</v>
          </cell>
        </row>
        <row r="2806">
          <cell r="A2806" t="str">
            <v>FLAMBOROUGH HYDRO ELECTRIC COMMISSION</v>
          </cell>
          <cell r="B2806" t="str">
            <v>HORIZON UTILITIES CORPORATION</v>
          </cell>
          <cell r="D2806">
            <v>-631177</v>
          </cell>
        </row>
        <row r="2807">
          <cell r="A2807" t="str">
            <v>FOREST PUBLIC UTILITIES COMMISSION</v>
          </cell>
          <cell r="B2807" t="str">
            <v>HYDRO ONE NETWORKS INC.</v>
          </cell>
          <cell r="D2807">
            <v>-251492</v>
          </cell>
        </row>
        <row r="2808">
          <cell r="A2808" t="str">
            <v>FORT FRANCES POWER CORPORATION</v>
          </cell>
          <cell r="B2808" t="str">
            <v>FORT FRANCES POWER CORPORATION</v>
          </cell>
          <cell r="D2808">
            <v>-344364</v>
          </cell>
        </row>
        <row r="2809">
          <cell r="A2809" t="str">
            <v>GEORGINA HYDRO ELECTRIC COMMISSION</v>
          </cell>
          <cell r="B2809" t="str">
            <v>HYDRO ONE NETWORKS INC.</v>
          </cell>
          <cell r="D2809">
            <v>-519344</v>
          </cell>
        </row>
        <row r="2810">
          <cell r="A2810" t="str">
            <v>GLENCOE PUBLIC UTILITIES COMMISSION</v>
          </cell>
          <cell r="B2810" t="str">
            <v>HYDRO ONE NETWORKS INC.</v>
          </cell>
          <cell r="D2810">
            <v>-192733</v>
          </cell>
        </row>
        <row r="2811">
          <cell r="A2811" t="str">
            <v>GOULBOURN HYDRO ELECTRIC COMMISSION</v>
          </cell>
          <cell r="B2811" t="str">
            <v>HYDRO OTTAWA LIMITED</v>
          </cell>
          <cell r="D2811">
            <v>-3244443</v>
          </cell>
        </row>
        <row r="2812">
          <cell r="A2812" t="str">
            <v>GRAND VALLEY ENERGY INC.</v>
          </cell>
          <cell r="B2812" t="str">
            <v>ORANGEVILLE HYDRO LIMITED</v>
          </cell>
          <cell r="D2812">
            <v>-440681</v>
          </cell>
        </row>
        <row r="2813">
          <cell r="A2813" t="str">
            <v>GRAVENHURST HYDRO ELECTRIC INC.</v>
          </cell>
          <cell r="B2813" t="str">
            <v>VERIDIAN CONNECTIONS INC.</v>
          </cell>
          <cell r="D2813">
            <v>-595320</v>
          </cell>
        </row>
        <row r="2814">
          <cell r="A2814" t="str">
            <v>GRIMSBY POWER INCORPORATED</v>
          </cell>
          <cell r="B2814" t="str">
            <v>GRIMSBY POWER INCORPORATED</v>
          </cell>
          <cell r="D2814">
            <v>-5179246</v>
          </cell>
        </row>
        <row r="2815">
          <cell r="A2815" t="str">
            <v>GUELPH/ERAMOSA HYDRO-ELECTRIC COMMISSION</v>
          </cell>
          <cell r="B2815" t="str">
            <v>GUELPH HYDRO ELECTRIC SYSTEMS INC.</v>
          </cell>
          <cell r="D2815">
            <v>-894803</v>
          </cell>
        </row>
        <row r="2816">
          <cell r="A2816" t="str">
            <v>HALDIMAND HYDRO-ELECTRIC COMMISSION</v>
          </cell>
          <cell r="B2816" t="str">
            <v>HALDIMAND COUNTY HYDRO INC.</v>
          </cell>
          <cell r="D2816">
            <v>-507544</v>
          </cell>
        </row>
        <row r="2817">
          <cell r="A2817" t="str">
            <v>HAMILTON HYDRO INC.</v>
          </cell>
          <cell r="B2817" t="str">
            <v>HORIZON UTILITIES CORPORATION</v>
          </cell>
          <cell r="D2817">
            <v>-7549299</v>
          </cell>
        </row>
        <row r="2818">
          <cell r="A2818" t="str">
            <v>HANOVER ELECTRIC SERVICES INC.</v>
          </cell>
          <cell r="B2818" t="str">
            <v>WESTARIO POWER INC.</v>
          </cell>
          <cell r="D2818">
            <v>-649252</v>
          </cell>
        </row>
        <row r="2819">
          <cell r="A2819" t="str">
            <v>HASTINGS PUBLIC UTILITIES</v>
          </cell>
          <cell r="B2819" t="str">
            <v>HYDRO ONE NETWORKS INC.</v>
          </cell>
          <cell r="D2819">
            <v>-51513</v>
          </cell>
        </row>
        <row r="2820">
          <cell r="A2820" t="str">
            <v>HAVELOCK-BELMONT-METHUEN HYDRO ELECTRIC COMMISSION</v>
          </cell>
          <cell r="B2820" t="str">
            <v>HYDRO ONE NETWORKS INC.</v>
          </cell>
          <cell r="D2820">
            <v>-46025</v>
          </cell>
        </row>
        <row r="2821">
          <cell r="A2821" t="str">
            <v>HEARST POWER DISTRIBUTION COMPANY LIMITED</v>
          </cell>
          <cell r="B2821" t="str">
            <v>HEARST POWER DISTRIBUTION COMPANY LIMITED</v>
          </cell>
          <cell r="D2821">
            <v>-206641</v>
          </cell>
        </row>
        <row r="2822">
          <cell r="A2822" t="str">
            <v>HEC OF THE TOWNSHIP OF ALFRED - PLANTAGENET</v>
          </cell>
          <cell r="B2822" t="str">
            <v>HYDRO 2000 INC.</v>
          </cell>
          <cell r="D2822">
            <v>-126380</v>
          </cell>
        </row>
        <row r="2823">
          <cell r="A2823" t="str">
            <v>HENSALL PUBLIC UTILITIES COMMISSION</v>
          </cell>
          <cell r="B2823" t="str">
            <v>FESTIVAL HYDRO INC.</v>
          </cell>
          <cell r="D2823">
            <v>-53777</v>
          </cell>
        </row>
        <row r="2824">
          <cell r="A2824" t="str">
            <v>HOLSTEIN HYDRO ELECTRIC SYSTEM</v>
          </cell>
          <cell r="B2824" t="str">
            <v>WELLINGTON NORTH POWER INC.</v>
          </cell>
          <cell r="D2824">
            <v>-11616</v>
          </cell>
        </row>
        <row r="2825">
          <cell r="A2825" t="str">
            <v>HUNTSVILLE PUBLIC UTILITIES COMMISSION</v>
          </cell>
          <cell r="B2825" t="str">
            <v>LAKELAND POWER DISTRIBUTION LTD.</v>
          </cell>
          <cell r="D2825">
            <v>-434121</v>
          </cell>
        </row>
        <row r="2826">
          <cell r="A2826" t="str">
            <v>HYDRO ELECTRIC COMMISSION OF THE CORPORATION OF THE TOWNSHIP OF MIDDLESEX CENTRE</v>
          </cell>
          <cell r="B2826" t="str">
            <v>HYDRO ONE NETWORKS INC.</v>
          </cell>
          <cell r="D2826">
            <v>-281568</v>
          </cell>
        </row>
        <row r="2827">
          <cell r="A2827" t="str">
            <v>HYDRO ELECTRIC COMMISSION OF THE TOWN OF LEAMINGTON</v>
          </cell>
          <cell r="B2827" t="str">
            <v>ESSEX POWERLINES CORPORATION</v>
          </cell>
          <cell r="D2827">
            <v>-2388864</v>
          </cell>
        </row>
        <row r="2828">
          <cell r="A2828" t="str">
            <v>HYDRO ELECTRIC COMMISSION OF THE TOWNSHIP OF SPRINGWATER</v>
          </cell>
          <cell r="B2828" t="str">
            <v>HYDRO ONE NETWORKS INC.</v>
          </cell>
          <cell r="D2828">
            <v>-298803</v>
          </cell>
        </row>
        <row r="2829">
          <cell r="A2829" t="str">
            <v>HYDRO HAWKESBURY INC.</v>
          </cell>
          <cell r="B2829" t="str">
            <v>HYDRO HAWKESBURY INC.</v>
          </cell>
          <cell r="D2829">
            <v>-652498</v>
          </cell>
        </row>
        <row r="2830">
          <cell r="A2830" t="str">
            <v>HYDRO MISSISSAUGA CORPORATION</v>
          </cell>
          <cell r="B2830" t="str">
            <v>ENERSOURCE HYDRO MISSISSAUGA INC.</v>
          </cell>
          <cell r="D2830">
            <v>-196777461</v>
          </cell>
        </row>
        <row r="2831">
          <cell r="A2831" t="str">
            <v>HYDRO ONE BRAMPTON NETWORKS INC.</v>
          </cell>
          <cell r="B2831" t="str">
            <v>HYDRO ONE BRAMPTON NETWORKS INC.</v>
          </cell>
          <cell r="D2831">
            <v>-76260277</v>
          </cell>
        </row>
        <row r="2832">
          <cell r="A2832" t="str">
            <v>HYDRO OTTAWA LIMITED</v>
          </cell>
          <cell r="B2832" t="str">
            <v>HYDRO OTTAWA LIMITED</v>
          </cell>
          <cell r="D2832">
            <v>-38447615</v>
          </cell>
        </row>
        <row r="2833">
          <cell r="A2833" t="str">
            <v>HYDRO VAUGHAN DISTRIBUTION INC.</v>
          </cell>
          <cell r="B2833" t="str">
            <v>POWERSTREAM INC.</v>
          </cell>
          <cell r="D2833">
            <v>-91224766</v>
          </cell>
        </row>
        <row r="2834">
          <cell r="A2834" t="str">
            <v>HYDRO-ELECTRIC COMMISSION FOR THE TOWN OF AMHERSTBURG</v>
          </cell>
          <cell r="B2834" t="str">
            <v>ESSEX POWERLINES CORPORATION</v>
          </cell>
          <cell r="D2834">
            <v>-877112</v>
          </cell>
        </row>
        <row r="2835">
          <cell r="A2835" t="str">
            <v>HYDRO-ELECTRIC COMMISSION OF SOUTH DUMFRIES</v>
          </cell>
          <cell r="B2835" t="str">
            <v>BRANT COUNTY POWER INC.</v>
          </cell>
          <cell r="D2835">
            <v>-1348475</v>
          </cell>
        </row>
        <row r="2836">
          <cell r="A2836" t="str">
            <v>HYDRO-ELECTRIC COMMISSION OF THE CITY OF BRANTFORD</v>
          </cell>
          <cell r="B2836" t="str">
            <v>BRANTFORD POWER INC.</v>
          </cell>
          <cell r="D2836">
            <v>-4569232</v>
          </cell>
        </row>
        <row r="2837">
          <cell r="A2837" t="str">
            <v>HYDRO-ELECTRIC COMMISSION OF THE CITY OF PEMBROKE</v>
          </cell>
          <cell r="B2837" t="str">
            <v>OTTAWA RIVER POWER CORPORATION</v>
          </cell>
          <cell r="D2837">
            <v>-1940364</v>
          </cell>
        </row>
        <row r="2838">
          <cell r="A2838" t="str">
            <v>HYDRO-ELECTRIC COMMISSION OF THE CITY OF SARNIA</v>
          </cell>
          <cell r="B2838" t="str">
            <v>BLUEWATER POWER DISTRIBUTION CORPORATION</v>
          </cell>
          <cell r="D2838">
            <v>-1848188</v>
          </cell>
        </row>
        <row r="2839">
          <cell r="A2839" t="str">
            <v>HYDRO-ELECTRIC COMMISSION OF THE CORPORATION OF THE TOWNSHIP OF NORTH DUNDAS</v>
          </cell>
          <cell r="B2839" t="str">
            <v>HYDRO ONE NETWORKS INC.</v>
          </cell>
          <cell r="D2839">
            <v>-307740</v>
          </cell>
        </row>
        <row r="2840">
          <cell r="A2840" t="str">
            <v>HYDRO-ELECTRIC COMMISSION OF THE TOWN OF BRACEBRIDGE</v>
          </cell>
          <cell r="B2840" t="str">
            <v>LAKELAND POWER DISTRIBUTION LTD.</v>
          </cell>
          <cell r="D2840">
            <v>-355689</v>
          </cell>
        </row>
        <row r="2841">
          <cell r="A2841" t="str">
            <v>HYDRO-ELECTRIC COMMISSION OF THE TOWN OF CACHE BAY</v>
          </cell>
          <cell r="B2841" t="str">
            <v>GREATER SUDBURY HYDRO INC.</v>
          </cell>
          <cell r="D2841">
            <v>-3083</v>
          </cell>
        </row>
        <row r="2842">
          <cell r="A2842" t="str">
            <v>HYDRO-ELECTRIC COMMISSION OF THE TOWN OF HARRISTON</v>
          </cell>
          <cell r="B2842" t="str">
            <v>WESTARIO POWER INC.</v>
          </cell>
          <cell r="D2842">
            <v>-81709</v>
          </cell>
        </row>
        <row r="2843">
          <cell r="A2843" t="str">
            <v>HYDRO-ELECTRIC COMMISSION OF THE TOWN OF HARROW</v>
          </cell>
          <cell r="B2843" t="str">
            <v>E.L.K. ENERGY INC.</v>
          </cell>
          <cell r="D2843">
            <v>-317125</v>
          </cell>
        </row>
        <row r="2844">
          <cell r="A2844" t="str">
            <v>HYDRO-ELECTRIC COMMISSION OF THE TOWN OF LASALLE</v>
          </cell>
          <cell r="B2844" t="str">
            <v>ESSEX POWERLINES CORPORATION</v>
          </cell>
          <cell r="D2844">
            <v>-7306579</v>
          </cell>
        </row>
        <row r="2845">
          <cell r="A2845" t="str">
            <v>HYDRO-ELECTRIC COMMISSION OF THE TOWN OF PORT ELGIN</v>
          </cell>
          <cell r="B2845" t="str">
            <v>WESTARIO POWER INC.</v>
          </cell>
          <cell r="D2845">
            <v>-1996787</v>
          </cell>
        </row>
        <row r="2846">
          <cell r="A2846" t="str">
            <v>HYDRO-ELECTRIC COMMISSION OF THE TOWN OF STURGEON FALLS</v>
          </cell>
          <cell r="B2846" t="str">
            <v>GREATER SUDBURY HYDRO INC.</v>
          </cell>
          <cell r="D2846">
            <v>-71204</v>
          </cell>
        </row>
        <row r="2847">
          <cell r="A2847" t="str">
            <v>HYDRO-ELECTRIC COMMISSION OF THE TOWN OF VANKLEEK HILL</v>
          </cell>
          <cell r="B2847" t="str">
            <v>HYDRO ONE NETWORKS INC.</v>
          </cell>
          <cell r="D2847">
            <v>-355610</v>
          </cell>
        </row>
        <row r="2848">
          <cell r="A2848" t="str">
            <v>HYDRO-ELECTRIC COMMISSION OF THE TOWN OF WASAGA BEACH</v>
          </cell>
          <cell r="B2848" t="str">
            <v>WASAGA DISTRIBUTION INC.</v>
          </cell>
          <cell r="D2848">
            <v>-4443704</v>
          </cell>
        </row>
        <row r="2849">
          <cell r="A2849" t="str">
            <v>HYDRO-ELECTRIC COMMISSION OF THE TOWN OF WEBBWOOD</v>
          </cell>
          <cell r="B2849" t="str">
            <v>ESPANOLA REGIONAL HYDRO DISTRIBUTION CORPORATION</v>
          </cell>
          <cell r="D2849">
            <v>-41141</v>
          </cell>
        </row>
        <row r="2850">
          <cell r="A2850" t="str">
            <v>HYDRO-ELECTRIC COMMISSION OF THE TOWN OF WIARTON</v>
          </cell>
          <cell r="B2850" t="str">
            <v>HYDRO ONE NETWORKS INC.</v>
          </cell>
          <cell r="D2850">
            <v>-166888</v>
          </cell>
        </row>
        <row r="2851">
          <cell r="A2851" t="str">
            <v>HYDRO-ELECTRIC COMMISSION OF THE TOWNSHIP OF BRANTFORD</v>
          </cell>
          <cell r="B2851" t="str">
            <v>BRANT COUNTY POWER INC.</v>
          </cell>
          <cell r="D2851">
            <v>-678854</v>
          </cell>
        </row>
        <row r="2852">
          <cell r="A2852" t="str">
            <v>HYDRO-ELECTRIC COMMISSION OF THE TOWNSHIP OF BURFORD</v>
          </cell>
          <cell r="B2852" t="str">
            <v>BRANT COUNTY POWER INC.</v>
          </cell>
          <cell r="D2852">
            <v>-306179</v>
          </cell>
        </row>
        <row r="2853">
          <cell r="A2853" t="str">
            <v>HYDRO-ELECTRIC COMMISSION OF THE TOWNSHIP OF ESSA</v>
          </cell>
          <cell r="B2853" t="str">
            <v>POWERSTREAM INC.</v>
          </cell>
          <cell r="D2853">
            <v>-91794</v>
          </cell>
        </row>
        <row r="2854">
          <cell r="A2854" t="str">
            <v>HYDRO-ELECTRIC COMMISSION OF THE VILLAGE OF CLIFFORD</v>
          </cell>
          <cell r="B2854" t="str">
            <v>WESTARIO POWER INC.</v>
          </cell>
          <cell r="D2854">
            <v>-45481</v>
          </cell>
        </row>
        <row r="2855">
          <cell r="A2855" t="str">
            <v>HYDRO-ELECTRIC COMMISSION OF THE VILLAGE OF ELORA</v>
          </cell>
          <cell r="B2855" t="str">
            <v>CENTRE WELLINGTON HYDRO LTD.</v>
          </cell>
          <cell r="D2855">
            <v>-970999</v>
          </cell>
        </row>
        <row r="2856">
          <cell r="A2856" t="str">
            <v>HYDRO-ELECTRIC COMMISSION OF THE VILLAGE OF LUCAN</v>
          </cell>
          <cell r="B2856" t="str">
            <v>HYDRO ONE NETWORKS INC.</v>
          </cell>
          <cell r="D2856">
            <v>-190225</v>
          </cell>
        </row>
        <row r="2857">
          <cell r="A2857" t="str">
            <v>HYDRO-ELECTRIC COMMISSION OF THE VILLAGE OF PAISLEY</v>
          </cell>
          <cell r="B2857" t="str">
            <v>HYDRO ONE NETWORKS INC.</v>
          </cell>
          <cell r="D2857">
            <v>-60655</v>
          </cell>
        </row>
        <row r="2858">
          <cell r="A2858" t="str">
            <v>HYDRO-ELECTRIC COMMISSION OF THE VILLAGE OF ST. CLAIR BEACH</v>
          </cell>
          <cell r="B2858" t="str">
            <v>ESSEX POWERLINES CORPORATION</v>
          </cell>
          <cell r="D2858">
            <v>-1482312</v>
          </cell>
        </row>
        <row r="2859">
          <cell r="A2859" t="str">
            <v>INGERSOLL PUBLIC UTILITY COMMISSION</v>
          </cell>
          <cell r="B2859" t="str">
            <v>ERIE THAMES POWERLINES CORPORATION</v>
          </cell>
          <cell r="D2859">
            <v>-1202839</v>
          </cell>
        </row>
        <row r="2860">
          <cell r="A2860" t="str">
            <v>INNISFIL HYDRO DISTRIBUTION SYSTEMS LIMITED</v>
          </cell>
          <cell r="B2860" t="str">
            <v>INNISFIL HYDRO DISTRIBUTION SYSTEMS LIMITED</v>
          </cell>
          <cell r="D2860">
            <v>-3080855</v>
          </cell>
        </row>
        <row r="2861">
          <cell r="A2861" t="str">
            <v>IROQUOIS FALLS HYDRO</v>
          </cell>
          <cell r="B2861" t="str">
            <v>NORTHERN ONTARIO WIRES INC.</v>
          </cell>
          <cell r="D2861">
            <v>-982004</v>
          </cell>
        </row>
        <row r="2862">
          <cell r="A2862" t="str">
            <v>KANATA HYDRO-ELECTRIC COMMISSION</v>
          </cell>
          <cell r="B2862" t="str">
            <v>HYDRO OTTAWA LIMITED</v>
          </cell>
          <cell r="D2862">
            <v>-32661234</v>
          </cell>
        </row>
        <row r="2863">
          <cell r="A2863" t="str">
            <v>KENORA HYDRO ELECTRIC CORPORATION LTD.</v>
          </cell>
          <cell r="B2863" t="str">
            <v>KENORA HYDRO ELECTRIC CORPORATION LTD.</v>
          </cell>
          <cell r="D2863">
            <v>-669068</v>
          </cell>
        </row>
        <row r="2864">
          <cell r="A2864" t="str">
            <v>KILLALOE HYDRO ELECTRIC COMMISSION</v>
          </cell>
          <cell r="B2864" t="str">
            <v>OTTAWA RIVER POWER CORPORATION</v>
          </cell>
          <cell r="D2864">
            <v>-46041</v>
          </cell>
        </row>
        <row r="2865">
          <cell r="A2865" t="str">
            <v>KINCARDINE HYDRO ELECTRIC COMMISSION</v>
          </cell>
          <cell r="B2865" t="str">
            <v>WESTARIO POWER INC.</v>
          </cell>
          <cell r="D2865">
            <v>-1087016</v>
          </cell>
        </row>
        <row r="2866">
          <cell r="A2866" t="str">
            <v>KINGSTON ELECTRICITY DISTRIBUTION LIMITED</v>
          </cell>
          <cell r="B2866" t="str">
            <v>KINGSTON ELECTRICITY DISTRIBUTION LIMITED</v>
          </cell>
          <cell r="D2866">
            <v>-3822949</v>
          </cell>
        </row>
        <row r="2867">
          <cell r="B2867" t="str">
            <v>KINGSTON HYDRO CORPORATION</v>
          </cell>
          <cell r="D2867">
            <v>-3822949</v>
          </cell>
        </row>
        <row r="2868">
          <cell r="A2868" t="str">
            <v>KINGSVILLE PUBLIC UTILITY COMMISSION</v>
          </cell>
          <cell r="B2868" t="str">
            <v>E.L.K. ENERGY INC.</v>
          </cell>
          <cell r="D2868">
            <v>-1255448</v>
          </cell>
        </row>
        <row r="2869">
          <cell r="A2869" t="str">
            <v>KIRKFIELD HYDRO ELECTRIC SYSTEM</v>
          </cell>
          <cell r="B2869" t="str">
            <v>HYDRO ONE NETWORKS INC.</v>
          </cell>
          <cell r="D2869">
            <v>-43959</v>
          </cell>
        </row>
        <row r="2870">
          <cell r="A2870" t="str">
            <v>KITCHENER-WILMOT HYDRO INC.</v>
          </cell>
          <cell r="B2870" t="str">
            <v>KITCHENER-WILMOT HYDRO INC.</v>
          </cell>
          <cell r="D2870">
            <v>-23227529</v>
          </cell>
        </row>
        <row r="2871">
          <cell r="A2871" t="str">
            <v>LAKEFIELD DISTRIBUTION INCORPORATED</v>
          </cell>
          <cell r="B2871" t="str">
            <v>PETERBOROUGH DISTRIBUTION INCORPORATED</v>
          </cell>
          <cell r="D2871">
            <v>-281278</v>
          </cell>
        </row>
        <row r="2872">
          <cell r="A2872" t="str">
            <v>LAKESHORE TOWNSHIP HEC</v>
          </cell>
          <cell r="B2872" t="str">
            <v>E.L.K. ENERGY INC.</v>
          </cell>
          <cell r="D2872">
            <v>-1017617</v>
          </cell>
        </row>
        <row r="2873">
          <cell r="A2873" t="str">
            <v>LANARK HIGHLANDS PUBLIC UTILITIES COMMISSION</v>
          </cell>
          <cell r="B2873" t="str">
            <v>HYDRO ONE NETWORKS INC.</v>
          </cell>
          <cell r="D2873">
            <v>-127880</v>
          </cell>
        </row>
        <row r="2874">
          <cell r="A2874" t="str">
            <v>LARDER LAKE ELECTRIC COMPANY</v>
          </cell>
          <cell r="B2874" t="str">
            <v>HYDRO ONE NETWORKS INC.</v>
          </cell>
          <cell r="D2874">
            <v>-134356</v>
          </cell>
        </row>
        <row r="2875">
          <cell r="A2875" t="str">
            <v>LATCHFORD HYDRO ELECTRIC</v>
          </cell>
          <cell r="B2875" t="str">
            <v>HYDRO ONE NETWORKS INC.</v>
          </cell>
          <cell r="D2875">
            <v>-48924</v>
          </cell>
        </row>
        <row r="2876">
          <cell r="A2876" t="str">
            <v>LINCOLN HYDRO-ELECTRIC COMMISSION</v>
          </cell>
          <cell r="B2876" t="str">
            <v>NIAGARA PENINSULA ENERGY INC.</v>
          </cell>
          <cell r="D2876">
            <v>-2618948</v>
          </cell>
        </row>
        <row r="2877">
          <cell r="A2877" t="str">
            <v>LINDSAY HYDRO-ELECTRIC SYSTEM</v>
          </cell>
          <cell r="B2877" t="str">
            <v>HYDRO ONE NETWORKS INC.</v>
          </cell>
          <cell r="D2877">
            <v>-2278561</v>
          </cell>
        </row>
        <row r="2878">
          <cell r="A2878" t="str">
            <v>LONDON HYDRO UTILITIES SERVICES INC.</v>
          </cell>
          <cell r="B2878" t="str">
            <v>LONDON HYDRO INC.</v>
          </cell>
          <cell r="D2878">
            <v>-36994778</v>
          </cell>
        </row>
        <row r="2879">
          <cell r="A2879" t="str">
            <v>MAPLETON HYDRO ELECTRIC COMMISSION</v>
          </cell>
          <cell r="B2879" t="str">
            <v>HYDRO ONE NETWORKS INC.</v>
          </cell>
          <cell r="D2879">
            <v>-286244</v>
          </cell>
        </row>
        <row r="2880">
          <cell r="A2880" t="str">
            <v>MARKDALE HYDRO SYSTEM</v>
          </cell>
          <cell r="B2880" t="str">
            <v>HYDRO ONE NETWORKS INC.</v>
          </cell>
          <cell r="D2880">
            <v>-110779</v>
          </cell>
        </row>
        <row r="2881">
          <cell r="A2881" t="str">
            <v>MARKHAM HYDRO DISTRIBUTION INC.</v>
          </cell>
          <cell r="B2881" t="str">
            <v>POWERSTREAM INC.</v>
          </cell>
          <cell r="D2881">
            <v>-76864487</v>
          </cell>
        </row>
        <row r="2882">
          <cell r="A2882" t="str">
            <v>MARMORA HYDRO COMMISSION</v>
          </cell>
          <cell r="B2882" t="str">
            <v>HYDRO ONE NETWORKS INC.</v>
          </cell>
          <cell r="D2882">
            <v>-83982</v>
          </cell>
        </row>
        <row r="2883">
          <cell r="A2883" t="str">
            <v>MIDLAND POWER UTILITY CORPORATION</v>
          </cell>
          <cell r="B2883" t="str">
            <v>MIDLAND POWER UTILITY CORPORATION</v>
          </cell>
          <cell r="D2883">
            <v>-416724</v>
          </cell>
        </row>
        <row r="2884">
          <cell r="A2884" t="str">
            <v>MILTON HYDRO DISTRIBUTION INC.</v>
          </cell>
          <cell r="B2884" t="str">
            <v>MILTON HYDRO DISTRIBUTION INC.</v>
          </cell>
          <cell r="D2884">
            <v>-8446951</v>
          </cell>
        </row>
        <row r="2885">
          <cell r="A2885" t="str">
            <v>MISSISSIPPI MILLS PUBLIC UTILITIES COMMISSION</v>
          </cell>
          <cell r="B2885" t="str">
            <v>OTTAWA RIVER POWER CORPORATION</v>
          </cell>
          <cell r="D2885">
            <v>-502766</v>
          </cell>
        </row>
        <row r="2886">
          <cell r="A2886" t="str">
            <v>NAPANEE HYDRO-ELECTRIC COMMISSION</v>
          </cell>
          <cell r="B2886" t="str">
            <v>HYDRO ONE NETWORKS INC.</v>
          </cell>
          <cell r="D2886">
            <v>-378037</v>
          </cell>
        </row>
        <row r="2887">
          <cell r="A2887" t="str">
            <v>NEPEAN HYDRO ELECTRIC COMMISSION</v>
          </cell>
          <cell r="B2887" t="str">
            <v>HYDRO OTTAWA LIMITED</v>
          </cell>
          <cell r="D2887">
            <v>-34564609</v>
          </cell>
        </row>
        <row r="2888">
          <cell r="A2888" t="str">
            <v>NEW TECUMSETH HYDRO</v>
          </cell>
          <cell r="B2888" t="str">
            <v>POWERSTREAM INC.</v>
          </cell>
          <cell r="D2888">
            <v>-2869800</v>
          </cell>
        </row>
        <row r="2889">
          <cell r="A2889" t="str">
            <v>NEWBURY POWER INC.</v>
          </cell>
          <cell r="B2889" t="str">
            <v>MIDDLESEX POWER DISTRIBUTION CORPORATION</v>
          </cell>
          <cell r="D2889">
            <v>-32441</v>
          </cell>
        </row>
        <row r="2890">
          <cell r="A2890" t="str">
            <v>NEWMARKET HYDRO LTD.</v>
          </cell>
          <cell r="B2890" t="str">
            <v>NEWMARKET-TAY POWER DISTRIBUTION LTD.</v>
          </cell>
          <cell r="D2890">
            <v>-31522425</v>
          </cell>
        </row>
        <row r="2891">
          <cell r="A2891" t="str">
            <v>NIAGARA FALLS HYDRO INC.</v>
          </cell>
          <cell r="B2891" t="str">
            <v>NIAGARA PENINSULA ENERGY INC.</v>
          </cell>
          <cell r="D2891">
            <v>-5986529</v>
          </cell>
        </row>
        <row r="2892">
          <cell r="A2892" t="str">
            <v>NIAGARA-ON-THE-LAKE HYDRO INC.</v>
          </cell>
          <cell r="B2892" t="str">
            <v>NIAGARA-ON-THE-LAKE HYDRO INC.</v>
          </cell>
          <cell r="D2892">
            <v>-3594044</v>
          </cell>
        </row>
        <row r="2893">
          <cell r="A2893" t="str">
            <v>NICKEL CENTRE HYDRO-ELECTRIC COMMISSION</v>
          </cell>
          <cell r="B2893" t="str">
            <v>GREATER SUDBURY HYDRO INC.</v>
          </cell>
          <cell r="D2893">
            <v>-111765</v>
          </cell>
        </row>
        <row r="2894">
          <cell r="A2894" t="str">
            <v>NIPIGON HYDRO ELECTRIC COMMISSION</v>
          </cell>
          <cell r="B2894" t="str">
            <v>HYDRO ONE NETWORKS INC.</v>
          </cell>
          <cell r="D2894">
            <v>-99604</v>
          </cell>
        </row>
        <row r="2895">
          <cell r="A2895" t="str">
            <v>NORFOLK POWER DISTRIBUTION INC.</v>
          </cell>
          <cell r="B2895" t="str">
            <v>NORFOLK POWER DISTRIBUTION INC.</v>
          </cell>
          <cell r="D2895">
            <v>-136912</v>
          </cell>
        </row>
        <row r="2896">
          <cell r="A2896" t="str">
            <v>NORTH BAY HYDRO DISTRIBUTION LIMITED</v>
          </cell>
          <cell r="B2896" t="str">
            <v>NORTH BAY HYDRO DISTRIBUTION LIMITED</v>
          </cell>
          <cell r="D2896">
            <v>-5017460</v>
          </cell>
        </row>
        <row r="2897">
          <cell r="A2897" t="str">
            <v>NORTH GLENGARRY PUBLIC UTILITIES COMMISSION</v>
          </cell>
          <cell r="B2897" t="str">
            <v>HYDRO ONE NETWORKS INC.</v>
          </cell>
          <cell r="D2897">
            <v>-234918</v>
          </cell>
        </row>
        <row r="2898">
          <cell r="A2898" t="str">
            <v>NORTH PERTH UTILITY COMMISSION</v>
          </cell>
          <cell r="B2898" t="str">
            <v>HYDRO ONE NETWORKS INC.</v>
          </cell>
          <cell r="D2898">
            <v>-803122</v>
          </cell>
        </row>
        <row r="2899">
          <cell r="A2899" t="str">
            <v>NORWICH PUBLIC UTILITY COMMISSION</v>
          </cell>
          <cell r="B2899" t="str">
            <v>ERIE THAMES POWERLINES CORPORATION</v>
          </cell>
          <cell r="D2899">
            <v>-150530</v>
          </cell>
        </row>
        <row r="2900">
          <cell r="A2900" t="str">
            <v>OAKVILLE HYDRO ELECTRICITY DISTRIBUTION INC.</v>
          </cell>
          <cell r="B2900" t="str">
            <v>OAKVILLE HYDRO ELECTRICITY DISTRIBUTION INC.</v>
          </cell>
          <cell r="D2900">
            <v>-49155750</v>
          </cell>
        </row>
        <row r="2901">
          <cell r="A2901" t="str">
            <v>OIL SPRINGS HYDRO ELECTRIC COMMISSION</v>
          </cell>
          <cell r="B2901" t="str">
            <v>BLUEWATER POWER DISTRIBUTION CORPORATION</v>
          </cell>
          <cell r="D2901">
            <v>-21713</v>
          </cell>
        </row>
        <row r="2902">
          <cell r="A2902" t="str">
            <v>ORANGEVILLE HYDRO LIMITED</v>
          </cell>
          <cell r="B2902" t="str">
            <v>ORANGEVILLE HYDRO LIMITED</v>
          </cell>
          <cell r="D2902">
            <v>-7379141</v>
          </cell>
        </row>
        <row r="2903">
          <cell r="A2903" t="str">
            <v>ORILLIA POWER DISTRIBUTION CORPORATION</v>
          </cell>
          <cell r="B2903" t="str">
            <v>ORILLIA POWER DISTRIBUTION CORPORATION</v>
          </cell>
          <cell r="D2903">
            <v>-2030282</v>
          </cell>
        </row>
        <row r="2904">
          <cell r="A2904" t="str">
            <v>OSHAWA PUC NETWORKS INC.</v>
          </cell>
          <cell r="B2904" t="str">
            <v>OSHAWA PUC NETWORKS INC.</v>
          </cell>
          <cell r="D2904">
            <v>-17802276</v>
          </cell>
        </row>
        <row r="2905">
          <cell r="A2905" t="str">
            <v>PARKHILL P.U.C.</v>
          </cell>
          <cell r="B2905" t="str">
            <v>MIDDLESEX POWER DISTRIBUTION CORPORATION</v>
          </cell>
          <cell r="D2905">
            <v>-87081</v>
          </cell>
        </row>
        <row r="2906">
          <cell r="A2906" t="str">
            <v>PARRY SOUND POWER CORPORATION</v>
          </cell>
          <cell r="B2906" t="str">
            <v>PARRY SOUND POWER CORPORATION</v>
          </cell>
          <cell r="D2906">
            <v>-1327039</v>
          </cell>
        </row>
        <row r="2907">
          <cell r="A2907" t="str">
            <v>PELHAM HYDRO-ELECTRIC COMMISSION</v>
          </cell>
          <cell r="B2907" t="str">
            <v>NIAGARA PENINSULA ENERGY INC.</v>
          </cell>
          <cell r="D2907">
            <v>-347872</v>
          </cell>
        </row>
        <row r="2908">
          <cell r="A2908" t="str">
            <v>PERTH EAST HYDRO ELECTRIC COMMISSION</v>
          </cell>
          <cell r="B2908" t="str">
            <v>HYDRO ONE NETWORKS INC.</v>
          </cell>
          <cell r="D2908">
            <v>-101821</v>
          </cell>
        </row>
        <row r="2909">
          <cell r="A2909" t="str">
            <v>PETERBOROUGH UTILITIES COMMISSION</v>
          </cell>
          <cell r="B2909" t="str">
            <v>PETERBOROUGH DISTRIBUTION INCORPORATED</v>
          </cell>
          <cell r="D2909">
            <v>-9014867</v>
          </cell>
        </row>
        <row r="2910">
          <cell r="A2910" t="str">
            <v>PICKERING HYDRO-ELECTRIC COMMISSION</v>
          </cell>
          <cell r="B2910" t="str">
            <v>VERIDIAN CONNECTIONS INC.</v>
          </cell>
          <cell r="D2910">
            <v>-25244408</v>
          </cell>
        </row>
        <row r="2911">
          <cell r="A2911" t="str">
            <v>POLICE VILLAGE OF COMBER HYDRO SYSTEM</v>
          </cell>
          <cell r="B2911" t="str">
            <v>E.L.K. ENERGY INC.</v>
          </cell>
          <cell r="D2911">
            <v>-140119</v>
          </cell>
        </row>
        <row r="2912">
          <cell r="A2912" t="str">
            <v>POLICE VILLAGE OF GRANTON HYDRO SYSTEM</v>
          </cell>
          <cell r="B2912" t="str">
            <v>HYDRO ONE NETWORKS INC.</v>
          </cell>
          <cell r="D2912">
            <v>-43877</v>
          </cell>
        </row>
        <row r="2913">
          <cell r="A2913" t="str">
            <v>POLICE VILLAGE OF MOOREFIELD HYDRO SYSTEM</v>
          </cell>
          <cell r="B2913" t="str">
            <v>HYDRO ONE NETWORKS INC.</v>
          </cell>
          <cell r="D2913">
            <v>-1245</v>
          </cell>
        </row>
        <row r="2914">
          <cell r="A2914" t="str">
            <v>POLICE VILLAGE OF MOUNT BRYDGES HYDRO SYSTEM</v>
          </cell>
          <cell r="B2914" t="str">
            <v>MIDDLESEX POWER DISTRIBUTION CORPORATION</v>
          </cell>
          <cell r="D2914">
            <v>-304226</v>
          </cell>
        </row>
        <row r="2915">
          <cell r="A2915" t="str">
            <v>POLICE VILLAGE OF RUSSELL HYDRO ELECTRIC SYSTEM</v>
          </cell>
          <cell r="B2915" t="str">
            <v>HYDRO ONE NETWORKS INC.</v>
          </cell>
          <cell r="D2915">
            <v>-227597</v>
          </cell>
        </row>
        <row r="2916">
          <cell r="A2916" t="str">
            <v>PORT COLBORNE HYDRO INC.</v>
          </cell>
          <cell r="B2916" t="str">
            <v>CANADIAN NIAGARA POWER INC.</v>
          </cell>
          <cell r="D2916">
            <v>-1864677</v>
          </cell>
        </row>
        <row r="2917">
          <cell r="A2917" t="str">
            <v>PORT HOPE HYDRO</v>
          </cell>
          <cell r="B2917" t="str">
            <v>VERIDIAN CONNECTIONS INC.</v>
          </cell>
          <cell r="D2917">
            <v>-1540248</v>
          </cell>
        </row>
        <row r="2918">
          <cell r="A2918" t="str">
            <v>PRESCOTT PUBLIC UTILITIES COMMISSION</v>
          </cell>
          <cell r="B2918" t="str">
            <v>RIDEAU ST. LAWRENCE DISTRIBUTION INC.</v>
          </cell>
          <cell r="D2918">
            <v>-76707</v>
          </cell>
        </row>
        <row r="2919">
          <cell r="A2919" t="str">
            <v>PUBLIC UTILITIES COMMISSION OF THE CITY OF BARRIE</v>
          </cell>
          <cell r="B2919" t="str">
            <v>POWERSTREAM INC.</v>
          </cell>
          <cell r="D2919">
            <v>-41944734</v>
          </cell>
        </row>
        <row r="2920">
          <cell r="A2920" t="str">
            <v>PUBLIC UTILITIES COMMISSION OF THE CITY OF OWEN SOUND</v>
          </cell>
          <cell r="B2920" t="str">
            <v>HYDRO ONE NETWORKS INC.</v>
          </cell>
          <cell r="D2920">
            <v>-1464046</v>
          </cell>
        </row>
        <row r="2921">
          <cell r="A2921" t="str">
            <v>PUBLIC UTILITIES COMMISSION OF THE CORPORATION OF THE TOWNSHIP OF MAGNETAWAN</v>
          </cell>
          <cell r="B2921" t="str">
            <v>LAKELAND POWER DISTRIBUTION LTD.</v>
          </cell>
          <cell r="D2921">
            <v>-45340</v>
          </cell>
        </row>
        <row r="2922">
          <cell r="A2922" t="str">
            <v>PUBLIC UTILITIES COMMISSION OF THE TOWN OF ALEXANDRIA</v>
          </cell>
          <cell r="B2922" t="str">
            <v>HYDRO ONE NETWORKS INC.</v>
          </cell>
          <cell r="D2922">
            <v>-234918</v>
          </cell>
        </row>
        <row r="2923">
          <cell r="A2923" t="str">
            <v>PUBLIC UTILITIES COMMISSION OF THE TOWN OF CAMPBELLFORD</v>
          </cell>
          <cell r="B2923" t="str">
            <v>HYDRO ONE NETWORKS INC.</v>
          </cell>
          <cell r="D2923">
            <v>-444620</v>
          </cell>
        </row>
        <row r="2924">
          <cell r="A2924" t="str">
            <v>PUBLIC UTILITIES COMMISSION OF THE TOWN OF CHESLEY</v>
          </cell>
          <cell r="B2924" t="str">
            <v>HYDRO ONE NETWORKS INC.</v>
          </cell>
          <cell r="D2924">
            <v>-103819</v>
          </cell>
        </row>
        <row r="2925">
          <cell r="A2925" t="str">
            <v>PUBLIC UTILITIES COMMISSION OF THE TOWN OF COBOURG</v>
          </cell>
          <cell r="B2925" t="str">
            <v>LAKEFRONT UTILITIES INC.</v>
          </cell>
          <cell r="D2925">
            <v>-2713490</v>
          </cell>
        </row>
        <row r="2926">
          <cell r="A2926" t="str">
            <v>PUBLIC UTILITIES COMMISSION OF THE TOWN OF FERGUS</v>
          </cell>
          <cell r="B2926" t="str">
            <v>CENTRE WELLINGTON HYDRO LTD.</v>
          </cell>
          <cell r="D2926">
            <v>-1913728</v>
          </cell>
        </row>
        <row r="2927">
          <cell r="A2927" t="str">
            <v>PUBLIC UTILITIES COMMISSION OF THE TOWN OF GODERICH</v>
          </cell>
          <cell r="B2927" t="str">
            <v>WEST COAST HURON ENERGY INC.</v>
          </cell>
          <cell r="D2927">
            <v>-498486</v>
          </cell>
        </row>
        <row r="2928">
          <cell r="A2928" t="str">
            <v>PUBLIC UTILITIES COMMISSION OF THE TOWN OF MASSEY</v>
          </cell>
          <cell r="B2928" t="str">
            <v>ESPANOLA REGIONAL HYDRO DISTRIBUTION CORPORATION</v>
          </cell>
          <cell r="D2928">
            <v>-31593</v>
          </cell>
        </row>
        <row r="2929">
          <cell r="A2929" t="str">
            <v>PUBLIC UTILITIES COMMISSION OF THE TOWN OF MEAFORD</v>
          </cell>
          <cell r="B2929" t="str">
            <v>HYDRO ONE NETWORKS INC.</v>
          </cell>
          <cell r="D2929">
            <v>-498034</v>
          </cell>
        </row>
        <row r="2930">
          <cell r="A2930" t="str">
            <v>PUBLIC UTILITIES COMMISSION OF THE TOWN OF MITCHELL</v>
          </cell>
          <cell r="B2930" t="str">
            <v>ERIE THAMES POWERLINES CORPORATION</v>
          </cell>
          <cell r="D2930">
            <v>-370350</v>
          </cell>
        </row>
        <row r="2931">
          <cell r="A2931" t="str">
            <v>PUBLIC UTILITIES COMMISSION OF THE TOWN OF MOUNT FOREST</v>
          </cell>
          <cell r="B2931" t="str">
            <v>WELLINGTON NORTH POWER INC.</v>
          </cell>
          <cell r="D2931">
            <v>-319580</v>
          </cell>
        </row>
        <row r="2932">
          <cell r="A2932" t="str">
            <v>PUBLIC UTILITIES COMMISSION OF THE TOWN OF PALMERSTON</v>
          </cell>
          <cell r="B2932" t="str">
            <v>WESTARIO POWER INC.</v>
          </cell>
          <cell r="D2932">
            <v>-175770</v>
          </cell>
        </row>
        <row r="2933">
          <cell r="A2933" t="str">
            <v>PUBLIC UTILITIES COMMISSION OF THE TOWN OF PARIS</v>
          </cell>
          <cell r="B2933" t="str">
            <v>BRANT COUNTY POWER INC.</v>
          </cell>
          <cell r="D2933">
            <v>-363151</v>
          </cell>
        </row>
        <row r="2934">
          <cell r="A2934" t="str">
            <v>PUBLIC UTILITIES COMMISSION OF THE TOWN OF SOUTHAMPTON</v>
          </cell>
          <cell r="B2934" t="str">
            <v>WESTARIO POWER INC.</v>
          </cell>
          <cell r="D2934">
            <v>-212967</v>
          </cell>
        </row>
        <row r="2935">
          <cell r="A2935" t="str">
            <v>PUBLIC UTILITIES COMMISSION OF THE TOWN OF TECUMSEH</v>
          </cell>
          <cell r="B2935" t="str">
            <v>ESSEX POWERLINES CORPORATION</v>
          </cell>
          <cell r="D2935">
            <v>-4770849</v>
          </cell>
        </row>
        <row r="2936">
          <cell r="A2936" t="str">
            <v>PUBLIC UTILITIES COMMISSION OF THE VILLAGE OF ARTHUR</v>
          </cell>
          <cell r="B2936" t="str">
            <v>WELLINGTON NORTH POWER INC.</v>
          </cell>
          <cell r="D2936">
            <v>-118635</v>
          </cell>
        </row>
        <row r="2937">
          <cell r="A2937" t="str">
            <v>PUBLIC UTILITIES COMMISSION OF THE VILLAGE OF LANCASTER</v>
          </cell>
          <cell r="B2937" t="str">
            <v>HYDRO ONE NETWORKS INC.</v>
          </cell>
          <cell r="D2937">
            <v>-45474</v>
          </cell>
        </row>
        <row r="2938">
          <cell r="A2938" t="str">
            <v>PUBLIC UTILITIES COMMISSION OF THE VILLAGE OF PORT STANLEY</v>
          </cell>
          <cell r="B2938" t="str">
            <v>ERIE THAMES POWERLINES CORPORATION</v>
          </cell>
          <cell r="D2938">
            <v>-471292</v>
          </cell>
        </row>
        <row r="2939">
          <cell r="A2939" t="str">
            <v>PUBLIC UTILITIES COMMISSION OF THE VILLAGE OF WESTPORT</v>
          </cell>
          <cell r="B2939" t="str">
            <v>RIDEAU ST. LAWRENCE DISTRIBUTION INC.</v>
          </cell>
          <cell r="D2939">
            <v>-83342</v>
          </cell>
        </row>
        <row r="2940">
          <cell r="A2940" t="str">
            <v>PUBLIC UTILITY COMMISSION OF THE VILLAGE OF WEST LORNE</v>
          </cell>
          <cell r="B2940" t="str">
            <v>HYDRO ONE NETWORKS INC.</v>
          </cell>
          <cell r="D2940">
            <v>-174090</v>
          </cell>
        </row>
        <row r="2941">
          <cell r="A2941" t="str">
            <v>PUBLIC UTILITY COMMISSION OF TOWN OF PERTH</v>
          </cell>
          <cell r="B2941" t="str">
            <v>HYDRO ONE NETWORKS INC.</v>
          </cell>
          <cell r="D2941">
            <v>-1974998</v>
          </cell>
        </row>
        <row r="2942">
          <cell r="A2942" t="str">
            <v>QUINTE WEST ELECTRIC DISTRIBUTION COMPANY INC.</v>
          </cell>
          <cell r="B2942" t="str">
            <v>HYDRO ONE NETWORKS INC.</v>
          </cell>
          <cell r="D2942">
            <v>-2298790</v>
          </cell>
        </row>
        <row r="2943">
          <cell r="A2943" t="str">
            <v>RED ROCK HYDRO</v>
          </cell>
          <cell r="B2943" t="str">
            <v>HYDRO ONE NETWORKS INC.</v>
          </cell>
          <cell r="D2943">
            <v>-34221</v>
          </cell>
        </row>
        <row r="2944">
          <cell r="A2944" t="str">
            <v>REMARA-BRECHIN HYDRO</v>
          </cell>
          <cell r="B2944" t="str">
            <v>HYDRO ONE NETWORKS INC.</v>
          </cell>
          <cell r="D2944">
            <v>-6839</v>
          </cell>
        </row>
        <row r="2945">
          <cell r="A2945" t="str">
            <v>RENFREW HYDRO INC.</v>
          </cell>
          <cell r="B2945" t="str">
            <v>RENFREW HYDRO INC.</v>
          </cell>
          <cell r="D2945">
            <v>-98644</v>
          </cell>
        </row>
        <row r="2946">
          <cell r="A2946" t="str">
            <v>RICHMOND HILL HYDRO INC.</v>
          </cell>
          <cell r="B2946" t="str">
            <v>POWERSTREAM INC.</v>
          </cell>
          <cell r="D2946">
            <v>-63540782</v>
          </cell>
        </row>
        <row r="2947">
          <cell r="A2947" t="str">
            <v>RIPLEY PUBLIC UTILITIES COMMISSION</v>
          </cell>
          <cell r="B2947" t="str">
            <v>WESTARIO POWER INC.</v>
          </cell>
          <cell r="D2947">
            <v>-45105</v>
          </cell>
        </row>
        <row r="2948">
          <cell r="A2948" t="str">
            <v>ROCKLAND HYDRO ELECTRIC COMMISSION</v>
          </cell>
          <cell r="B2948" t="str">
            <v>HYDRO ONE NETWORKS INC.</v>
          </cell>
          <cell r="D2948">
            <v>-1975965</v>
          </cell>
        </row>
        <row r="2949">
          <cell r="A2949" t="str">
            <v>SABLES-SPANISH RIVERS PUBLIC UTILITIES COMMISSION</v>
          </cell>
          <cell r="B2949" t="str">
            <v>ESPANOLA REGIONAL HYDRO DISTRIBUTION CORPORATION</v>
          </cell>
          <cell r="D2949">
            <v>-41141</v>
          </cell>
        </row>
        <row r="2950">
          <cell r="A2950" t="str">
            <v>SCHREIBER HYDRO-ELECTRIC COMMISSION</v>
          </cell>
          <cell r="B2950" t="str">
            <v>HYDRO ONE NETWORKS INC.</v>
          </cell>
          <cell r="D2950">
            <v>-51845</v>
          </cell>
        </row>
        <row r="2951">
          <cell r="A2951" t="str">
            <v>SCUGOG HYDRO ELECTRIC CORPORATION</v>
          </cell>
          <cell r="B2951" t="str">
            <v>VERIDIAN CONNECTIONS INC.</v>
          </cell>
          <cell r="D2951">
            <v>-885837</v>
          </cell>
        </row>
        <row r="2952">
          <cell r="A2952" t="str">
            <v>SEAFORTH PUBLIC UTILITY COMMISSION</v>
          </cell>
          <cell r="B2952" t="str">
            <v>FESTIVAL HYDRO INC.</v>
          </cell>
          <cell r="D2952">
            <v>-59899</v>
          </cell>
        </row>
        <row r="2953">
          <cell r="A2953" t="str">
            <v>SEVERN HYDRO-ELECTRIC SYSTEM</v>
          </cell>
          <cell r="B2953" t="str">
            <v>HYDRO ONE NETWORKS INC.</v>
          </cell>
          <cell r="D2953">
            <v>-159467</v>
          </cell>
        </row>
        <row r="2954">
          <cell r="A2954" t="str">
            <v>SIMCOE HYDRO-ELECTRIC COMMISSION</v>
          </cell>
          <cell r="B2954" t="str">
            <v>NORFOLK POWER DISTRIBUTION INC.</v>
          </cell>
          <cell r="D2954">
            <v>-1855360</v>
          </cell>
        </row>
        <row r="2955">
          <cell r="A2955" t="str">
            <v>SIOUX LOOKOUT HYDRO INC.</v>
          </cell>
          <cell r="B2955" t="str">
            <v>SIOUX LOOKOUT HYDRO INC.</v>
          </cell>
          <cell r="D2955">
            <v>-1097444</v>
          </cell>
        </row>
        <row r="2956">
          <cell r="A2956" t="str">
            <v>SMITHS FALLS HYDRO ELECTRIC COMMISSION</v>
          </cell>
          <cell r="B2956" t="str">
            <v>HYDRO ONE NETWORKS INC.</v>
          </cell>
          <cell r="D2956">
            <v>-647544</v>
          </cell>
        </row>
        <row r="2957">
          <cell r="A2957" t="str">
            <v>SOUTH RIVER PUBLIC UTILITIES COMMISSION</v>
          </cell>
          <cell r="B2957" t="str">
            <v>HYDRO ONE NETWORKS INC.</v>
          </cell>
          <cell r="D2957">
            <v>-124480</v>
          </cell>
        </row>
        <row r="2958">
          <cell r="A2958" t="str">
            <v>ST. CATHARINES HYDRO UTILITY SERVICES INC.</v>
          </cell>
          <cell r="B2958" t="str">
            <v>HORIZON UTILITIES CORPORATION</v>
          </cell>
          <cell r="D2958">
            <v>-5910130</v>
          </cell>
        </row>
        <row r="2959">
          <cell r="A2959" t="str">
            <v>ST. MARY'S PUBLIC UTILITIES COMMISSION</v>
          </cell>
          <cell r="B2959" t="str">
            <v>FESTIVAL HYDRO INC.</v>
          </cell>
          <cell r="D2959">
            <v>-640015</v>
          </cell>
        </row>
        <row r="2960">
          <cell r="A2960" t="str">
            <v>ST. THOMAS ENERGY INC.</v>
          </cell>
          <cell r="B2960" t="str">
            <v>ST. THOMAS ENERGY INC.</v>
          </cell>
          <cell r="D2960">
            <v>-3257771</v>
          </cell>
        </row>
        <row r="2961">
          <cell r="A2961" t="str">
            <v>STIRLING-RAWDON PUBLIC UTILITIES COMMISSION</v>
          </cell>
          <cell r="B2961" t="str">
            <v>HYDRO ONE NETWORKS INC.</v>
          </cell>
          <cell r="D2961">
            <v>-56358</v>
          </cell>
        </row>
        <row r="2962">
          <cell r="A2962" t="str">
            <v>STONEY CREEK HYDRO-ELECTRIC COMMISSION</v>
          </cell>
          <cell r="B2962" t="str">
            <v>HORIZON UTILITIES CORPORATION</v>
          </cell>
          <cell r="D2962">
            <v>-10244306</v>
          </cell>
        </row>
        <row r="2963">
          <cell r="A2963" t="str">
            <v>STRATFORD PUBLIC UTILITY COMMISSION</v>
          </cell>
          <cell r="B2963" t="str">
            <v>FESTIVAL HYDRO INC.</v>
          </cell>
          <cell r="D2963">
            <v>-3783227</v>
          </cell>
        </row>
        <row r="2964">
          <cell r="A2964" t="str">
            <v>SUNDRIDGE HYDRO ELECTRIC SYSTEM</v>
          </cell>
          <cell r="B2964" t="str">
            <v>LAKELAND POWER DISTRIBUTION LTD.</v>
          </cell>
          <cell r="D2964">
            <v>-231838</v>
          </cell>
        </row>
        <row r="2965">
          <cell r="A2965" t="str">
            <v>TAY HYDRO ELECTRIC DISTRIBUTION COMPANY INC.</v>
          </cell>
          <cell r="B2965" t="str">
            <v>NEWMARKET-TAY POWER DISTRIBUTION LTD.</v>
          </cell>
          <cell r="D2965">
            <v>-761291</v>
          </cell>
        </row>
        <row r="2966">
          <cell r="A2966" t="str">
            <v>TERRACE BAY SUPERIOR WIRES INC.</v>
          </cell>
          <cell r="B2966" t="str">
            <v>HYDRO ONE NETWORKS INC.</v>
          </cell>
          <cell r="D2966">
            <v>-126688</v>
          </cell>
        </row>
        <row r="2967">
          <cell r="A2967" t="str">
            <v>THE HYDRO ELECTRIC COMMISSION OF THE MUNICIPALITY OF CENTRAL ELGIN</v>
          </cell>
          <cell r="B2967" t="str">
            <v>ERIE THAMES POWERLINES CORPORATION</v>
          </cell>
          <cell r="D2967">
            <v>-471292</v>
          </cell>
        </row>
        <row r="2968">
          <cell r="A2968" t="str">
            <v>THE HYDRO ELECTRIC COMMISSION OF THE TOWN OF CARLETON PLACE</v>
          </cell>
          <cell r="B2968" t="str">
            <v>HYDRO ONE NETWORKS INC.</v>
          </cell>
          <cell r="D2968">
            <v>-1074862</v>
          </cell>
        </row>
        <row r="2969">
          <cell r="A2969" t="str">
            <v>THE HYDRO ELECTRIC COMMISSION OF THE TOWN OF SHELBURNE</v>
          </cell>
          <cell r="B2969" t="str">
            <v>HYDRO ONE NETWORKS INC.</v>
          </cell>
          <cell r="D2969">
            <v>-590098</v>
          </cell>
        </row>
        <row r="2970">
          <cell r="A2970" t="str">
            <v>THE HYDRO ELECTRIC COMMISSION OF THE TOWNSHIP OF WARWICK</v>
          </cell>
          <cell r="B2970" t="str">
            <v>BLUEWATER POWER DISTRIBUTION CORPORATION</v>
          </cell>
          <cell r="D2970">
            <v>-103025</v>
          </cell>
        </row>
        <row r="2971">
          <cell r="A2971" t="str">
            <v>THE HYDRO-ELECTRIC COMMISSION FOR THE TOWN OF EXETER</v>
          </cell>
          <cell r="B2971" t="str">
            <v>HYDRO ONE NETWORKS INC.</v>
          </cell>
          <cell r="D2971">
            <v>-533777</v>
          </cell>
        </row>
        <row r="2972">
          <cell r="A2972" t="str">
            <v>THE HYDRO-ELECTRIC COMMISSION OF THE CITY OF GLOUCESTER</v>
          </cell>
          <cell r="B2972" t="str">
            <v>HYDRO OTTAWA LIMITED</v>
          </cell>
          <cell r="D2972">
            <v>-28494799</v>
          </cell>
        </row>
        <row r="2973">
          <cell r="A2973" t="str">
            <v>THE HYDRO-ELECTRIC COMMISSION OF THE TOWN OF PENETANGUISHENE</v>
          </cell>
          <cell r="B2973" t="str">
            <v>POWERSTREAM INC.</v>
          </cell>
          <cell r="D2973">
            <v>-1174553</v>
          </cell>
        </row>
        <row r="2974">
          <cell r="A2974" t="str">
            <v>THE PUBLIC UTILITIES COMMISSION FOR THE TOWN OF BANCROFT</v>
          </cell>
          <cell r="B2974" t="str">
            <v>HYDRO ONE NETWORKS INC.</v>
          </cell>
          <cell r="D2974">
            <v>-213074</v>
          </cell>
        </row>
        <row r="2975">
          <cell r="A2975" t="str">
            <v>THE PUBLIC UTILITIES COMMISSION OF THE TOWN OF COLLINGWOOD</v>
          </cell>
          <cell r="B2975" t="str">
            <v>COLLUS POWER CORP.</v>
          </cell>
          <cell r="D2975">
            <v>-1949714</v>
          </cell>
        </row>
        <row r="2976">
          <cell r="A2976" t="str">
            <v>THE PUBLIC UTILITIES COMMISSION OF THE TOWN OF PETROLIA</v>
          </cell>
          <cell r="B2976" t="str">
            <v>BLUEWATER POWER DISTRIBUTION CORPORATION</v>
          </cell>
          <cell r="D2976">
            <v>-536163</v>
          </cell>
        </row>
        <row r="2977">
          <cell r="A2977" t="str">
            <v>THE PUBLIC UTILITIES COMMISSION OF THE VILLAGE OF EGANVILLE</v>
          </cell>
          <cell r="B2977" t="str">
            <v>HYDRO ONE NETWORKS INC.</v>
          </cell>
          <cell r="D2977">
            <v>-94249</v>
          </cell>
        </row>
        <row r="2978">
          <cell r="A2978" t="str">
            <v>THE PUBLIC UTILITIES COMMISSION OF THE VILLAGE OF POINT EDWARD</v>
          </cell>
          <cell r="B2978" t="str">
            <v>BLUEWATER POWER DISTRIBUTION CORPORATION</v>
          </cell>
          <cell r="D2978">
            <v>-106921</v>
          </cell>
        </row>
        <row r="2979">
          <cell r="A2979" t="str">
            <v>THE VILLAGE OF OMEMEE HYDRO-ELECTRIC COMMISSION</v>
          </cell>
          <cell r="B2979" t="str">
            <v>HYDRO ONE NETWORKS INC.</v>
          </cell>
          <cell r="D2979">
            <v>-196742</v>
          </cell>
        </row>
        <row r="2980">
          <cell r="A2980" t="str">
            <v>THEDFORD HYDRO ELECTRIC COMMISSION</v>
          </cell>
          <cell r="B2980" t="str">
            <v>HYDRO ONE NETWORKS INC.</v>
          </cell>
          <cell r="D2980">
            <v>-115943</v>
          </cell>
        </row>
        <row r="2981">
          <cell r="A2981" t="str">
            <v>THESSALON HYDRO DISTRIBUTION CORPORATION</v>
          </cell>
          <cell r="B2981" t="str">
            <v>HYDRO ONE NETWORKS INC.</v>
          </cell>
          <cell r="D2981">
            <v>-57306</v>
          </cell>
        </row>
        <row r="2982">
          <cell r="A2982" t="str">
            <v>THORNDALE HYDRO ELECTRIC COMMISSION</v>
          </cell>
          <cell r="B2982" t="str">
            <v>HYDRO ONE NETWORKS INC.</v>
          </cell>
          <cell r="D2982">
            <v>-14112</v>
          </cell>
        </row>
        <row r="2983">
          <cell r="A2983" t="str">
            <v>THOROLD HYDRO CORPORATION</v>
          </cell>
          <cell r="B2983" t="str">
            <v>HYDRO ONE NETWORKS INC.</v>
          </cell>
          <cell r="D2983">
            <v>-1630474</v>
          </cell>
        </row>
        <row r="2984">
          <cell r="A2984" t="str">
            <v>THUNDER BAY HYDRO ELECTRICITY DISTRIBUTION INC.</v>
          </cell>
          <cell r="B2984" t="str">
            <v>THUNDER BAY HYDRO ELECTRICITY DISTRIBUTION INC.</v>
          </cell>
          <cell r="D2984">
            <v>-16449089</v>
          </cell>
        </row>
        <row r="2985">
          <cell r="A2985" t="str">
            <v>TILLSONBURG HYDRO INC.</v>
          </cell>
          <cell r="B2985" t="str">
            <v>TILLSONBURG HYDRO INC.</v>
          </cell>
          <cell r="D2985">
            <v>-3111851</v>
          </cell>
        </row>
        <row r="2986">
          <cell r="A2986" t="str">
            <v>TOWNSHIP OF CHAMPLAIN PUBLIC UTILITY COMMISSION</v>
          </cell>
          <cell r="B2986" t="str">
            <v>HYDRO ONE NETWORKS INC.</v>
          </cell>
          <cell r="D2986">
            <v>-355610</v>
          </cell>
        </row>
        <row r="2987">
          <cell r="A2987" t="str">
            <v>TOWNSHIP OF MCGARRY HYDRO SYSTEM</v>
          </cell>
          <cell r="B2987" t="str">
            <v>HYDRO ONE NETWORKS INC.</v>
          </cell>
          <cell r="D2987">
            <v>-6273</v>
          </cell>
        </row>
        <row r="2988">
          <cell r="A2988" t="str">
            <v>TOWNSHIP OF NORTH DORCHESTER HYDRO</v>
          </cell>
          <cell r="B2988" t="str">
            <v>HYDRO ONE NETWORKS INC.</v>
          </cell>
          <cell r="D2988">
            <v>-140359</v>
          </cell>
        </row>
        <row r="2989">
          <cell r="A2989" t="str">
            <v>TWEED HYDRO ELECTRIC COMMISSION</v>
          </cell>
          <cell r="B2989" t="str">
            <v>HYDRO ONE NETWORKS INC.</v>
          </cell>
          <cell r="D2989">
            <v>-99987</v>
          </cell>
        </row>
        <row r="2990">
          <cell r="A2990" t="str">
            <v>UXBRIDGE HYDRO ELECTRIC COMMISSION</v>
          </cell>
          <cell r="B2990" t="str">
            <v>VERIDIAN CONNECTIONS INC.</v>
          </cell>
          <cell r="D2990">
            <v>-678653</v>
          </cell>
        </row>
        <row r="2991">
          <cell r="A2991" t="str">
            <v>VILLAGE OF CHATSWORTH HYDRO</v>
          </cell>
          <cell r="B2991" t="str">
            <v>HYDRO ONE NETWORKS INC.</v>
          </cell>
          <cell r="D2991">
            <v>-23841</v>
          </cell>
        </row>
        <row r="2992">
          <cell r="A2992" t="str">
            <v>VILLAGE OF LUCKNOW HYDRO SYSTEM</v>
          </cell>
          <cell r="B2992" t="str">
            <v>WESTARIO POWER INC.</v>
          </cell>
          <cell r="D2992">
            <v>-116714</v>
          </cell>
        </row>
        <row r="2993">
          <cell r="A2993" t="str">
            <v>WALKERTON PUBLIC UTILITIES COMMISSION</v>
          </cell>
          <cell r="B2993" t="str">
            <v>WESTARIO POWER INC.</v>
          </cell>
          <cell r="D2993">
            <v>-557221</v>
          </cell>
        </row>
        <row r="2994">
          <cell r="A2994" t="str">
            <v>WARKWORTH HYDRO ELECTRIC COMMISSION</v>
          </cell>
          <cell r="B2994" t="str">
            <v>HYDRO ONE NETWORKS INC.</v>
          </cell>
          <cell r="D2994">
            <v>-71849</v>
          </cell>
        </row>
        <row r="2995">
          <cell r="A2995" t="str">
            <v>WATERLOO NORTH HYDRO INC.</v>
          </cell>
          <cell r="B2995" t="str">
            <v>WATERLOO NORTH HYDRO INC.</v>
          </cell>
          <cell r="D2995">
            <v>-14707641</v>
          </cell>
        </row>
        <row r="2996">
          <cell r="A2996" t="str">
            <v>WELLAND HYDRO-ELECTRIC SYSTEM CORP.</v>
          </cell>
          <cell r="B2996" t="str">
            <v>WELLAND HYDRO-ELECTRIC SYSTEM CORP.</v>
          </cell>
          <cell r="D2996">
            <v>-4228645</v>
          </cell>
        </row>
        <row r="2997">
          <cell r="A2997" t="str">
            <v>WEST ELGIN HYDRO ELECTRIC COMMISSION</v>
          </cell>
          <cell r="B2997" t="str">
            <v>HYDRO ONE NETWORKS INC.</v>
          </cell>
          <cell r="D2997">
            <v>-174090</v>
          </cell>
        </row>
        <row r="2998">
          <cell r="A2998" t="str">
            <v>WEST PERTH POWER INC.</v>
          </cell>
          <cell r="B2998" t="str">
            <v>ERIE THAMES POWERLINES CORPORATION</v>
          </cell>
          <cell r="D2998">
            <v>-370350</v>
          </cell>
        </row>
        <row r="2999">
          <cell r="A2999" t="str">
            <v>WHITBY HYDRO ELECTRIC CORPORATION</v>
          </cell>
          <cell r="B2999" t="str">
            <v>WHITBY HYDRO ELECTRIC CORPORATION</v>
          </cell>
          <cell r="D2999">
            <v>-28271488</v>
          </cell>
        </row>
        <row r="3000">
          <cell r="A3000" t="str">
            <v>WHITCHURCH STOUFFVILLE HYDRO ELECTRIC COMMISSION</v>
          </cell>
          <cell r="B3000" t="str">
            <v>HYDRO ONE NETWORKS INC.</v>
          </cell>
          <cell r="D3000">
            <v>-2700041</v>
          </cell>
        </row>
        <row r="3001">
          <cell r="A3001" t="str">
            <v>WINCHESTER HYDRO COMMISSION</v>
          </cell>
          <cell r="B3001" t="str">
            <v>HYDRO ONE NETWORKS INC.</v>
          </cell>
          <cell r="D3001">
            <v>-307740</v>
          </cell>
        </row>
        <row r="3002">
          <cell r="A3002" t="str">
            <v>WINGHAM PUBLIC UTILITIES COMMISSION</v>
          </cell>
          <cell r="B3002" t="str">
            <v>WESTARIO POWER INC.</v>
          </cell>
          <cell r="D3002">
            <v>-302830</v>
          </cell>
        </row>
        <row r="3003">
          <cell r="A3003" t="str">
            <v>WOODSTOCK HYDRO SERVICES INC.</v>
          </cell>
          <cell r="B3003" t="str">
            <v>WOODSTOCK HYDRO SERVICES INC.</v>
          </cell>
          <cell r="D3003">
            <v>-1802908</v>
          </cell>
        </row>
        <row r="3004">
          <cell r="A3004" t="str">
            <v>WOODVILLE HYDRO-ELECTRIC SYSTEM</v>
          </cell>
          <cell r="B3004" t="str">
            <v>HYDRO ONE NETWORKS INC.</v>
          </cell>
          <cell r="D3004">
            <v>-54451</v>
          </cell>
        </row>
        <row r="3005">
          <cell r="A3005" t="str">
            <v>WYOMING HYDRO ELECTRIC COMMISSION</v>
          </cell>
          <cell r="B3005" t="str">
            <v>HYDRO ONE NETWORKS INC.</v>
          </cell>
          <cell r="D3005">
            <v>-91914</v>
          </cell>
        </row>
        <row r="3006">
          <cell r="A3006" t="str">
            <v>ZORRA ELECTRIC SUPPLY AUTHORITY</v>
          </cell>
          <cell r="B3006" t="str">
            <v>ERIE THAMES POWERLINES CORPORATION</v>
          </cell>
          <cell r="D3006">
            <v>-129374</v>
          </cell>
        </row>
        <row r="3007">
          <cell r="A3007" t="str">
            <v>ZURICH HYDRO ELECTRIC COMMISSION</v>
          </cell>
          <cell r="B3007" t="str">
            <v>FESTIVAL HYDRO INC.</v>
          </cell>
          <cell r="D3007">
            <v>-55680</v>
          </cell>
        </row>
        <row r="3012">
          <cell r="A3012" t="str">
            <v>ASPHODEL-NORWOOD DISTRIBUTION INCORPORATED</v>
          </cell>
          <cell r="B3012" t="str">
            <v>PETERBOROUGH DISTRIBUTION INCORPORATED</v>
          </cell>
          <cell r="C3012">
            <v>0</v>
          </cell>
        </row>
        <row r="3013">
          <cell r="A3013" t="str">
            <v>ATIKOKAN HYDRO INC.</v>
          </cell>
          <cell r="B3013" t="str">
            <v>ATIKOKAN HYDRO INC.</v>
          </cell>
          <cell r="C3013">
            <v>0</v>
          </cell>
        </row>
        <row r="3014">
          <cell r="A3014" t="str">
            <v>AURORA HYDRO CONNECTIONS LIMITED</v>
          </cell>
          <cell r="B3014" t="str">
            <v>POWERSTREAM INC.</v>
          </cell>
          <cell r="C3014">
            <v>0</v>
          </cell>
        </row>
        <row r="3015">
          <cell r="A3015" t="str">
            <v>BARRIE HYDRO DISTRIBUTION INC.</v>
          </cell>
          <cell r="B3015" t="str">
            <v>POWERSTREAM INC.</v>
          </cell>
          <cell r="C3015">
            <v>-8553572</v>
          </cell>
        </row>
        <row r="3016">
          <cell r="A3016" t="str">
            <v>BLUEWATER POWER DISTRIBUTION CORPORATION</v>
          </cell>
          <cell r="B3016" t="str">
            <v>BLUEWATER POWER DISTRIBUTION CORPORATION</v>
          </cell>
          <cell r="C3016">
            <v>-1519230</v>
          </cell>
        </row>
        <row r="3017">
          <cell r="A3017" t="str">
            <v>BRANT COUNTY POWER INC.</v>
          </cell>
          <cell r="B3017" t="str">
            <v>BRANT COUNTY POWER INC.</v>
          </cell>
          <cell r="C3017">
            <v>-332720</v>
          </cell>
        </row>
        <row r="3018">
          <cell r="A3018" t="str">
            <v>BRANTFORD POWER INC.</v>
          </cell>
          <cell r="B3018" t="str">
            <v>BRANTFORD POWER INC.</v>
          </cell>
          <cell r="C3018">
            <v>0</v>
          </cell>
        </row>
        <row r="3019">
          <cell r="A3019" t="str">
            <v>BURLINGTON HYDRO INC.</v>
          </cell>
          <cell r="B3019" t="str">
            <v>BURLINGTON HYDRO INC.</v>
          </cell>
          <cell r="C3019">
            <v>-3931602</v>
          </cell>
        </row>
        <row r="3020">
          <cell r="A3020" t="str">
            <v>CAMBRIDGE AND NORTH DUMFRIES HYDRO INC.</v>
          </cell>
          <cell r="B3020" t="str">
            <v>CAMBRIDGE AND NORTH DUMFRIES HYDRO INC.</v>
          </cell>
          <cell r="C3020">
            <v>-5576476</v>
          </cell>
        </row>
        <row r="3021">
          <cell r="A3021" t="str">
            <v>CANADIAN NIAGARA POWER INC.- FORT ERIE</v>
          </cell>
          <cell r="B3021" t="str">
            <v>CANADIAN NIAGARA POWER INC.- FORT ERIE</v>
          </cell>
          <cell r="C3021">
            <v>-1382450</v>
          </cell>
        </row>
        <row r="3022">
          <cell r="A3022" t="str">
            <v>CENTRE WELLINGTON HYDRO LTD.</v>
          </cell>
          <cell r="B3022" t="str">
            <v>CENTRE WELLINGTON HYDRO LTD.</v>
          </cell>
          <cell r="C3022">
            <v>-471485</v>
          </cell>
        </row>
        <row r="3023">
          <cell r="A3023" t="str">
            <v>CHAPLEAU PUBLIC UTILITIES CORPORATION</v>
          </cell>
          <cell r="B3023" t="str">
            <v>CHAPLEAU PUBLIC UTILITIES CORPORATION</v>
          </cell>
          <cell r="C3023">
            <v>0</v>
          </cell>
        </row>
        <row r="3024">
          <cell r="A3024" t="str">
            <v>CHATHAM-KENT HYDRO INC.</v>
          </cell>
          <cell r="B3024" t="str">
            <v>CHATHAM-KENT HYDRO INC.</v>
          </cell>
          <cell r="C3024">
            <v>-1334411</v>
          </cell>
        </row>
        <row r="3025">
          <cell r="A3025" t="str">
            <v>CLINTON POWER CORPORATION</v>
          </cell>
          <cell r="B3025" t="str">
            <v>ERIE THAMES POWERLINES CORPORATION</v>
          </cell>
          <cell r="C3025">
            <v>-2500</v>
          </cell>
        </row>
        <row r="3026">
          <cell r="A3026" t="str">
            <v>COLLUS POWER CORP.</v>
          </cell>
          <cell r="B3026" t="str">
            <v>COLLUS POWER CORP.</v>
          </cell>
          <cell r="C3026">
            <v>-819242</v>
          </cell>
        </row>
        <row r="3027">
          <cell r="A3027" t="str">
            <v>COOPERATIVE HYDRO EMBRUN INC.</v>
          </cell>
          <cell r="B3027" t="str">
            <v>COOPERATIVE HYDRO EMBRUN INC.</v>
          </cell>
          <cell r="C3027">
            <v>0</v>
          </cell>
        </row>
        <row r="3028">
          <cell r="A3028" t="str">
            <v>DUTTON HYDRO LIMITED</v>
          </cell>
          <cell r="B3028" t="str">
            <v>MIDDLESEX POWER DISTRIBUTION CORPORATION</v>
          </cell>
          <cell r="C3028">
            <v>0</v>
          </cell>
        </row>
        <row r="3029">
          <cell r="A3029" t="str">
            <v>E.L.K. ENERGY INC.</v>
          </cell>
          <cell r="B3029" t="str">
            <v>E.L.K. ENERGY INC.</v>
          </cell>
          <cell r="C3029">
            <v>-844184</v>
          </cell>
        </row>
        <row r="3030">
          <cell r="A3030" t="str">
            <v>ENERSOURCE HYDRO MISSISSAUGA INC.</v>
          </cell>
          <cell r="B3030" t="str">
            <v>ENERSOURCE HYDRO MISSISSAUGA INC.</v>
          </cell>
          <cell r="C3030">
            <v>-31537459</v>
          </cell>
        </row>
        <row r="3031">
          <cell r="A3031" t="str">
            <v>ENWIN UTILITIES LTD.</v>
          </cell>
          <cell r="B3031" t="str">
            <v>ENWIN UTILITIES LTD.</v>
          </cell>
          <cell r="C3031">
            <v>-3143534</v>
          </cell>
        </row>
        <row r="3032">
          <cell r="A3032" t="str">
            <v>ERIE THAMES POWERLINES CORPORATION</v>
          </cell>
          <cell r="B3032" t="str">
            <v>ERIE THAMES POWERLINES CORPORATION</v>
          </cell>
          <cell r="C3032">
            <v>0</v>
          </cell>
        </row>
        <row r="3033">
          <cell r="A3033" t="str">
            <v>ESPANOLA REGIONAL HYDRO DISTRIBUTION CORPORATION</v>
          </cell>
          <cell r="B3033" t="str">
            <v>ESPANOLA REGIONAL HYDRO DISTRIBUTION CORPORATION</v>
          </cell>
          <cell r="C3033">
            <v>-100457</v>
          </cell>
        </row>
        <row r="3034">
          <cell r="A3034" t="str">
            <v>ESSEX POWERLINES CORPORATION</v>
          </cell>
          <cell r="B3034" t="str">
            <v>ESSEX POWERLINES CORPORATION</v>
          </cell>
          <cell r="C3034">
            <v>-2461602</v>
          </cell>
        </row>
        <row r="3035">
          <cell r="A3035" t="str">
            <v>FESTIVAL HYDRO INC.</v>
          </cell>
          <cell r="B3035" t="str">
            <v>FESTIVAL HYDRO INC.</v>
          </cell>
          <cell r="C3035">
            <v>-834758</v>
          </cell>
        </row>
        <row r="3036">
          <cell r="A3036" t="str">
            <v>FORT ALBANY POWER CORPORATION</v>
          </cell>
          <cell r="B3036" t="str">
            <v>FORT ALBANY POWER CORPORATION</v>
          </cell>
          <cell r="C3036">
            <v>0</v>
          </cell>
        </row>
        <row r="3037">
          <cell r="A3037" t="str">
            <v>FORT FRANCES POWER CORPORATION</v>
          </cell>
          <cell r="B3037" t="str">
            <v>FORT FRANCES POWER CORPORATION</v>
          </cell>
          <cell r="C3037">
            <v>0</v>
          </cell>
        </row>
        <row r="3038">
          <cell r="A3038" t="str">
            <v>GRAND VALLEY ENERGY INC.</v>
          </cell>
          <cell r="B3038" t="str">
            <v>ORANGEVILLE HYDRO LIMITED</v>
          </cell>
          <cell r="C3038">
            <v>0</v>
          </cell>
        </row>
        <row r="3039">
          <cell r="A3039" t="str">
            <v>GRAVENHURST HYDRO ELECTRIC INC.</v>
          </cell>
          <cell r="B3039" t="str">
            <v>VERIDIAN CONNECTIONS INC.</v>
          </cell>
          <cell r="C3039">
            <v>-1537000</v>
          </cell>
        </row>
        <row r="3040">
          <cell r="A3040" t="str">
            <v>GREAT LAKES POWER LIMITED</v>
          </cell>
          <cell r="B3040" t="str">
            <v>GREAT LAKES POWER LIMITED</v>
          </cell>
          <cell r="C3040">
            <v>0</v>
          </cell>
        </row>
        <row r="3041">
          <cell r="A3041" t="str">
            <v>GREATER SUDBURY HYDRO INC.</v>
          </cell>
          <cell r="B3041" t="str">
            <v>GREATER SUDBURY HYDRO INC.</v>
          </cell>
          <cell r="C3041">
            <v>-1983816</v>
          </cell>
        </row>
        <row r="3042">
          <cell r="A3042" t="str">
            <v>GRIMSBY POWER INCORPORATED</v>
          </cell>
          <cell r="B3042" t="str">
            <v>GRIMSBY POWER INCORPORATED</v>
          </cell>
          <cell r="C3042">
            <v>-1252284</v>
          </cell>
        </row>
        <row r="3043">
          <cell r="A3043" t="str">
            <v>GUELPH HYDRO ELECTRIC SYSTEMS INC.</v>
          </cell>
          <cell r="B3043" t="str">
            <v>GUELPH HYDRO ELECTRIC SYSTEMS INC.</v>
          </cell>
          <cell r="C3043">
            <v>-7623931</v>
          </cell>
        </row>
        <row r="3044">
          <cell r="A3044" t="str">
            <v>HALDIMAND COUNTY HYDRO INC.</v>
          </cell>
          <cell r="B3044" t="str">
            <v>HALDIMAND COUNTY HYDRO INC.</v>
          </cell>
          <cell r="C3044">
            <v>-513177</v>
          </cell>
        </row>
        <row r="3045">
          <cell r="A3045" t="str">
            <v>HALTON HILLS HYDRO INC.</v>
          </cell>
          <cell r="B3045" t="str">
            <v>HALTON HILLS HYDRO INC.</v>
          </cell>
          <cell r="C3045">
            <v>0</v>
          </cell>
        </row>
        <row r="3046">
          <cell r="A3046" t="str">
            <v>HAMILTON HYDRO INC. C/O HORIZON UTILITIES CORPORATION</v>
          </cell>
          <cell r="B3046" t="str">
            <v>HORIZON UTILITIES CORPORATION</v>
          </cell>
          <cell r="C3046">
            <v>-1187581</v>
          </cell>
        </row>
        <row r="3047">
          <cell r="A3047" t="str">
            <v>HEARST POWER DISTRIBUTION COMPANY LIMITED</v>
          </cell>
          <cell r="B3047" t="str">
            <v>HEARST POWER DISTRIBUTION COMPANY LIMITED</v>
          </cell>
          <cell r="C3047">
            <v>0</v>
          </cell>
        </row>
        <row r="3048">
          <cell r="A3048" t="str">
            <v>HYDRO 2000 INC.</v>
          </cell>
          <cell r="B3048" t="str">
            <v>HYDRO 2000 INC.</v>
          </cell>
          <cell r="C3048">
            <v>0</v>
          </cell>
        </row>
        <row r="3049">
          <cell r="A3049" t="str">
            <v>HYDRO HAWKESBURY INC.</v>
          </cell>
          <cell r="B3049" t="str">
            <v>HYDRO HAWKESBURY INC.</v>
          </cell>
          <cell r="C3049">
            <v>0</v>
          </cell>
        </row>
        <row r="3050">
          <cell r="A3050" t="str">
            <v>HYDRO ONE BRAMPTON NETWORKS INC.</v>
          </cell>
          <cell r="B3050" t="str">
            <v>HYDRO ONE BRAMPTON NETWORKS INC.</v>
          </cell>
          <cell r="C3050">
            <v>-28474705</v>
          </cell>
        </row>
        <row r="3051">
          <cell r="A3051" t="str">
            <v>HYDRO ONE NETWORKS INC.</v>
          </cell>
          <cell r="B3051" t="str">
            <v>HYDRO ONE NETWORKS INC.</v>
          </cell>
          <cell r="C3051">
            <v>0</v>
          </cell>
        </row>
        <row r="3052">
          <cell r="A3052" t="str">
            <v>HYDRO ONE REMOTE COMMUNITIES</v>
          </cell>
          <cell r="B3052" t="str">
            <v>HYDRO ONE REMOTE COMMUNITIES</v>
          </cell>
          <cell r="C3052">
            <v>0</v>
          </cell>
        </row>
        <row r="3053">
          <cell r="A3053" t="str">
            <v>HYDRO OTTAWA LIMITED</v>
          </cell>
          <cell r="B3053" t="str">
            <v>HYDRO OTTAWA LIMITED</v>
          </cell>
          <cell r="C3053">
            <v>-56847398</v>
          </cell>
        </row>
        <row r="3054">
          <cell r="A3054" t="str">
            <v>INNISFIL HYDRO DISTRIBUTION SYSTEMS LIMITED</v>
          </cell>
          <cell r="B3054" t="str">
            <v>INNISFIL HYDRO DISTRIBUTION SYSTEMS LIMITED</v>
          </cell>
          <cell r="C3054">
            <v>-1748985</v>
          </cell>
        </row>
        <row r="3055">
          <cell r="A3055" t="str">
            <v>KASHECHEWAN POWER CORPORATION</v>
          </cell>
          <cell r="B3055" t="str">
            <v>KASHECHEWAN POWER CORPORATION</v>
          </cell>
          <cell r="C3055">
            <v>0</v>
          </cell>
        </row>
        <row r="3056">
          <cell r="A3056" t="str">
            <v>KENORA HYDRO ELECTRIC CORPORATION LTD.</v>
          </cell>
          <cell r="B3056" t="str">
            <v>KENORA HYDRO ELECTRIC CORPORATION LTD.</v>
          </cell>
          <cell r="C3056">
            <v>-44534</v>
          </cell>
        </row>
        <row r="3057">
          <cell r="A3057" t="str">
            <v>KINGSTON ELECTRICITY DISTRIBUTION LIMITED</v>
          </cell>
          <cell r="B3057" t="str">
            <v>KINGSTON HYDRO CORPORATION</v>
          </cell>
          <cell r="C3057">
            <v>-36504</v>
          </cell>
        </row>
        <row r="3058">
          <cell r="A3058" t="str">
            <v>KITCHENER-WILMOT HYDRO INC.</v>
          </cell>
          <cell r="B3058" t="str">
            <v>KITCHENER-WILMOT HYDRO INC.</v>
          </cell>
          <cell r="C3058">
            <v>-8753965</v>
          </cell>
        </row>
        <row r="3059">
          <cell r="A3059" t="str">
            <v>LAKEFIELD DISTRIBUTION INCORPORATED</v>
          </cell>
          <cell r="B3059" t="str">
            <v>PETERBOROUGH DISTRIBUTION INCORPORATED</v>
          </cell>
          <cell r="C3059">
            <v>0</v>
          </cell>
        </row>
        <row r="3060">
          <cell r="A3060" t="str">
            <v>LAKEFRONT UTILITIES INC.</v>
          </cell>
          <cell r="B3060" t="str">
            <v>LAKEFRONT UTILITIES INC.</v>
          </cell>
          <cell r="C3060">
            <v>-514495</v>
          </cell>
        </row>
        <row r="3061">
          <cell r="A3061" t="str">
            <v>LAKELAND POWER DISTRIBUTION LTD.</v>
          </cell>
          <cell r="B3061" t="str">
            <v>LAKELAND POWER DISTRIBUTION LTD.</v>
          </cell>
          <cell r="C3061">
            <v>-813042</v>
          </cell>
        </row>
        <row r="3062">
          <cell r="A3062" t="str">
            <v>LONDON HYDRO INC.</v>
          </cell>
          <cell r="B3062" t="str">
            <v>LONDON HYDRO INC.</v>
          </cell>
          <cell r="C3062">
            <v>-7456227</v>
          </cell>
        </row>
        <row r="3063">
          <cell r="A3063" t="str">
            <v>MIDDLESEX POWER DISTRIBUTION CORPORATION</v>
          </cell>
          <cell r="B3063" t="str">
            <v>MIDDLESEX POWER DISTRIBUTION CORPORATION</v>
          </cell>
          <cell r="C3063">
            <v>-348112</v>
          </cell>
        </row>
        <row r="3064">
          <cell r="A3064" t="str">
            <v>MIDLAND POWER UTILITY CORPORATION</v>
          </cell>
          <cell r="B3064" t="str">
            <v>MIDLAND POWER UTILITY CORPORATION</v>
          </cell>
          <cell r="C3064">
            <v>-227296</v>
          </cell>
        </row>
        <row r="3065">
          <cell r="A3065" t="str">
            <v>MILTON HYDRO DISTRIBUTION INC.</v>
          </cell>
          <cell r="B3065" t="str">
            <v>MILTON HYDRO DISTRIBUTION INC.</v>
          </cell>
          <cell r="C3065">
            <v>-5255258</v>
          </cell>
        </row>
        <row r="3066">
          <cell r="A3066" t="str">
            <v>NEWMARKET HYDRO LTD.</v>
          </cell>
          <cell r="B3066" t="str">
            <v>NEWMARKET-TAY POWER DISTRIBUTION LTD.</v>
          </cell>
          <cell r="C3066">
            <v>-5284900</v>
          </cell>
        </row>
        <row r="3067">
          <cell r="A3067" t="str">
            <v>NIAGARA FALLS HYDRO INC.</v>
          </cell>
          <cell r="B3067" t="str">
            <v>NIAGARA PENINSULA ENERGY INC.</v>
          </cell>
          <cell r="C3067">
            <v>-871158</v>
          </cell>
        </row>
        <row r="3068">
          <cell r="A3068" t="str">
            <v>NIAGARA-ON-THE-LAKE HYDRO INC.</v>
          </cell>
          <cell r="B3068" t="str">
            <v>NIAGARA-ON-THE-LAKE HYDRO INC.</v>
          </cell>
          <cell r="C3068">
            <v>-1931528</v>
          </cell>
        </row>
        <row r="3069">
          <cell r="A3069" t="str">
            <v>NORFOLK POWER DISTRIBUTION INC.</v>
          </cell>
          <cell r="B3069" t="str">
            <v>NORFOLK POWER DISTRIBUTION INC.</v>
          </cell>
          <cell r="C3069">
            <v>-1988959</v>
          </cell>
        </row>
        <row r="3070">
          <cell r="A3070" t="str">
            <v>NORTH BAY HYDRO DISTRIBUTION LIMITED</v>
          </cell>
          <cell r="B3070" t="str">
            <v>NORTH BAY HYDRO DISTRIBUTION LIMITED</v>
          </cell>
          <cell r="C3070">
            <v>-1414706</v>
          </cell>
        </row>
        <row r="3071">
          <cell r="A3071" t="str">
            <v>NORTHERN ONTARIO WIRES INC.</v>
          </cell>
          <cell r="B3071" t="str">
            <v>NORTHERN ONTARIO WIRES INC.</v>
          </cell>
          <cell r="C3071">
            <v>0</v>
          </cell>
        </row>
        <row r="3072">
          <cell r="A3072" t="str">
            <v>OAKVILLE HYDRO ELECTRICITY DISTRIBUTION INC.</v>
          </cell>
          <cell r="B3072" t="str">
            <v>OAKVILLE HYDRO ELECTRICITY DISTRIBUTION INC.</v>
          </cell>
          <cell r="C3072">
            <v>-8696928</v>
          </cell>
        </row>
        <row r="3073">
          <cell r="A3073" t="str">
            <v>ORANGEVILLE HYDRO LIMITED</v>
          </cell>
          <cell r="B3073" t="str">
            <v>ORANGEVILLE HYDRO LIMITED</v>
          </cell>
          <cell r="C3073">
            <v>-1586426</v>
          </cell>
        </row>
        <row r="3074">
          <cell r="A3074" t="str">
            <v>ORILLIA POWER DISTRIBUTION CORPORATION</v>
          </cell>
          <cell r="B3074" t="str">
            <v>ORILLIA POWER DISTRIBUTION CORPORATION</v>
          </cell>
          <cell r="C3074">
            <v>0</v>
          </cell>
        </row>
        <row r="3075">
          <cell r="A3075" t="str">
            <v>OSHAWA PUC NETWORKS INC.</v>
          </cell>
          <cell r="B3075" t="str">
            <v>OSHAWA PUC NETWORKS INC.</v>
          </cell>
          <cell r="C3075">
            <v>-5692489</v>
          </cell>
        </row>
        <row r="3076">
          <cell r="A3076" t="str">
            <v>OTTAWA RIVER POWER CORPORATION</v>
          </cell>
          <cell r="B3076" t="str">
            <v>OTTAWA RIVER POWER CORPORATION</v>
          </cell>
          <cell r="C3076">
            <v>-171884</v>
          </cell>
        </row>
        <row r="3077">
          <cell r="A3077" t="str">
            <v>PARRY SOUND POWER CORPORATION</v>
          </cell>
          <cell r="B3077" t="str">
            <v>PARRY SOUND POWER CORPORATION</v>
          </cell>
          <cell r="C3077">
            <v>-184390</v>
          </cell>
        </row>
        <row r="3078">
          <cell r="A3078" t="str">
            <v>PENINSULA WEST UTILITIES LIMITED</v>
          </cell>
          <cell r="B3078" t="str">
            <v>NIAGARA PENINSULA ENERGY INC.</v>
          </cell>
          <cell r="C3078">
            <v>-1495204</v>
          </cell>
        </row>
        <row r="3079">
          <cell r="A3079" t="str">
            <v>PETERBOROUGH DISTRIBUTION INCORPORATED</v>
          </cell>
          <cell r="B3079" t="str">
            <v>PETERBOROUGH DISTRIBUTION INCORPORATED</v>
          </cell>
          <cell r="C3079">
            <v>0</v>
          </cell>
        </row>
        <row r="3080">
          <cell r="A3080" t="str">
            <v>PORT COLBORNE HYDRO INC.</v>
          </cell>
          <cell r="B3080" t="str">
            <v>CANADIAN NIAGARA POWER INC.</v>
          </cell>
          <cell r="C3080">
            <v>-8838</v>
          </cell>
        </row>
        <row r="3081">
          <cell r="A3081" t="str">
            <v>POWERSTREAM INC.</v>
          </cell>
          <cell r="B3081" t="str">
            <v>POWERSTREAM INC.</v>
          </cell>
          <cell r="C3081">
            <v>-69944253</v>
          </cell>
        </row>
        <row r="3082">
          <cell r="A3082" t="str">
            <v>PUC DISTRIBUTION INC.</v>
          </cell>
          <cell r="B3082" t="str">
            <v>PUC DISTRIBUTION INC.</v>
          </cell>
          <cell r="C3082">
            <v>-781717</v>
          </cell>
        </row>
        <row r="3083">
          <cell r="A3083" t="str">
            <v>RENFREW HYDRO INC.</v>
          </cell>
          <cell r="B3083" t="str">
            <v>RENFREW HYDRO INC.</v>
          </cell>
          <cell r="C3083">
            <v>0</v>
          </cell>
        </row>
        <row r="3084">
          <cell r="A3084" t="str">
            <v>RIDEAU ST. LAWRENCE DISTRIBUTION INC.</v>
          </cell>
          <cell r="B3084" t="str">
            <v>RIDEAU ST. LAWRENCE DISTRIBUTION INC.</v>
          </cell>
          <cell r="C3084">
            <v>-96323</v>
          </cell>
        </row>
        <row r="3085">
          <cell r="A3085" t="str">
            <v>SCUGOG HYDRO ELECTRIC CORPORATION</v>
          </cell>
          <cell r="B3085" t="str">
            <v>VERIDIAN CONNECTIONS INC.</v>
          </cell>
          <cell r="C3085">
            <v>-315157</v>
          </cell>
        </row>
        <row r="3086">
          <cell r="A3086" t="str">
            <v>SIOUX LOOKOUT HYDRO INC.</v>
          </cell>
          <cell r="B3086" t="str">
            <v>SIOUX LOOKOUT HYDRO INC.</v>
          </cell>
          <cell r="C3086">
            <v>-139730</v>
          </cell>
        </row>
        <row r="3087">
          <cell r="A3087" t="str">
            <v>ST. CATHARINES HYDRO UTILITY SERVICES INC. C/O HORIZON UTILITIES CORPORATION</v>
          </cell>
          <cell r="B3087" t="str">
            <v>HORIZON UTILITIES CORPORATION</v>
          </cell>
          <cell r="C3087">
            <v>-795550</v>
          </cell>
        </row>
        <row r="3088">
          <cell r="A3088" t="str">
            <v>ST. THOMAS ENERGY INC.</v>
          </cell>
          <cell r="B3088" t="str">
            <v>ST. THOMAS ENERGY INC.</v>
          </cell>
          <cell r="C3088">
            <v>-1858031</v>
          </cell>
        </row>
        <row r="3089">
          <cell r="A3089" t="str">
            <v>TAY HYDRO ELECTRIC DISTRIBUTION COMPANY INC.</v>
          </cell>
          <cell r="B3089" t="str">
            <v>NEWMARKET-TAY POWER DISTRIBUTION LTD.</v>
          </cell>
          <cell r="C3089">
            <v>0</v>
          </cell>
        </row>
        <row r="3090">
          <cell r="A3090" t="str">
            <v>TERRACE BAY SUPERIOR WIRES INC.</v>
          </cell>
          <cell r="B3090" t="str">
            <v>HYDRO ONE NETWORKS INC.</v>
          </cell>
          <cell r="C3090">
            <v>0</v>
          </cell>
        </row>
        <row r="3091">
          <cell r="A3091" t="str">
            <v>THUNDER BAY HYDRO ELECTRICITY DISTRIBUTION INC.</v>
          </cell>
          <cell r="B3091" t="str">
            <v>THUNDER BAY HYDRO ELECTRICITY DISTRIBUTION INC.</v>
          </cell>
          <cell r="C3091">
            <v>-2561969</v>
          </cell>
        </row>
        <row r="3092">
          <cell r="A3092" t="str">
            <v>TILLSONBURG HYDRO INC.</v>
          </cell>
          <cell r="B3092" t="str">
            <v>TILLSONBURG HYDRO INC.</v>
          </cell>
          <cell r="C3092">
            <v>0</v>
          </cell>
        </row>
        <row r="3093">
          <cell r="A3093" t="str">
            <v>TORONTO HYDRO-ELECTRIC SYSTEM LIMITED</v>
          </cell>
          <cell r="B3093" t="str">
            <v>TORONTO HYDRO-ELECTRIC SYSTEM LIMITED</v>
          </cell>
          <cell r="C3093">
            <v>-84511703</v>
          </cell>
        </row>
        <row r="3094">
          <cell r="A3094" t="str">
            <v>VERIDIAN CONNECTIONS INC.</v>
          </cell>
          <cell r="B3094" t="str">
            <v>VERIDIAN CONNECTIONS INC.</v>
          </cell>
          <cell r="C3094">
            <v>-10983517</v>
          </cell>
        </row>
        <row r="3095">
          <cell r="A3095" t="str">
            <v>WASAGA DISTRIBUTION INC.</v>
          </cell>
          <cell r="B3095" t="str">
            <v>WASAGA DISTRIBUTION INC.</v>
          </cell>
          <cell r="C3095">
            <v>-597852</v>
          </cell>
        </row>
        <row r="3096">
          <cell r="A3096" t="str">
            <v>WATERLOO NORTH HYDRO INC.</v>
          </cell>
          <cell r="B3096" t="str">
            <v>WATERLOO NORTH HYDRO INC.</v>
          </cell>
          <cell r="C3096">
            <v>-4393423</v>
          </cell>
        </row>
        <row r="3097">
          <cell r="A3097" t="str">
            <v>WELLAND HYDRO-ELECTRIC SYSTEM CORP.</v>
          </cell>
          <cell r="B3097" t="str">
            <v>WELLAND HYDRO-ELECTRIC SYSTEM CORP.</v>
          </cell>
          <cell r="C3097">
            <v>0</v>
          </cell>
        </row>
        <row r="3098">
          <cell r="A3098" t="str">
            <v>WELLINGTON ELECTRIC DISTRIBUTION COMPANY INC.</v>
          </cell>
          <cell r="B3098" t="str">
            <v>GUELPH HYDRO ELECTRIC SYSTEMS INC.</v>
          </cell>
          <cell r="C3098">
            <v>-93462</v>
          </cell>
        </row>
        <row r="3099">
          <cell r="A3099" t="str">
            <v>WELLINGTON NORTH POWER INC.</v>
          </cell>
          <cell r="B3099" t="str">
            <v>WELLINGTON NORTH POWER INC.</v>
          </cell>
          <cell r="C3099">
            <v>0</v>
          </cell>
        </row>
        <row r="3100">
          <cell r="A3100" t="str">
            <v>WEST COAST HURON ENERGY INC.</v>
          </cell>
          <cell r="B3100" t="str">
            <v>WEST COAST HURON ENERGY INC.</v>
          </cell>
          <cell r="C3100">
            <v>0</v>
          </cell>
        </row>
        <row r="3101">
          <cell r="A3101" t="str">
            <v>WEST NIPISSING ENERGY SERVICES LTD.</v>
          </cell>
          <cell r="B3101" t="str">
            <v>GREATER SUDBURY HYDRO INC.</v>
          </cell>
          <cell r="C3101">
            <v>0</v>
          </cell>
        </row>
        <row r="3102">
          <cell r="A3102" t="str">
            <v>WEST PERTH POWER INC.</v>
          </cell>
          <cell r="B3102" t="str">
            <v>ERIE THAMES POWERLINES CORPORATION</v>
          </cell>
          <cell r="C3102">
            <v>-62286</v>
          </cell>
        </row>
        <row r="3103">
          <cell r="A3103" t="str">
            <v>WESTARIO POWER INC.</v>
          </cell>
          <cell r="B3103" t="str">
            <v>WESTARIO POWER INC.</v>
          </cell>
          <cell r="C3103">
            <v>-529405</v>
          </cell>
        </row>
        <row r="3104">
          <cell r="A3104" t="str">
            <v>WHITBY HYDRO ELECTRIC CORPORATION</v>
          </cell>
          <cell r="B3104" t="str">
            <v>WHITBY HYDRO ELECTRIC CORPORATION</v>
          </cell>
          <cell r="C3104">
            <v>-4931117</v>
          </cell>
        </row>
        <row r="3105">
          <cell r="A3105" t="str">
            <v>WOODSTOCK HYDRO SERVICES INC.</v>
          </cell>
          <cell r="B3105" t="str">
            <v>WOODSTOCK HYDRO SERVICES INC.</v>
          </cell>
          <cell r="C3105">
            <v>-9112</v>
          </cell>
        </row>
        <row r="3110">
          <cell r="A3110" t="str">
            <v>ASPHODEL-NORWOOD DISTRIBUTION INCORPORATED</v>
          </cell>
          <cell r="B3110" t="str">
            <v>PETERBOROUGH DISTRIBUTION INCORPORATED</v>
          </cell>
          <cell r="C3110">
            <v>0</v>
          </cell>
        </row>
        <row r="3111">
          <cell r="A3111" t="str">
            <v>ATIKOKAN HYDRO INC.</v>
          </cell>
          <cell r="B3111" t="str">
            <v>ATIKOKAN HYDRO INC.</v>
          </cell>
          <cell r="C3111">
            <v>0</v>
          </cell>
        </row>
        <row r="3112">
          <cell r="A3112" t="str">
            <v>ATTAWAPISKAT POWER CORPORATION</v>
          </cell>
          <cell r="B3112" t="str">
            <v>ATTAWAPISKAT POWER CORPORATION</v>
          </cell>
          <cell r="C3112">
            <v>0</v>
          </cell>
        </row>
        <row r="3113">
          <cell r="A3113" t="str">
            <v>AURORA HYDRO CONNECTIONS LIMITED</v>
          </cell>
          <cell r="B3113" t="str">
            <v>POWERSTREAM INC.</v>
          </cell>
          <cell r="C3113">
            <v>0</v>
          </cell>
        </row>
        <row r="3114">
          <cell r="A3114" t="str">
            <v>BARRIE HYDRO DISTRIBUTION INC.</v>
          </cell>
          <cell r="B3114" t="str">
            <v>POWERSTREAM INC.</v>
          </cell>
          <cell r="C3114">
            <v>-10386773</v>
          </cell>
        </row>
        <row r="3115">
          <cell r="A3115" t="str">
            <v>BLUEWATER POWER DISTRIBUTION CORPORATION</v>
          </cell>
          <cell r="B3115" t="str">
            <v>BLUEWATER POWER DISTRIBUTION CORPORATION</v>
          </cell>
          <cell r="C3115">
            <v>-1888867</v>
          </cell>
        </row>
        <row r="3116">
          <cell r="A3116" t="str">
            <v>BRANT COUNTY POWER INC.</v>
          </cell>
          <cell r="B3116" t="str">
            <v>BRANT COUNTY POWER INC.</v>
          </cell>
          <cell r="C3116">
            <v>-1246084</v>
          </cell>
        </row>
        <row r="3117">
          <cell r="A3117" t="str">
            <v>BRANTFORD POWER INC.</v>
          </cell>
          <cell r="B3117" t="str">
            <v>BRANTFORD POWER INC.</v>
          </cell>
          <cell r="C3117">
            <v>0</v>
          </cell>
        </row>
        <row r="3118">
          <cell r="A3118" t="str">
            <v>BURLINGTON HYDRO INC.</v>
          </cell>
          <cell r="B3118" t="str">
            <v>BURLINGTON HYDRO INC.</v>
          </cell>
          <cell r="C3118">
            <v>-4335467</v>
          </cell>
        </row>
        <row r="3119">
          <cell r="A3119" t="str">
            <v>CAMBRIDGE AND NORTH DUMFRIES HYDRO INC.</v>
          </cell>
          <cell r="B3119" t="str">
            <v>CAMBRIDGE AND NORTH DUMFRIES HYDRO INC.</v>
          </cell>
          <cell r="C3119">
            <v>-6200304</v>
          </cell>
        </row>
        <row r="3120">
          <cell r="A3120" t="str">
            <v>CANADIAN NIAGARA POWER INC.- FORT ERIE</v>
          </cell>
          <cell r="B3120" t="str">
            <v>CANADIAN NIAGARA POWER INC.- FORT ERIE</v>
          </cell>
          <cell r="C3120">
            <v>-1744411</v>
          </cell>
        </row>
        <row r="3121">
          <cell r="A3121" t="str">
            <v>CENTRE WELLINGTON HYDRO LTD.</v>
          </cell>
          <cell r="B3121" t="str">
            <v>CENTRE WELLINGTON HYDRO LTD.</v>
          </cell>
          <cell r="C3121">
            <v>-738983</v>
          </cell>
        </row>
        <row r="3122">
          <cell r="A3122" t="str">
            <v>CHAPLEAU PUBLIC UTILITIES CORPORATION</v>
          </cell>
          <cell r="B3122" t="str">
            <v>CHAPLEAU PUBLIC UTILITIES CORPORATION</v>
          </cell>
          <cell r="C3122">
            <v>0</v>
          </cell>
        </row>
        <row r="3123">
          <cell r="A3123" t="str">
            <v>CHATHAM-KENT HYDRO INC.</v>
          </cell>
          <cell r="B3123" t="str">
            <v>CHATHAM-KENT HYDRO INC.</v>
          </cell>
          <cell r="C3123">
            <v>-2209718</v>
          </cell>
        </row>
        <row r="3124">
          <cell r="A3124" t="str">
            <v>CLINTON POWER CORPORATION</v>
          </cell>
          <cell r="B3124" t="str">
            <v>ERIE THAMES POWERLINES CORPORATION</v>
          </cell>
          <cell r="C3124">
            <v>-75246</v>
          </cell>
        </row>
        <row r="3125">
          <cell r="A3125" t="str">
            <v>COLLUS POWER CORP.</v>
          </cell>
          <cell r="B3125" t="str">
            <v>COLLUS POWER CORP.</v>
          </cell>
          <cell r="C3125">
            <v>-1063225</v>
          </cell>
        </row>
        <row r="3126">
          <cell r="A3126" t="str">
            <v>COOPERATIVE HYDRO EMBRUN INC.</v>
          </cell>
          <cell r="B3126" t="str">
            <v>COOPERATIVE HYDRO EMBRUN INC.</v>
          </cell>
          <cell r="C3126">
            <v>0</v>
          </cell>
        </row>
        <row r="3127">
          <cell r="A3127" t="str">
            <v>DUTTON HYDRO LIMITED</v>
          </cell>
          <cell r="B3127" t="str">
            <v>MIDDLESEX POWER DISTRIBUTION CORPORATION</v>
          </cell>
          <cell r="C3127">
            <v>0</v>
          </cell>
        </row>
        <row r="3128">
          <cell r="A3128" t="str">
            <v>E.L.K. ENERGY INC.</v>
          </cell>
          <cell r="B3128" t="str">
            <v>E.L.K. ENERGY INC.</v>
          </cell>
          <cell r="C3128">
            <v>-1195425</v>
          </cell>
        </row>
        <row r="3129">
          <cell r="A3129" t="str">
            <v>EASTERN ONTARIO POWER INC.</v>
          </cell>
          <cell r="B3129" t="str">
            <v>CANADIAN NIAGARA POWER INC.</v>
          </cell>
          <cell r="C3129">
            <v>-742697</v>
          </cell>
        </row>
        <row r="3130">
          <cell r="A3130" t="str">
            <v>ENERSOURCE HYDRO MISSISSAUGA INC.</v>
          </cell>
          <cell r="B3130" t="str">
            <v>ENERSOURCE HYDRO MISSISSAUGA INC.</v>
          </cell>
          <cell r="C3130">
            <v>-39445399</v>
          </cell>
        </row>
        <row r="3131">
          <cell r="A3131" t="str">
            <v>ENWIN UTILITIES LTD.</v>
          </cell>
          <cell r="B3131" t="str">
            <v>ENWIN UTILITIES LTD.</v>
          </cell>
          <cell r="C3131">
            <v>-3983956</v>
          </cell>
        </row>
        <row r="3132">
          <cell r="A3132" t="str">
            <v>ERIE THAMES POWERLINES CORPORATION</v>
          </cell>
          <cell r="B3132" t="str">
            <v>ERIE THAMES POWERLINES CORPORATION</v>
          </cell>
          <cell r="C3132">
            <v>0</v>
          </cell>
        </row>
        <row r="3133">
          <cell r="A3133" t="str">
            <v>ESPANOLA REGIONAL HYDRO DISTRIBUTION CORPORATION</v>
          </cell>
          <cell r="B3133" t="str">
            <v>ESPANOLA REGIONAL HYDRO DISTRIBUTION CORPORATION</v>
          </cell>
          <cell r="C3133">
            <v>-104494</v>
          </cell>
        </row>
        <row r="3134">
          <cell r="A3134" t="str">
            <v>ESSEX POWERLINES CORPORATION</v>
          </cell>
          <cell r="B3134" t="str">
            <v>ESSEX POWERLINES CORPORATION</v>
          </cell>
          <cell r="C3134">
            <v>-3273290</v>
          </cell>
        </row>
        <row r="3135">
          <cell r="A3135" t="str">
            <v>FESTIVAL HYDRO INC.</v>
          </cell>
          <cell r="B3135" t="str">
            <v>FESTIVAL HYDRO INC.</v>
          </cell>
          <cell r="C3135">
            <v>-1138190</v>
          </cell>
        </row>
        <row r="3136">
          <cell r="A3136" t="str">
            <v>FORT ALBANY POWER CORPORATION</v>
          </cell>
          <cell r="B3136" t="str">
            <v>FORT ALBANY POWER CORPORATION</v>
          </cell>
          <cell r="C3136">
            <v>0</v>
          </cell>
        </row>
        <row r="3137">
          <cell r="A3137" t="str">
            <v>FORT FRANCES POWER CORPORATION</v>
          </cell>
          <cell r="B3137" t="str">
            <v>FORT FRANCES POWER CORPORATION</v>
          </cell>
          <cell r="C3137">
            <v>0</v>
          </cell>
        </row>
        <row r="3138">
          <cell r="A3138" t="str">
            <v>GRAND VALLEY ENERGY INC.</v>
          </cell>
          <cell r="B3138" t="str">
            <v>ORANGEVILLE HYDRO LIMITED</v>
          </cell>
          <cell r="C3138">
            <v>0</v>
          </cell>
        </row>
        <row r="3139">
          <cell r="A3139" t="str">
            <v>GRAVENHURST HYDRO ELECTRIC INC.</v>
          </cell>
          <cell r="B3139" t="str">
            <v>VERIDIAN CONNECTIONS INC.</v>
          </cell>
          <cell r="C3139">
            <v>-1809250</v>
          </cell>
        </row>
        <row r="3140">
          <cell r="A3140" t="str">
            <v>GREAT LAKES POWER LIMITED</v>
          </cell>
          <cell r="B3140" t="str">
            <v>GREAT LAKES POWER LIMITED</v>
          </cell>
          <cell r="C3140">
            <v>0</v>
          </cell>
        </row>
        <row r="3141">
          <cell r="A3141" t="str">
            <v>GREATER SUDBURY HYDRO INC.</v>
          </cell>
          <cell r="B3141" t="str">
            <v>GREATER SUDBURY HYDRO INC.</v>
          </cell>
          <cell r="C3141">
            <v>-2644697</v>
          </cell>
        </row>
        <row r="3142">
          <cell r="A3142" t="str">
            <v>GRIMSBY POWER INCORPORATED</v>
          </cell>
          <cell r="B3142" t="str">
            <v>GRIMSBY POWER INCORPORATED</v>
          </cell>
          <cell r="C3142">
            <v>-2213086</v>
          </cell>
        </row>
        <row r="3143">
          <cell r="A3143" t="str">
            <v>GUELPH HYDRO ELECTRIC SYSTEMS INC.</v>
          </cell>
          <cell r="B3143" t="str">
            <v>GUELPH HYDRO ELECTRIC SYSTEMS INC.</v>
          </cell>
          <cell r="C3143">
            <v>-9817621</v>
          </cell>
        </row>
        <row r="3144">
          <cell r="A3144" t="str">
            <v>HALDIMAND COUNTY HYDRO INC.</v>
          </cell>
          <cell r="B3144" t="str">
            <v>HALDIMAND COUNTY HYDRO INC.</v>
          </cell>
          <cell r="C3144">
            <v>-785529</v>
          </cell>
        </row>
        <row r="3145">
          <cell r="A3145" t="str">
            <v>HALTON HILLS HYDRO INC.</v>
          </cell>
          <cell r="B3145" t="str">
            <v>HALTON HILLS HYDRO INC.</v>
          </cell>
          <cell r="C3145">
            <v>0</v>
          </cell>
        </row>
        <row r="3146">
          <cell r="A3146" t="str">
            <v>HAMILTON HYDRO INC. C/O HORIZON UTILITIES CORPORATION</v>
          </cell>
          <cell r="B3146" t="str">
            <v>HORIZON UTILITIES CORPORATION</v>
          </cell>
          <cell r="C3146">
            <v>-3269213</v>
          </cell>
        </row>
        <row r="3147">
          <cell r="A3147" t="str">
            <v>HEARST POWER DISTRIBUTION COMPANY LIMITED</v>
          </cell>
          <cell r="B3147" t="str">
            <v>HEARST POWER DISTRIBUTION COMPANY LIMITED</v>
          </cell>
          <cell r="C3147">
            <v>0</v>
          </cell>
        </row>
        <row r="3148">
          <cell r="A3148" t="str">
            <v>HYDRO 2000 INC.</v>
          </cell>
          <cell r="B3148" t="str">
            <v>HYDRO 2000 INC.</v>
          </cell>
          <cell r="C3148">
            <v>0</v>
          </cell>
        </row>
        <row r="3149">
          <cell r="A3149" t="str">
            <v>HYDRO HAWKESBURY INC.</v>
          </cell>
          <cell r="B3149" t="str">
            <v>HYDRO HAWKESBURY INC.</v>
          </cell>
          <cell r="C3149">
            <v>0</v>
          </cell>
        </row>
        <row r="3150">
          <cell r="A3150" t="str">
            <v>HYDRO ONE BRAMPTON NETWORKS INC.</v>
          </cell>
          <cell r="B3150" t="str">
            <v>HYDRO ONE BRAMPTON NETWORKS INC.</v>
          </cell>
          <cell r="C3150">
            <v>-34228984</v>
          </cell>
        </row>
        <row r="3151">
          <cell r="A3151" t="str">
            <v>HYDRO ONE NETWORKS INC.</v>
          </cell>
          <cell r="B3151" t="str">
            <v>HYDRO ONE NETWORKS INC.</v>
          </cell>
          <cell r="C3151">
            <v>0</v>
          </cell>
        </row>
        <row r="3152">
          <cell r="A3152" t="str">
            <v>HYDRO ONE REMOTE COMMUNITIES</v>
          </cell>
          <cell r="B3152" t="str">
            <v>HYDRO ONE REMOTE COMMUNITIES</v>
          </cell>
          <cell r="C3152">
            <v>0</v>
          </cell>
        </row>
        <row r="3153">
          <cell r="A3153" t="str">
            <v>HYDRO OTTAWA LIMITED</v>
          </cell>
          <cell r="B3153" t="str">
            <v>HYDRO OTTAWA LIMITED</v>
          </cell>
          <cell r="C3153">
            <v>-45740536</v>
          </cell>
        </row>
        <row r="3154">
          <cell r="A3154" t="str">
            <v>INNISFIL HYDRO DISTRIBUTION SYSTEMS LIMITED</v>
          </cell>
          <cell r="B3154" t="str">
            <v>INNISFIL HYDRO DISTRIBUTION SYSTEMS LIMITED</v>
          </cell>
          <cell r="C3154">
            <v>-2044786</v>
          </cell>
        </row>
        <row r="3155">
          <cell r="A3155" t="str">
            <v>KASHECHEWAN POWER CORPORATION</v>
          </cell>
          <cell r="B3155" t="str">
            <v>KASHECHEWAN POWER CORPORATION</v>
          </cell>
          <cell r="C3155">
            <v>0</v>
          </cell>
        </row>
        <row r="3156">
          <cell r="A3156" t="str">
            <v>KENORA HYDRO ELECTRIC CORPORATION LTD.</v>
          </cell>
          <cell r="B3156" t="str">
            <v>KENORA HYDRO ELECTRIC CORPORATION LTD.</v>
          </cell>
          <cell r="C3156">
            <v>-44534</v>
          </cell>
        </row>
        <row r="3157">
          <cell r="A3157" t="str">
            <v>KINGSTON ELECTRICITY DISTRIBUTION LIMITED</v>
          </cell>
          <cell r="B3157" t="str">
            <v>KINGSTON HYDRO CORPORATION</v>
          </cell>
          <cell r="C3157">
            <v>-49045</v>
          </cell>
        </row>
        <row r="3158">
          <cell r="A3158" t="str">
            <v>KITCHENER-WILMOT HYDRO INC.</v>
          </cell>
          <cell r="B3158" t="str">
            <v>KITCHENER-WILMOT HYDRO INC.</v>
          </cell>
          <cell r="C3158">
            <v>-13004934</v>
          </cell>
        </row>
        <row r="3159">
          <cell r="A3159" t="str">
            <v>LAKEFIELD DISTRIBUTION INCORPORATED</v>
          </cell>
          <cell r="B3159" t="str">
            <v>PETERBOROUGH DISTRIBUTION INCORPORATED</v>
          </cell>
          <cell r="C3159">
            <v>0</v>
          </cell>
        </row>
        <row r="3160">
          <cell r="A3160" t="str">
            <v>LAKEFRONT UTILITIES INC.</v>
          </cell>
          <cell r="B3160" t="str">
            <v>LAKEFRONT UTILITIES INC.</v>
          </cell>
          <cell r="C3160">
            <v>-514495</v>
          </cell>
        </row>
        <row r="3161">
          <cell r="A3161" t="str">
            <v>LAKELAND POWER DISTRIBUTION LTD.</v>
          </cell>
          <cell r="B3161" t="str">
            <v>LAKELAND POWER DISTRIBUTION LTD.</v>
          </cell>
          <cell r="C3161">
            <v>-891426</v>
          </cell>
        </row>
        <row r="3162">
          <cell r="A3162" t="str">
            <v>LONDON HYDRO INC.</v>
          </cell>
          <cell r="B3162" t="str">
            <v>LONDON HYDRO INC.</v>
          </cell>
          <cell r="C3162">
            <v>-9016736</v>
          </cell>
        </row>
        <row r="3163">
          <cell r="A3163" t="str">
            <v>MIDDLESEX POWER DISTRIBUTION CORPORATION</v>
          </cell>
          <cell r="B3163" t="str">
            <v>MIDDLESEX POWER DISTRIBUTION CORPORATION</v>
          </cell>
          <cell r="C3163">
            <v>-457565</v>
          </cell>
        </row>
        <row r="3164">
          <cell r="A3164" t="str">
            <v>MIDLAND POWER UTILITY CORPORATION</v>
          </cell>
          <cell r="B3164" t="str">
            <v>MIDLAND POWER UTILITY CORPORATION</v>
          </cell>
          <cell r="C3164">
            <v>-217514</v>
          </cell>
        </row>
        <row r="3165">
          <cell r="A3165" t="str">
            <v>MILTON HYDRO DISTRIBUTION INC.</v>
          </cell>
          <cell r="B3165" t="str">
            <v>MILTON HYDRO DISTRIBUTION INC.</v>
          </cell>
          <cell r="C3165">
            <v>-9714630</v>
          </cell>
        </row>
        <row r="3166">
          <cell r="A3166" t="str">
            <v>NEWMARKET HYDRO LTD.</v>
          </cell>
          <cell r="B3166" t="str">
            <v>NEWMARKET-TAY POWER DISTRIBUTION LTD.</v>
          </cell>
          <cell r="C3166">
            <v>-7262486</v>
          </cell>
        </row>
        <row r="3167">
          <cell r="A3167" t="str">
            <v>NIAGARA FALLS HYDRO INC.</v>
          </cell>
          <cell r="B3167" t="str">
            <v>NIAGARA PENINSULA ENERGY INC.</v>
          </cell>
          <cell r="C3167">
            <v>-3328465</v>
          </cell>
        </row>
        <row r="3168">
          <cell r="A3168" t="str">
            <v>NIAGARA-ON-THE-LAKE HYDRO INC.</v>
          </cell>
          <cell r="B3168" t="str">
            <v>NIAGARA-ON-THE-LAKE HYDRO INC.</v>
          </cell>
          <cell r="C3168">
            <v>-2560653</v>
          </cell>
        </row>
        <row r="3169">
          <cell r="A3169" t="str">
            <v>NORFOLK POWER DISTRIBUTION INC.</v>
          </cell>
          <cell r="B3169" t="str">
            <v>NORFOLK POWER DISTRIBUTION INC.</v>
          </cell>
          <cell r="C3169">
            <v>-2695496</v>
          </cell>
        </row>
        <row r="3170">
          <cell r="A3170" t="str">
            <v>NORTH BAY HYDRO DISTRIBUTION LIMITED</v>
          </cell>
          <cell r="B3170" t="str">
            <v>NORTH BAY HYDRO DISTRIBUTION LIMITED</v>
          </cell>
          <cell r="C3170">
            <v>-1670695</v>
          </cell>
        </row>
        <row r="3171">
          <cell r="A3171" t="str">
            <v>NORTHERN ONTARIO WIRES INC.</v>
          </cell>
          <cell r="B3171" t="str">
            <v>NORTHERN ONTARIO WIRES INC.</v>
          </cell>
          <cell r="C3171">
            <v>0</v>
          </cell>
        </row>
        <row r="3172">
          <cell r="A3172" t="str">
            <v>OAKVILLE HYDRO ELECTRICITY DISTRIBUTION INC.</v>
          </cell>
          <cell r="B3172" t="str">
            <v>OAKVILLE HYDRO ELECTRICITY DISTRIBUTION INC.</v>
          </cell>
          <cell r="C3172">
            <v>-10771755</v>
          </cell>
        </row>
        <row r="3173">
          <cell r="A3173" t="str">
            <v>ORANGEVILLE HYDRO LIMITED</v>
          </cell>
          <cell r="B3173" t="str">
            <v>ORANGEVILLE HYDRO LIMITED</v>
          </cell>
          <cell r="C3173">
            <v>-1921349</v>
          </cell>
        </row>
        <row r="3174">
          <cell r="A3174" t="str">
            <v>ORILLIA POWER DISTRIBUTION CORPORATION</v>
          </cell>
          <cell r="B3174" t="str">
            <v>ORILLIA POWER DISTRIBUTION CORPORATION</v>
          </cell>
          <cell r="C3174">
            <v>0</v>
          </cell>
        </row>
        <row r="3175">
          <cell r="A3175" t="str">
            <v>OSHAWA PUC NETWORKS INC.</v>
          </cell>
          <cell r="B3175" t="str">
            <v>OSHAWA PUC NETWORKS INC.</v>
          </cell>
          <cell r="C3175">
            <v>-7592028</v>
          </cell>
        </row>
        <row r="3176">
          <cell r="A3176" t="str">
            <v>OTTAWA RIVER POWER CORPORATION</v>
          </cell>
          <cell r="B3176" t="str">
            <v>OTTAWA RIVER POWER CORPORATION</v>
          </cell>
          <cell r="C3176">
            <v>-256927</v>
          </cell>
        </row>
        <row r="3177">
          <cell r="A3177" t="str">
            <v>PARRY SOUND POWER CORPORATION</v>
          </cell>
          <cell r="B3177" t="str">
            <v>PARRY SOUND POWER CORPORATION</v>
          </cell>
          <cell r="C3177">
            <v>-276888</v>
          </cell>
        </row>
        <row r="3178">
          <cell r="A3178" t="str">
            <v>PENINSULA WEST UTILITIES LIMITED</v>
          </cell>
          <cell r="B3178" t="str">
            <v>NIAGARA PENINSULA ENERGY INC.</v>
          </cell>
          <cell r="C3178">
            <v>-1713931</v>
          </cell>
        </row>
        <row r="3179">
          <cell r="A3179" t="str">
            <v>PETERBOROUGH DISTRIBUTION INCORPORATED</v>
          </cell>
          <cell r="B3179" t="str">
            <v>PETERBOROUGH DISTRIBUTION INCORPORATED</v>
          </cell>
          <cell r="C3179">
            <v>0</v>
          </cell>
        </row>
        <row r="3180">
          <cell r="A3180" t="str">
            <v>PORT COLBORNE HYDRO INC.</v>
          </cell>
          <cell r="B3180" t="str">
            <v>CANADIAN NIAGARA POWER INC.</v>
          </cell>
          <cell r="C3180">
            <v>-71928</v>
          </cell>
        </row>
        <row r="3181">
          <cell r="A3181" t="str">
            <v>POWERSTREAM INC.</v>
          </cell>
          <cell r="B3181" t="str">
            <v>POWERSTREAM INC.</v>
          </cell>
          <cell r="C3181">
            <v>-91239970</v>
          </cell>
        </row>
        <row r="3182">
          <cell r="A3182" t="str">
            <v>PUC DISTRIBUTION INC.</v>
          </cell>
          <cell r="B3182" t="str">
            <v>PUC DISTRIBUTION INC.</v>
          </cell>
          <cell r="C3182">
            <v>-868550</v>
          </cell>
        </row>
        <row r="3183">
          <cell r="A3183" t="str">
            <v>RENFREW HYDRO INC.</v>
          </cell>
          <cell r="B3183" t="str">
            <v>RENFREW HYDRO INC.</v>
          </cell>
          <cell r="C3183">
            <v>0</v>
          </cell>
        </row>
        <row r="3184">
          <cell r="A3184" t="str">
            <v>RIDEAU ST. LAWRENCE DISTRIBUTION INC.</v>
          </cell>
          <cell r="B3184" t="str">
            <v>RIDEAU ST. LAWRENCE DISTRIBUTION INC.</v>
          </cell>
          <cell r="C3184">
            <v>-158720</v>
          </cell>
        </row>
        <row r="3185">
          <cell r="A3185" t="str">
            <v>SCUGOG HYDRO ELECTRIC CORPORATION</v>
          </cell>
          <cell r="B3185" t="str">
            <v>VERIDIAN CONNECTIONS INC.</v>
          </cell>
          <cell r="C3185">
            <v>-356850</v>
          </cell>
        </row>
        <row r="3186">
          <cell r="A3186" t="str">
            <v>SIOUX LOOKOUT HYDRO INC.</v>
          </cell>
          <cell r="B3186" t="str">
            <v>SIOUX LOOKOUT HYDRO INC.</v>
          </cell>
          <cell r="C3186">
            <v>-268637</v>
          </cell>
        </row>
        <row r="3187">
          <cell r="A3187" t="str">
            <v>ST. CATHARINES HYDRO UTILITY SERVICES INC. C/O HORIZON UTILITIES CORPORATION</v>
          </cell>
          <cell r="B3187" t="str">
            <v>HORIZON UTILITIES CORPORATION</v>
          </cell>
          <cell r="C3187">
            <v>-1027735</v>
          </cell>
        </row>
        <row r="3188">
          <cell r="A3188" t="str">
            <v>ST. THOMAS ENERGY INC.</v>
          </cell>
          <cell r="B3188" t="str">
            <v>ST. THOMAS ENERGY INC.</v>
          </cell>
          <cell r="C3188">
            <v>-2511945</v>
          </cell>
        </row>
        <row r="3189">
          <cell r="A3189" t="str">
            <v>TAY HYDRO ELECTRIC DISTRIBUTION COMPANY INC.</v>
          </cell>
          <cell r="B3189" t="str">
            <v>NEWMARKET-TAY POWER DISTRIBUTION LTD.</v>
          </cell>
          <cell r="C3189">
            <v>0</v>
          </cell>
        </row>
        <row r="3190">
          <cell r="A3190" t="str">
            <v>TERRACE BAY SUPERIOR WIRES INC.</v>
          </cell>
          <cell r="B3190" t="str">
            <v>HYDRO ONE NETWORKS INC.</v>
          </cell>
          <cell r="C3190">
            <v>-34124</v>
          </cell>
        </row>
        <row r="3191">
          <cell r="A3191" t="str">
            <v>THUNDER BAY HYDRO ELECTRICITY DISTRIBUTION INC.</v>
          </cell>
          <cell r="B3191" t="str">
            <v>THUNDER BAY HYDRO ELECTRICITY DISTRIBUTION INC.</v>
          </cell>
          <cell r="C3191">
            <v>-3415915</v>
          </cell>
        </row>
        <row r="3192">
          <cell r="A3192" t="str">
            <v>TILLSONBURG HYDRO INC.</v>
          </cell>
          <cell r="B3192" t="str">
            <v>TILLSONBURG HYDRO INC.</v>
          </cell>
          <cell r="C3192">
            <v>0</v>
          </cell>
        </row>
        <row r="3193">
          <cell r="A3193" t="str">
            <v>TORONTO HYDRO-ELECTRIC SYSTEM LIMITED</v>
          </cell>
          <cell r="B3193" t="str">
            <v>TORONTO HYDRO-ELECTRIC SYSTEM LIMITED</v>
          </cell>
          <cell r="C3193">
            <v>-93747720</v>
          </cell>
        </row>
        <row r="3194">
          <cell r="A3194" t="str">
            <v>VERIDIAN CONNECTIONS INC.</v>
          </cell>
          <cell r="B3194" t="str">
            <v>VERIDIAN CONNECTIONS INC.</v>
          </cell>
          <cell r="C3194">
            <v>-12563358</v>
          </cell>
        </row>
        <row r="3195">
          <cell r="A3195" t="str">
            <v>WASAGA DISTRIBUTION INC.</v>
          </cell>
          <cell r="B3195" t="str">
            <v>WASAGA DISTRIBUTION INC.</v>
          </cell>
          <cell r="C3195">
            <v>-748970</v>
          </cell>
        </row>
        <row r="3196">
          <cell r="A3196" t="str">
            <v>WATERLOO NORTH HYDRO INC.</v>
          </cell>
          <cell r="B3196" t="str">
            <v>WATERLOO NORTH HYDRO INC.</v>
          </cell>
          <cell r="C3196">
            <v>-7963485</v>
          </cell>
        </row>
        <row r="3197">
          <cell r="A3197" t="str">
            <v>WELLAND HYDRO-ELECTRIC SYSTEM CORP.</v>
          </cell>
          <cell r="B3197" t="str">
            <v>WELLAND HYDRO-ELECTRIC SYSTEM CORP.</v>
          </cell>
          <cell r="C3197">
            <v>0</v>
          </cell>
        </row>
        <row r="3198">
          <cell r="A3198" t="str">
            <v>WELLINGTON ELECTRIC DISTRIBUTION COMPANY INC.</v>
          </cell>
          <cell r="B3198" t="str">
            <v>GUELPH HYDRO ELECTRIC SYSTEMS INC.</v>
          </cell>
          <cell r="C3198">
            <v>-93462</v>
          </cell>
        </row>
        <row r="3199">
          <cell r="A3199" t="str">
            <v>WELLINGTON NORTH POWER INC.</v>
          </cell>
          <cell r="B3199" t="str">
            <v>WELLINGTON NORTH POWER INC.</v>
          </cell>
          <cell r="C3199">
            <v>-65820</v>
          </cell>
        </row>
        <row r="3200">
          <cell r="A3200" t="str">
            <v>WEST COAST HURON ENERGY INC.</v>
          </cell>
          <cell r="B3200" t="str">
            <v>WEST COAST HURON ENERGY INC.</v>
          </cell>
          <cell r="C3200">
            <v>0</v>
          </cell>
        </row>
        <row r="3201">
          <cell r="A3201" t="str">
            <v>WEST NIPISSING ENERGY SERVICES LTD.</v>
          </cell>
          <cell r="B3201" t="str">
            <v>GREATER SUDBURY HYDRO INC.</v>
          </cell>
          <cell r="C3201">
            <v>0</v>
          </cell>
        </row>
        <row r="3202">
          <cell r="A3202" t="str">
            <v>WEST PERTH POWER INC.</v>
          </cell>
          <cell r="B3202" t="str">
            <v>ERIE THAMES POWERLINES CORPORATION</v>
          </cell>
          <cell r="C3202">
            <v>-62286</v>
          </cell>
        </row>
        <row r="3203">
          <cell r="A3203" t="str">
            <v>WESTARIO POWER INC.</v>
          </cell>
          <cell r="B3203" t="str">
            <v>WESTARIO POWER INC.</v>
          </cell>
          <cell r="C3203">
            <v>-1553841</v>
          </cell>
        </row>
        <row r="3204">
          <cell r="A3204" t="str">
            <v>WHITBY HYDRO ELECTRIC CORPORATION</v>
          </cell>
          <cell r="B3204" t="str">
            <v>WHITBY HYDRO ELECTRIC CORPORATION</v>
          </cell>
          <cell r="C3204">
            <v>-8170540</v>
          </cell>
        </row>
        <row r="3205">
          <cell r="A3205" t="str">
            <v>WOODSTOCK HYDRO SERVICES INC.</v>
          </cell>
          <cell r="B3205" t="str">
            <v>WOODSTOCK HYDRO SERVICES INC.</v>
          </cell>
          <cell r="C3205">
            <v>-471638</v>
          </cell>
        </row>
        <row r="3210">
          <cell r="A3210" t="str">
            <v>ASPHODEL-NORWOOD DISTRIBUTION INCORPORATED</v>
          </cell>
          <cell r="B3210" t="str">
            <v>PETERBOROUGH DISTRIBUTION INCORPORATED</v>
          </cell>
          <cell r="C3210">
            <v>0</v>
          </cell>
        </row>
        <row r="3211">
          <cell r="A3211" t="str">
            <v>ATIKOKAN HYDRO INC.</v>
          </cell>
          <cell r="B3211" t="str">
            <v>ATIKOKAN HYDRO INC.</v>
          </cell>
          <cell r="C3211">
            <v>0</v>
          </cell>
        </row>
        <row r="3212">
          <cell r="A3212" t="str">
            <v>ATTAWAPISKAT POWER CORPORATION</v>
          </cell>
          <cell r="B3212" t="str">
            <v>ATTAWAPISKAT POWER CORPORATION</v>
          </cell>
          <cell r="C3212">
            <v>-116829</v>
          </cell>
        </row>
        <row r="3213">
          <cell r="A3213" t="str">
            <v>AURORA HYDRO CONNECTIONS LIMITED</v>
          </cell>
          <cell r="B3213" t="str">
            <v>POWERSTREAM INC.</v>
          </cell>
          <cell r="C3213">
            <v>0</v>
          </cell>
        </row>
        <row r="3214">
          <cell r="A3214" t="str">
            <v>BARRIE HYDRO DISTRIBUTION INC.</v>
          </cell>
          <cell r="B3214" t="str">
            <v>POWERSTREAM INC.</v>
          </cell>
          <cell r="C3214">
            <v>-11031343</v>
          </cell>
        </row>
        <row r="3215">
          <cell r="A3215" t="str">
            <v>BLUEWATER POWER DISTRIBUTION CORPORATION</v>
          </cell>
          <cell r="B3215" t="str">
            <v>BLUEWATER POWER DISTRIBUTION CORPORATION</v>
          </cell>
          <cell r="C3215">
            <v>-2210818</v>
          </cell>
        </row>
        <row r="3216">
          <cell r="A3216" t="str">
            <v>BRANT COUNTY POWER INC.</v>
          </cell>
          <cell r="B3216" t="str">
            <v>BRANT COUNTY POWER INC.</v>
          </cell>
          <cell r="C3216">
            <v>-1468307</v>
          </cell>
        </row>
        <row r="3217">
          <cell r="A3217" t="str">
            <v>BRANTFORD POWER INC.</v>
          </cell>
          <cell r="B3217" t="str">
            <v>BRANTFORD POWER INC.</v>
          </cell>
          <cell r="C3217">
            <v>0</v>
          </cell>
        </row>
        <row r="3218">
          <cell r="A3218" t="str">
            <v>BURLINGTON HYDRO INC.</v>
          </cell>
          <cell r="B3218" t="str">
            <v>BURLINGTON HYDRO INC.</v>
          </cell>
          <cell r="C3218">
            <v>-4874112</v>
          </cell>
        </row>
        <row r="3219">
          <cell r="A3219" t="str">
            <v>CAMBRIDGE AND NORTH DUMFRIES HYDRO INC.</v>
          </cell>
          <cell r="B3219" t="str">
            <v>CAMBRIDGE AND NORTH DUMFRIES HYDRO INC.</v>
          </cell>
          <cell r="C3219">
            <v>-8250239</v>
          </cell>
        </row>
        <row r="3220">
          <cell r="A3220" t="str">
            <v>CANADIAN NIAGARA POWER INC.- FORT ERIE</v>
          </cell>
          <cell r="B3220" t="str">
            <v>CANADIAN NIAGARA POWER INC.- FORT ERIE</v>
          </cell>
          <cell r="C3220">
            <v>-2524979</v>
          </cell>
        </row>
        <row r="3221">
          <cell r="A3221" t="str">
            <v>CENTRE WELLINGTON HYDRO LTD.</v>
          </cell>
          <cell r="B3221" t="str">
            <v>CENTRE WELLINGTON HYDRO LTD.</v>
          </cell>
          <cell r="C3221">
            <v>-717451</v>
          </cell>
        </row>
        <row r="3222">
          <cell r="A3222" t="str">
            <v>CHAPLEAU PUBLIC UTILITIES CORPORATION</v>
          </cell>
          <cell r="B3222" t="str">
            <v>CHAPLEAU PUBLIC UTILITIES CORPORATION</v>
          </cell>
          <cell r="C3222">
            <v>0</v>
          </cell>
        </row>
        <row r="3223">
          <cell r="A3223" t="str">
            <v>CHATHAM-KENT HYDRO INC.</v>
          </cell>
          <cell r="B3223" t="str">
            <v>CHATHAM-KENT HYDRO INC.</v>
          </cell>
          <cell r="C3223">
            <v>-2767122</v>
          </cell>
        </row>
        <row r="3224">
          <cell r="A3224" t="str">
            <v>CLINTON POWER CORPORATION</v>
          </cell>
          <cell r="B3224" t="str">
            <v>ERIE THAMES POWERLINES CORPORATION</v>
          </cell>
          <cell r="C3224">
            <v>-75246</v>
          </cell>
        </row>
        <row r="3225">
          <cell r="A3225" t="str">
            <v>COLLUS POWER CORP.</v>
          </cell>
          <cell r="B3225" t="str">
            <v>COLLUS POWER CORP.</v>
          </cell>
          <cell r="C3225">
            <v>-4973654</v>
          </cell>
        </row>
        <row r="3226">
          <cell r="A3226" t="str">
            <v>COOPERATIVE HYDRO EMBRUN INC.</v>
          </cell>
          <cell r="B3226" t="str">
            <v>COOPERATIVE HYDRO EMBRUN INC.</v>
          </cell>
          <cell r="C3226">
            <v>0</v>
          </cell>
        </row>
        <row r="3227">
          <cell r="A3227" t="str">
            <v>DUTTON HYDRO LIMITED</v>
          </cell>
          <cell r="B3227" t="str">
            <v>MIDDLESEX POWER DISTRIBUTION CORPORATION</v>
          </cell>
          <cell r="C3227">
            <v>0</v>
          </cell>
        </row>
        <row r="3228">
          <cell r="A3228" t="str">
            <v>E.L.K. ENERGY INC.</v>
          </cell>
          <cell r="B3228" t="str">
            <v>E.L.K. ENERGY INC.</v>
          </cell>
          <cell r="C3228">
            <v>-1894713</v>
          </cell>
        </row>
        <row r="3229">
          <cell r="A3229" t="str">
            <v>EASTERN ONTARIO POWER INC.</v>
          </cell>
          <cell r="B3229" t="str">
            <v>CANADIAN NIAGARA POWER INC.</v>
          </cell>
          <cell r="C3229">
            <v>-703669</v>
          </cell>
        </row>
        <row r="3230">
          <cell r="A3230" t="str">
            <v>ENERSOURCE HYDRO MISSISSAUGA INC.</v>
          </cell>
          <cell r="B3230" t="str">
            <v>ENERSOURCE HYDRO MISSISSAUGA INC.</v>
          </cell>
          <cell r="C3230">
            <v>-45014189</v>
          </cell>
        </row>
        <row r="3231">
          <cell r="A3231" t="str">
            <v>ENWIN UTILITIES LTD.</v>
          </cell>
          <cell r="B3231" t="str">
            <v>ENWIN UTILITIES LTD.</v>
          </cell>
          <cell r="C3231">
            <v>-5399028</v>
          </cell>
        </row>
        <row r="3232">
          <cell r="A3232" t="str">
            <v>ERIE THAMES POWERLINES CORPORATION</v>
          </cell>
          <cell r="B3232" t="str">
            <v>ERIE THAMES POWERLINES CORPORATION</v>
          </cell>
          <cell r="C3232">
            <v>-118837</v>
          </cell>
        </row>
        <row r="3233">
          <cell r="A3233" t="str">
            <v>ESPANOLA REGIONAL HYDRO DISTRIBUTION CORPORATION</v>
          </cell>
          <cell r="B3233" t="str">
            <v>ESPANOLA REGIONAL HYDRO DISTRIBUTION CORPORATION</v>
          </cell>
          <cell r="C3233">
            <v>-104494</v>
          </cell>
        </row>
        <row r="3234">
          <cell r="A3234" t="str">
            <v>ESSEX POWERLINES CORPORATION</v>
          </cell>
          <cell r="B3234" t="str">
            <v>ESSEX POWERLINES CORPORATION</v>
          </cell>
          <cell r="C3234">
            <v>-3821870</v>
          </cell>
        </row>
        <row r="3235">
          <cell r="A3235" t="str">
            <v>FESTIVAL HYDRO INC.</v>
          </cell>
          <cell r="B3235" t="str">
            <v>FESTIVAL HYDRO INC.</v>
          </cell>
          <cell r="C3235">
            <v>-1630551</v>
          </cell>
        </row>
        <row r="3236">
          <cell r="A3236" t="str">
            <v>FORT ALBANY POWER CORPORATION</v>
          </cell>
          <cell r="B3236" t="str">
            <v>FORT ALBANY POWER CORPORATION</v>
          </cell>
          <cell r="C3236">
            <v>-17460</v>
          </cell>
        </row>
        <row r="3237">
          <cell r="A3237" t="str">
            <v>FORT FRANCES POWER CORPORATION</v>
          </cell>
          <cell r="B3237" t="str">
            <v>FORT FRANCES POWER CORPORATION</v>
          </cell>
          <cell r="C3237">
            <v>0</v>
          </cell>
        </row>
        <row r="3238">
          <cell r="A3238" t="str">
            <v>GRAND VALLEY ENERGY INC.</v>
          </cell>
          <cell r="B3238" t="str">
            <v>ORANGEVILLE HYDRO LIMITED</v>
          </cell>
          <cell r="C3238">
            <v>0</v>
          </cell>
        </row>
        <row r="3239">
          <cell r="A3239" t="str">
            <v>GRAVENHURST HYDRO ELECTRIC INC.</v>
          </cell>
          <cell r="B3239" t="str">
            <v>VERIDIAN CONNECTIONS INC.</v>
          </cell>
          <cell r="C3239">
            <v>-2147959</v>
          </cell>
        </row>
        <row r="3240">
          <cell r="A3240" t="str">
            <v>GREAT LAKES POWER LIMITED</v>
          </cell>
          <cell r="B3240" t="str">
            <v>GREAT LAKES POWER LIMITED</v>
          </cell>
          <cell r="C3240">
            <v>0</v>
          </cell>
        </row>
        <row r="3241">
          <cell r="A3241" t="str">
            <v>GREATER SUDBURY HYDRO INC.</v>
          </cell>
          <cell r="B3241" t="str">
            <v>GREATER SUDBURY HYDRO INC.</v>
          </cell>
          <cell r="C3241">
            <v>-3593131</v>
          </cell>
        </row>
        <row r="3242">
          <cell r="A3242" t="str">
            <v>GRIMSBY POWER INCORPORATED</v>
          </cell>
          <cell r="B3242" t="str">
            <v>GRIMSBY POWER INCORPORATED</v>
          </cell>
          <cell r="C3242">
            <v>-2699385</v>
          </cell>
        </row>
        <row r="3243">
          <cell r="A3243" t="str">
            <v>GUELPH HYDRO ELECTRIC SYSTEMS INC.</v>
          </cell>
          <cell r="B3243" t="str">
            <v>GUELPH HYDRO ELECTRIC SYSTEMS INC.</v>
          </cell>
          <cell r="C3243">
            <v>-12427489</v>
          </cell>
        </row>
        <row r="3244">
          <cell r="A3244" t="str">
            <v>HALDIMAND COUNTY HYDRO INC.</v>
          </cell>
          <cell r="B3244" t="str">
            <v>HALDIMAND COUNTY HYDRO INC.</v>
          </cell>
          <cell r="C3244">
            <v>-963561</v>
          </cell>
        </row>
        <row r="3245">
          <cell r="A3245" t="str">
            <v>HALTON HILLS HYDRO INC.</v>
          </cell>
          <cell r="B3245" t="str">
            <v>HALTON HILLS HYDRO INC.</v>
          </cell>
          <cell r="C3245">
            <v>0</v>
          </cell>
        </row>
        <row r="3246">
          <cell r="A3246" t="str">
            <v>HAMILTON HYDRO INC. C/O HORIZON UTILITIES CORPORATION</v>
          </cell>
          <cell r="B3246" t="str">
            <v>HORIZON UTILITIES CORPORATION</v>
          </cell>
          <cell r="C3246">
            <v>-5467514</v>
          </cell>
        </row>
        <row r="3247">
          <cell r="A3247" t="str">
            <v>HEARST POWER DISTRIBUTION COMPANY LIMITED</v>
          </cell>
          <cell r="B3247" t="str">
            <v>HEARST POWER DISTRIBUTION COMPANY LIMITED</v>
          </cell>
          <cell r="C3247">
            <v>0</v>
          </cell>
        </row>
        <row r="3248">
          <cell r="A3248" t="str">
            <v>HYDRO 2000 INC.</v>
          </cell>
          <cell r="B3248" t="str">
            <v>HYDRO 2000 INC.</v>
          </cell>
          <cell r="C3248">
            <v>0</v>
          </cell>
        </row>
        <row r="3249">
          <cell r="A3249" t="str">
            <v>HYDRO HAWKESBURY INC.</v>
          </cell>
          <cell r="B3249" t="str">
            <v>HYDRO HAWKESBURY INC.</v>
          </cell>
          <cell r="C3249">
            <v>0</v>
          </cell>
        </row>
        <row r="3250">
          <cell r="A3250" t="str">
            <v>HYDRO ONE BRAMPTON NETWORKS INC.</v>
          </cell>
          <cell r="B3250" t="str">
            <v>HYDRO ONE BRAMPTON NETWORKS INC.</v>
          </cell>
          <cell r="C3250">
            <v>-38006443</v>
          </cell>
        </row>
        <row r="3251">
          <cell r="A3251" t="str">
            <v>HYDRO ONE NETWORKS INC.</v>
          </cell>
          <cell r="B3251" t="str">
            <v>HYDRO ONE NETWORKS INC.</v>
          </cell>
          <cell r="C3251">
            <v>0</v>
          </cell>
        </row>
        <row r="3252">
          <cell r="A3252" t="str">
            <v>HYDRO ONE REMOTE COMMUNITIES</v>
          </cell>
          <cell r="B3252" t="str">
            <v>HYDRO ONE REMOTE COMMUNITIES</v>
          </cell>
          <cell r="C3252">
            <v>0</v>
          </cell>
        </row>
        <row r="3253">
          <cell r="A3253" t="str">
            <v>HYDRO OTTAWA LIMITED</v>
          </cell>
          <cell r="B3253" t="str">
            <v>HYDRO OTTAWA LIMITED</v>
          </cell>
          <cell r="C3253">
            <v>-53276500</v>
          </cell>
        </row>
        <row r="3254">
          <cell r="A3254" t="str">
            <v>INNISFIL HYDRO DISTRIBUTION SYSTEMS LIMITED</v>
          </cell>
          <cell r="B3254" t="str">
            <v>INNISFIL HYDRO DISTRIBUTION SYSTEMS LIMITED</v>
          </cell>
          <cell r="C3254">
            <v>-2404187</v>
          </cell>
        </row>
        <row r="3255">
          <cell r="A3255" t="str">
            <v>KASHECHEWAN POWER CORPORATION</v>
          </cell>
          <cell r="B3255" t="str">
            <v>KASHECHEWAN POWER CORPORATION</v>
          </cell>
          <cell r="C3255">
            <v>-8756</v>
          </cell>
        </row>
        <row r="3256">
          <cell r="A3256" t="str">
            <v>KENORA HYDRO ELECTRIC CORPORATION LTD.</v>
          </cell>
          <cell r="B3256" t="str">
            <v>KENORA HYDRO ELECTRIC CORPORATION LTD.</v>
          </cell>
          <cell r="C3256">
            <v>-188884</v>
          </cell>
        </row>
        <row r="3257">
          <cell r="A3257" t="str">
            <v>KINGSTON ELECTRICITY DISTRIBUTION LIMITED</v>
          </cell>
          <cell r="B3257" t="str">
            <v>KINGSTON HYDRO CORPORATION</v>
          </cell>
          <cell r="C3257">
            <v>-55549</v>
          </cell>
        </row>
        <row r="3258">
          <cell r="A3258" t="str">
            <v>KITCHENER-WILMOT HYDRO INC.</v>
          </cell>
          <cell r="B3258" t="str">
            <v>KITCHENER-WILMOT HYDRO INC.</v>
          </cell>
          <cell r="C3258">
            <v>-16627062</v>
          </cell>
        </row>
        <row r="3259">
          <cell r="A3259" t="str">
            <v>LAKEFIELD DISTRIBUTION INCORPORATED</v>
          </cell>
          <cell r="B3259" t="str">
            <v>PETERBOROUGH DISTRIBUTION INCORPORATED</v>
          </cell>
          <cell r="C3259">
            <v>0</v>
          </cell>
        </row>
        <row r="3260">
          <cell r="A3260" t="str">
            <v>LAKEFRONT UTILITIES INC.</v>
          </cell>
          <cell r="B3260" t="str">
            <v>LAKEFRONT UTILITIES INC.</v>
          </cell>
          <cell r="C3260">
            <v>-633456</v>
          </cell>
        </row>
        <row r="3261">
          <cell r="A3261" t="str">
            <v>LAKELAND POWER DISTRIBUTION LTD.</v>
          </cell>
          <cell r="B3261" t="str">
            <v>LAKELAND POWER DISTRIBUTION LTD.</v>
          </cell>
          <cell r="C3261">
            <v>-1249562</v>
          </cell>
        </row>
        <row r="3262">
          <cell r="A3262" t="str">
            <v>LONDON HYDRO INC.</v>
          </cell>
          <cell r="B3262" t="str">
            <v>LONDON HYDRO INC.</v>
          </cell>
          <cell r="C3262">
            <v>-10644043</v>
          </cell>
        </row>
        <row r="3263">
          <cell r="A3263" t="str">
            <v>MIDDLESEX POWER DISTRIBUTION CORPORATION</v>
          </cell>
          <cell r="B3263" t="str">
            <v>MIDDLESEX POWER DISTRIBUTION CORPORATION</v>
          </cell>
          <cell r="C3263">
            <v>-748102</v>
          </cell>
        </row>
        <row r="3264">
          <cell r="A3264" t="str">
            <v>MIDLAND POWER UTILITY CORPORATION</v>
          </cell>
          <cell r="B3264" t="str">
            <v>MIDLAND POWER UTILITY CORPORATION</v>
          </cell>
          <cell r="C3264">
            <v>-207729</v>
          </cell>
        </row>
        <row r="3265">
          <cell r="A3265" t="str">
            <v>MILTON HYDRO DISTRIBUTION INC.</v>
          </cell>
          <cell r="B3265" t="str">
            <v>MILTON HYDRO DISTRIBUTION INC.</v>
          </cell>
          <cell r="C3265">
            <v>-13398296</v>
          </cell>
        </row>
        <row r="3266">
          <cell r="A3266" t="str">
            <v>NEWMARKET HYDRO LTD.</v>
          </cell>
          <cell r="B3266" t="str">
            <v>NEWMARKET-TAY POWER DISTRIBUTION LTD.</v>
          </cell>
          <cell r="C3266">
            <v>-8588161</v>
          </cell>
        </row>
        <row r="3267">
          <cell r="A3267" t="str">
            <v>NIAGARA FALLS HYDRO INC.</v>
          </cell>
          <cell r="B3267" t="str">
            <v>NIAGARA PENINSULA ENERGY INC.</v>
          </cell>
          <cell r="C3267">
            <v>-3579524</v>
          </cell>
        </row>
        <row r="3268">
          <cell r="A3268" t="str">
            <v>NIAGARA-ON-THE-LAKE HYDRO INC.</v>
          </cell>
          <cell r="B3268" t="str">
            <v>NIAGARA-ON-THE-LAKE HYDRO INC.</v>
          </cell>
          <cell r="C3268">
            <v>-3044715</v>
          </cell>
        </row>
        <row r="3269">
          <cell r="A3269" t="str">
            <v>NORFOLK POWER DISTRIBUTION INC.</v>
          </cell>
          <cell r="B3269" t="str">
            <v>NORFOLK POWER DISTRIBUTION INC.</v>
          </cell>
          <cell r="C3269">
            <v>-3424208</v>
          </cell>
        </row>
        <row r="3270">
          <cell r="A3270" t="str">
            <v>NORTH BAY HYDRO DISTRIBUTION LIMITED</v>
          </cell>
          <cell r="B3270" t="str">
            <v>NORTH BAY HYDRO DISTRIBUTION LIMITED</v>
          </cell>
          <cell r="C3270">
            <v>-1801621</v>
          </cell>
        </row>
        <row r="3271">
          <cell r="A3271" t="str">
            <v>NORTHERN ONTARIO WIRES INC.</v>
          </cell>
          <cell r="B3271" t="str">
            <v>NORTHERN ONTARIO WIRES INC.</v>
          </cell>
          <cell r="C3271">
            <v>0</v>
          </cell>
        </row>
        <row r="3272">
          <cell r="A3272" t="str">
            <v>OAKVILLE HYDRO ELECTRICITY DISTRIBUTION INC.</v>
          </cell>
          <cell r="B3272" t="str">
            <v>OAKVILLE HYDRO ELECTRICITY DISTRIBUTION INC.</v>
          </cell>
          <cell r="C3272">
            <v>-11957074</v>
          </cell>
        </row>
        <row r="3273">
          <cell r="A3273" t="str">
            <v>ORANGEVILLE HYDRO LIMITED</v>
          </cell>
          <cell r="B3273" t="str">
            <v>ORANGEVILLE HYDRO LIMITED</v>
          </cell>
          <cell r="C3273">
            <v>-1957868</v>
          </cell>
        </row>
        <row r="3274">
          <cell r="A3274" t="str">
            <v>ORILLIA POWER DISTRIBUTION CORPORATION</v>
          </cell>
          <cell r="B3274" t="str">
            <v>ORILLIA POWER DISTRIBUTION CORPORATION</v>
          </cell>
          <cell r="C3274">
            <v>-211433</v>
          </cell>
        </row>
        <row r="3275">
          <cell r="A3275" t="str">
            <v>OSHAWA PUC NETWORKS INC.</v>
          </cell>
          <cell r="B3275" t="str">
            <v>OSHAWA PUC NETWORKS INC.</v>
          </cell>
          <cell r="C3275">
            <v>-7763546</v>
          </cell>
        </row>
        <row r="3276">
          <cell r="A3276" t="str">
            <v>OTTAWA RIVER POWER CORPORATION</v>
          </cell>
          <cell r="B3276" t="str">
            <v>OTTAWA RIVER POWER CORPORATION</v>
          </cell>
          <cell r="C3276">
            <v>-478536</v>
          </cell>
        </row>
        <row r="3277">
          <cell r="A3277" t="str">
            <v>PARRY SOUND POWER CORPORATION</v>
          </cell>
          <cell r="B3277" t="str">
            <v>PARRY SOUND POWER CORPORATION</v>
          </cell>
          <cell r="C3277">
            <v>-305347</v>
          </cell>
        </row>
        <row r="3278">
          <cell r="A3278" t="str">
            <v>PENINSULA WEST UTILITIES LIMITED</v>
          </cell>
          <cell r="B3278" t="str">
            <v>NIAGARA PENINSULA ENERGY INC.</v>
          </cell>
          <cell r="C3278">
            <v>-2871902</v>
          </cell>
        </row>
        <row r="3279">
          <cell r="A3279" t="str">
            <v>PETERBOROUGH DISTRIBUTION INCORPORATED</v>
          </cell>
          <cell r="B3279" t="str">
            <v>PETERBOROUGH DISTRIBUTION INCORPORATED</v>
          </cell>
          <cell r="C3279">
            <v>0</v>
          </cell>
        </row>
        <row r="3280">
          <cell r="A3280" t="str">
            <v>PORT COLBORNE HYDRO INC.</v>
          </cell>
          <cell r="B3280" t="str">
            <v>CANADIAN NIAGARA POWER INC.</v>
          </cell>
          <cell r="C3280">
            <v>-3319</v>
          </cell>
        </row>
        <row r="3281">
          <cell r="A3281" t="str">
            <v>POWERSTREAM INC.</v>
          </cell>
          <cell r="B3281" t="str">
            <v>POWERSTREAM INC.</v>
          </cell>
          <cell r="C3281">
            <v>-109547983</v>
          </cell>
        </row>
        <row r="3282">
          <cell r="A3282" t="str">
            <v>PUC DISTRIBUTION INC.</v>
          </cell>
          <cell r="B3282" t="str">
            <v>PUC DISTRIBUTION INC.</v>
          </cell>
          <cell r="C3282">
            <v>-1110590</v>
          </cell>
        </row>
        <row r="3283">
          <cell r="A3283" t="str">
            <v>RENFREW HYDRO INC.</v>
          </cell>
          <cell r="B3283" t="str">
            <v>RENFREW HYDRO INC.</v>
          </cell>
          <cell r="C3283">
            <v>0</v>
          </cell>
        </row>
        <row r="3284">
          <cell r="A3284" t="str">
            <v>RIDEAU ST. LAWRENCE DISTRIBUTION INC.</v>
          </cell>
          <cell r="B3284" t="str">
            <v>RIDEAU ST. LAWRENCE DISTRIBUTION INC.</v>
          </cell>
          <cell r="C3284">
            <v>-166974</v>
          </cell>
        </row>
        <row r="3285">
          <cell r="A3285" t="str">
            <v>SCUGOG HYDRO ELECTRIC CORPORATION</v>
          </cell>
          <cell r="B3285" t="str">
            <v>VERIDIAN CONNECTIONS INC.</v>
          </cell>
          <cell r="C3285">
            <v>-368257</v>
          </cell>
        </row>
        <row r="3286">
          <cell r="A3286" t="str">
            <v>SIOUX LOOKOUT HYDRO INC.</v>
          </cell>
          <cell r="B3286" t="str">
            <v>SIOUX LOOKOUT HYDRO INC.</v>
          </cell>
          <cell r="C3286">
            <v>-351970</v>
          </cell>
        </row>
        <row r="3287">
          <cell r="A3287" t="str">
            <v>ST. CATHARINES HYDRO UTILITY SERVICES INC. C/O HORIZON UTILITIES CORPORATION</v>
          </cell>
          <cell r="B3287" t="str">
            <v>HORIZON UTILITIES CORPORATION</v>
          </cell>
          <cell r="C3287">
            <v>-1821172</v>
          </cell>
        </row>
        <row r="3288">
          <cell r="A3288" t="str">
            <v>ST. THOMAS ENERGY INC.</v>
          </cell>
          <cell r="B3288" t="str">
            <v>ST. THOMAS ENERGY INC.</v>
          </cell>
          <cell r="C3288">
            <v>-3162687</v>
          </cell>
        </row>
        <row r="3289">
          <cell r="A3289" t="str">
            <v>TAY HYDRO ELECTRIC DISTRIBUTION COMPANY INC.</v>
          </cell>
          <cell r="B3289" t="str">
            <v>NEWMARKET-TAY POWER DISTRIBUTION LTD.</v>
          </cell>
          <cell r="C3289">
            <v>0</v>
          </cell>
        </row>
        <row r="3290">
          <cell r="A3290" t="str">
            <v>TERRACE BAY SUPERIOR WIRES INC.</v>
          </cell>
          <cell r="B3290" t="str">
            <v>HYDRO ONE NETWORKS INC.</v>
          </cell>
          <cell r="C3290">
            <v>-34124</v>
          </cell>
        </row>
        <row r="3291">
          <cell r="A3291" t="str">
            <v>THUNDER BAY HYDRO ELECTRICITY DISTRIBUTION INC.</v>
          </cell>
          <cell r="B3291" t="str">
            <v>THUNDER BAY HYDRO ELECTRICITY DISTRIBUTION INC.</v>
          </cell>
          <cell r="C3291">
            <v>-3973687</v>
          </cell>
        </row>
        <row r="3292">
          <cell r="A3292" t="str">
            <v>TILLSONBURG HYDRO INC.</v>
          </cell>
          <cell r="B3292" t="str">
            <v>TILLSONBURG HYDRO INC.</v>
          </cell>
          <cell r="C3292">
            <v>-1077000</v>
          </cell>
        </row>
        <row r="3293">
          <cell r="A3293" t="str">
            <v>TORONTO HYDRO-ELECTRIC SYSTEM LIMITED</v>
          </cell>
          <cell r="B3293" t="str">
            <v>TORONTO HYDRO-ELECTRIC SYSTEM LIMITED</v>
          </cell>
          <cell r="C3293">
            <v>-122266801</v>
          </cell>
        </row>
        <row r="3294">
          <cell r="A3294" t="str">
            <v>VERIDIAN CONNECTIONS INC.</v>
          </cell>
          <cell r="B3294" t="str">
            <v>VERIDIAN CONNECTIONS INC.</v>
          </cell>
          <cell r="C3294">
            <v>-15972487</v>
          </cell>
        </row>
        <row r="3295">
          <cell r="A3295" t="str">
            <v>WASAGA DISTRIBUTION INC.</v>
          </cell>
          <cell r="B3295" t="str">
            <v>WASAGA DISTRIBUTION INC.</v>
          </cell>
          <cell r="C3295">
            <v>-860433</v>
          </cell>
        </row>
        <row r="3296">
          <cell r="A3296" t="str">
            <v>WATERLOO NORTH HYDRO INC.</v>
          </cell>
          <cell r="B3296" t="str">
            <v>WATERLOO NORTH HYDRO INC.</v>
          </cell>
          <cell r="C3296">
            <v>-12415674</v>
          </cell>
        </row>
        <row r="3297">
          <cell r="A3297" t="str">
            <v>WELLAND HYDRO-ELECTRIC SYSTEM CORP.</v>
          </cell>
          <cell r="B3297" t="str">
            <v>WELLAND HYDRO-ELECTRIC SYSTEM CORP.</v>
          </cell>
          <cell r="C3297">
            <v>-267013</v>
          </cell>
        </row>
        <row r="3298">
          <cell r="A3298" t="str">
            <v>WELLINGTON ELECTRIC DISTRIBUTION COMPANY INC.</v>
          </cell>
          <cell r="B3298" t="str">
            <v>GUELPH HYDRO ELECTRIC SYSTEMS INC.</v>
          </cell>
          <cell r="C3298">
            <v>-211434</v>
          </cell>
        </row>
        <row r="3299">
          <cell r="A3299" t="str">
            <v>WELLINGTON NORTH POWER INC.</v>
          </cell>
          <cell r="B3299" t="str">
            <v>WELLINGTON NORTH POWER INC.</v>
          </cell>
          <cell r="C3299">
            <v>-199626</v>
          </cell>
        </row>
        <row r="3300">
          <cell r="A3300" t="str">
            <v>WEST COAST HURON ENERGY INC.</v>
          </cell>
          <cell r="B3300" t="str">
            <v>WEST COAST HURON ENERGY INC.</v>
          </cell>
          <cell r="C3300">
            <v>0</v>
          </cell>
        </row>
        <row r="3301">
          <cell r="A3301" t="str">
            <v>WEST NIPISSING ENERGY SERVICES LTD.</v>
          </cell>
          <cell r="B3301" t="str">
            <v>GREATER SUDBURY HYDRO INC.</v>
          </cell>
          <cell r="C3301">
            <v>0</v>
          </cell>
        </row>
        <row r="3302">
          <cell r="A3302" t="str">
            <v>WEST PERTH POWER INC.</v>
          </cell>
          <cell r="B3302" t="str">
            <v>ERIE THAMES POWERLINES CORPORATION</v>
          </cell>
          <cell r="C3302">
            <v>-62286</v>
          </cell>
        </row>
        <row r="3303">
          <cell r="A3303" t="str">
            <v>WESTARIO POWER INC.</v>
          </cell>
          <cell r="B3303" t="str">
            <v>WESTARIO POWER INC.</v>
          </cell>
          <cell r="C3303">
            <v>-1994552</v>
          </cell>
        </row>
        <row r="3304">
          <cell r="A3304" t="str">
            <v>WHITBY HYDRO ELECTRIC CORPORATION</v>
          </cell>
          <cell r="B3304" t="str">
            <v>WHITBY HYDRO ELECTRIC CORPORATION</v>
          </cell>
          <cell r="C3304">
            <v>-10581954</v>
          </cell>
        </row>
        <row r="3305">
          <cell r="A3305" t="str">
            <v>WOODSTOCK HYDRO SERVICES INC.</v>
          </cell>
          <cell r="B3305" t="str">
            <v>WOODSTOCK HYDRO SERVICES INC.</v>
          </cell>
          <cell r="C3305">
            <v>-759966</v>
          </cell>
        </row>
        <row r="3310">
          <cell r="A3310" t="str">
            <v>ATIKOKAN HYDRO INC.</v>
          </cell>
          <cell r="B3310" t="str">
            <v>ATIKOKAN HYDRO INC.</v>
          </cell>
          <cell r="C3310">
            <v>0</v>
          </cell>
        </row>
        <row r="3311">
          <cell r="A3311" t="str">
            <v>ATTAWAPISKAT POWER CORPORATION</v>
          </cell>
          <cell r="B3311" t="str">
            <v>ATTAWAPISKAT POWER CORPORATION</v>
          </cell>
          <cell r="C3311">
            <v>-146325</v>
          </cell>
        </row>
        <row r="3312">
          <cell r="A3312" t="str">
            <v>AURORA HYDRO CONNECTIONS LIMITED</v>
          </cell>
          <cell r="B3312" t="str">
            <v>POWERSTREAM INC.</v>
          </cell>
          <cell r="C3312">
            <v>0</v>
          </cell>
        </row>
        <row r="3313">
          <cell r="A3313" t="str">
            <v>BARRIE HYDRO DISTRIBUTION INC.</v>
          </cell>
          <cell r="B3313" t="str">
            <v>POWERSTREAM INC.</v>
          </cell>
          <cell r="C3313">
            <v>-17031341</v>
          </cell>
        </row>
        <row r="3314">
          <cell r="A3314" t="str">
            <v>BLUEWATER POWER DISTRIBUTION CORPORATION</v>
          </cell>
          <cell r="B3314" t="str">
            <v>BLUEWATER POWER DISTRIBUTION CORPORATION</v>
          </cell>
          <cell r="C3314">
            <v>-2698606</v>
          </cell>
        </row>
        <row r="3315">
          <cell r="A3315" t="str">
            <v>BRANT COUNTY POWER INC.</v>
          </cell>
          <cell r="B3315" t="str">
            <v>BRANT COUNTY POWER INC.</v>
          </cell>
          <cell r="C3315">
            <v>-1628129</v>
          </cell>
        </row>
        <row r="3316">
          <cell r="A3316" t="str">
            <v>BRANTFORD POWER INC.</v>
          </cell>
          <cell r="B3316" t="str">
            <v>BRANTFORD POWER INC.</v>
          </cell>
          <cell r="C3316">
            <v>-616348</v>
          </cell>
        </row>
        <row r="3317">
          <cell r="A3317" t="str">
            <v>BURLINGTON HYDRO INC.</v>
          </cell>
          <cell r="B3317" t="str">
            <v>BURLINGTON HYDRO INC.</v>
          </cell>
          <cell r="C3317">
            <v>-6168201</v>
          </cell>
        </row>
        <row r="3318">
          <cell r="A3318" t="str">
            <v>CAMBRIDGE AND NORTH DUMFRIES HYDRO INC.</v>
          </cell>
          <cell r="B3318" t="str">
            <v>CAMBRIDGE AND NORTH DUMFRIES HYDRO INC.</v>
          </cell>
          <cell r="C3318">
            <v>-8539817</v>
          </cell>
        </row>
        <row r="3319">
          <cell r="A3319" t="str">
            <v>CANADIAN NIAGARA POWER INC.</v>
          </cell>
          <cell r="B3319" t="str">
            <v>CANADIAN NIAGARA POWER INC.</v>
          </cell>
          <cell r="C3319">
            <v>-2880445</v>
          </cell>
        </row>
        <row r="3320">
          <cell r="A3320" t="str">
            <v>CENTRE WELLINGTON HYDRO LTD.</v>
          </cell>
          <cell r="B3320" t="str">
            <v>CENTRE WELLINGTON HYDRO LTD.</v>
          </cell>
          <cell r="C3320">
            <v>-868920</v>
          </cell>
        </row>
        <row r="3321">
          <cell r="A3321" t="str">
            <v>CHAPLEAU PUBLIC UTILITIES CORPORATION</v>
          </cell>
          <cell r="B3321" t="str">
            <v>CHAPLEAU PUBLIC UTILITIES CORPORATION</v>
          </cell>
          <cell r="C3321">
            <v>0</v>
          </cell>
        </row>
        <row r="3322">
          <cell r="A3322" t="str">
            <v>CLINTON POWER CORPORATION</v>
          </cell>
          <cell r="B3322" t="str">
            <v>ERIE THAMES POWERLINES CORPORATION</v>
          </cell>
          <cell r="C3322">
            <v>-3074</v>
          </cell>
        </row>
        <row r="3323">
          <cell r="A3323" t="str">
            <v>COLLUS POWER CORPORATION</v>
          </cell>
          <cell r="B3323" t="str">
            <v>COLLUS POWER CORPORATION</v>
          </cell>
          <cell r="C3323">
            <v>-5293818</v>
          </cell>
        </row>
        <row r="3324">
          <cell r="A3324" t="str">
            <v>COOPERATIVE HYDRO EMBRUN INC.</v>
          </cell>
          <cell r="B3324" t="str">
            <v>COOPERATIVE HYDRO EMBRUN INC.</v>
          </cell>
          <cell r="C3324">
            <v>-266731</v>
          </cell>
        </row>
        <row r="3325">
          <cell r="A3325" t="str">
            <v>DUTTON HYDRO LIMITED</v>
          </cell>
          <cell r="B3325" t="str">
            <v>MIDDLESEX POWER DISTRIBUTION CORPORATION</v>
          </cell>
          <cell r="C3325">
            <v>0</v>
          </cell>
        </row>
        <row r="3326">
          <cell r="A3326" t="str">
            <v>E.L.K. ENERGY INC.</v>
          </cell>
          <cell r="B3326" t="str">
            <v>E.L.K. ENERGY INC.</v>
          </cell>
          <cell r="C3326">
            <v>-2473860</v>
          </cell>
        </row>
        <row r="3327">
          <cell r="A3327" t="str">
            <v>EASTERN ONTARIO POWER INC.</v>
          </cell>
          <cell r="B3327" t="str">
            <v>CANADIAN NIAGARA POWER INC.</v>
          </cell>
          <cell r="C3327">
            <v>-719342</v>
          </cell>
        </row>
        <row r="3328">
          <cell r="A3328" t="str">
            <v>ENERSOURCE HYDRO MISSISSAUGA INC.</v>
          </cell>
          <cell r="B3328" t="str">
            <v>ENERSOURCE HYDRO MISSISSAUGA INC.</v>
          </cell>
          <cell r="C3328">
            <v>-51655533</v>
          </cell>
        </row>
        <row r="3329">
          <cell r="A3329" t="str">
            <v>ENTEGRUS POWERLINES INC.</v>
          </cell>
          <cell r="B3329" t="str">
            <v>CHATHAM-KENT HYDRO INC.</v>
          </cell>
          <cell r="C3329">
            <v>-2885841</v>
          </cell>
        </row>
        <row r="3330">
          <cell r="A3330" t="str">
            <v>ENWIN UTILITIES LTD.</v>
          </cell>
          <cell r="B3330" t="str">
            <v>ENWIN UTILITIES LTD.</v>
          </cell>
          <cell r="C3330">
            <v>-6725363</v>
          </cell>
        </row>
        <row r="3331">
          <cell r="A3331" t="str">
            <v>ERIE THAMES POWERLINES CORPORATION</v>
          </cell>
          <cell r="B3331" t="str">
            <v>ERIE THAMES POWERLINES CORPORATION</v>
          </cell>
          <cell r="C3331">
            <v>-288263</v>
          </cell>
        </row>
        <row r="3332">
          <cell r="A3332" t="str">
            <v>ESPANOLA REGIONAL HYDRO DISTRIBUTION CORPORATION</v>
          </cell>
          <cell r="B3332" t="str">
            <v>ESPANOLA REGIONAL HYDRO DISTRIBUTION CORPORATION</v>
          </cell>
          <cell r="C3332">
            <v>-104494</v>
          </cell>
        </row>
        <row r="3333">
          <cell r="A3333" t="str">
            <v>ESSEX POWERLINES CORPORATION</v>
          </cell>
          <cell r="B3333" t="str">
            <v>ESSEX POWERLINES CORPORATION</v>
          </cell>
          <cell r="C3333">
            <v>-5570770</v>
          </cell>
        </row>
        <row r="3334">
          <cell r="A3334" t="str">
            <v>FESTIVAL HYDRO INC.</v>
          </cell>
          <cell r="B3334" t="str">
            <v>FESTIVAL HYDRO INC.</v>
          </cell>
          <cell r="C3334">
            <v>-2006603</v>
          </cell>
        </row>
        <row r="3335">
          <cell r="A3335" t="str">
            <v>FORT ALBANY POWER CORPORATION</v>
          </cell>
          <cell r="B3335" t="str">
            <v>FORT ALBANY POWER CORPORATION</v>
          </cell>
          <cell r="C3335">
            <v>-21725</v>
          </cell>
        </row>
        <row r="3336">
          <cell r="A3336" t="str">
            <v>FORT FRANCES POWER CORPORATION</v>
          </cell>
          <cell r="B3336" t="str">
            <v>FORT FRANCES POWER CORPORATION</v>
          </cell>
          <cell r="C3336">
            <v>0</v>
          </cell>
        </row>
        <row r="3337">
          <cell r="A3337" t="str">
            <v>GRAND VALLEY ENERGY INC.</v>
          </cell>
          <cell r="B3337" t="str">
            <v>ORANGEVILLE HYDRO LIMITED</v>
          </cell>
          <cell r="C3337">
            <v>0</v>
          </cell>
        </row>
        <row r="3338">
          <cell r="A3338" t="str">
            <v>GRAVENHURST HYDRO ELECTRIC INC.</v>
          </cell>
          <cell r="B3338" t="str">
            <v>VERIDIAN CONNECTIONS INC.</v>
          </cell>
          <cell r="C3338">
            <v>-2405147</v>
          </cell>
        </row>
        <row r="3339">
          <cell r="A3339" t="str">
            <v>GREAT LAKES POWER LIMITED</v>
          </cell>
          <cell r="B3339" t="str">
            <v>GREAT LAKES POWER LIMITED</v>
          </cell>
          <cell r="C3339">
            <v>0</v>
          </cell>
        </row>
        <row r="3340">
          <cell r="A3340" t="str">
            <v>GREATER SUDBURY HYDRO INC.</v>
          </cell>
          <cell r="B3340" t="str">
            <v>GREATER SUDBURY HYDRO INC.</v>
          </cell>
          <cell r="C3340">
            <v>-5307829</v>
          </cell>
        </row>
        <row r="3341">
          <cell r="A3341" t="str">
            <v>GRIMSBY POWER INCORPORATED</v>
          </cell>
          <cell r="B3341" t="str">
            <v>GRIMSBY POWER INCORPORATED</v>
          </cell>
          <cell r="C3341">
            <v>-2821350</v>
          </cell>
        </row>
        <row r="3342">
          <cell r="A3342" t="str">
            <v>GUELPH HYDRO ELECTRIC SYSTEMS INC.</v>
          </cell>
          <cell r="B3342" t="str">
            <v>GUELPH HYDRO ELECTRIC SYSTEMS INC.</v>
          </cell>
          <cell r="C3342">
            <v>-14923867</v>
          </cell>
        </row>
        <row r="3343">
          <cell r="A3343" t="str">
            <v>HALDIMAND COUNTY HYDRO INC.</v>
          </cell>
          <cell r="B3343" t="str">
            <v>HALDIMAND COUNTY HYDRO INC.</v>
          </cell>
          <cell r="C3343">
            <v>-1435821</v>
          </cell>
        </row>
        <row r="3344">
          <cell r="A3344" t="str">
            <v>HALTON HILLS HYDRO INC.</v>
          </cell>
          <cell r="B3344" t="str">
            <v>HALTON HILLS HYDRO INC.</v>
          </cell>
          <cell r="C3344">
            <v>-3329331</v>
          </cell>
        </row>
        <row r="3345">
          <cell r="A3345" t="str">
            <v>HEARST POWER DISTRIBUTION COMPANY LIMITED</v>
          </cell>
          <cell r="B3345" t="str">
            <v>HEARST POWER DISTRIBUTION COMPANY LIMITED</v>
          </cell>
          <cell r="C3345">
            <v>0</v>
          </cell>
        </row>
        <row r="3346">
          <cell r="A3346" t="str">
            <v>HORIZON UTILITIES CORPORATION</v>
          </cell>
          <cell r="B3346" t="str">
            <v>HORIZON UTILITIES CORPORATION</v>
          </cell>
          <cell r="C3346">
            <v>-6306689</v>
          </cell>
        </row>
        <row r="3347">
          <cell r="A3347" t="str">
            <v>HYDRO 2000 INC.</v>
          </cell>
          <cell r="B3347" t="str">
            <v>HYDRO 2000 INC.</v>
          </cell>
          <cell r="C3347">
            <v>0</v>
          </cell>
        </row>
        <row r="3348">
          <cell r="A3348" t="str">
            <v>HYDRO HAWKESBURY INC.</v>
          </cell>
          <cell r="B3348" t="str">
            <v>HYDRO HAWKESBURY INC.</v>
          </cell>
          <cell r="C3348">
            <v>0</v>
          </cell>
        </row>
        <row r="3349">
          <cell r="A3349" t="str">
            <v>HYDRO ONE BRAMPTON NETWORKS INC.</v>
          </cell>
          <cell r="B3349" t="str">
            <v>HYDRO ONE BRAMPTON NETWORKS INC.</v>
          </cell>
          <cell r="C3349">
            <v>-47802441</v>
          </cell>
        </row>
        <row r="3350">
          <cell r="A3350" t="str">
            <v>HYDRO ONE NETWORKS INC.</v>
          </cell>
          <cell r="B3350" t="str">
            <v>HYDRO ONE NETWORKS INC.</v>
          </cell>
          <cell r="C3350">
            <v>0</v>
          </cell>
        </row>
        <row r="3351">
          <cell r="A3351" t="str">
            <v>HYDRO ONE REMOTE COMMUNITIES INC.</v>
          </cell>
          <cell r="B3351" t="str">
            <v>HYDRO ONE REMOTE COMMUNITIES INC.</v>
          </cell>
          <cell r="C3351">
            <v>0</v>
          </cell>
        </row>
        <row r="3352">
          <cell r="A3352" t="str">
            <v>HYDRO OTTAWA LIMITED</v>
          </cell>
          <cell r="B3352" t="str">
            <v>HYDRO OTTAWA LIMITED</v>
          </cell>
          <cell r="C3352">
            <v>-63127612</v>
          </cell>
        </row>
        <row r="3353">
          <cell r="A3353" t="str">
            <v>INNISFIL HYDRO DISTRIBUTION SYSTEMS LIMITED</v>
          </cell>
          <cell r="B3353" t="str">
            <v>INNISFIL HYDRO DISTRIBUTION SYSTEMS LIMITED</v>
          </cell>
          <cell r="C3353">
            <v>-2652222</v>
          </cell>
        </row>
        <row r="3354">
          <cell r="A3354" t="str">
            <v>KASHECHEWAN POWER CORPORATION</v>
          </cell>
          <cell r="B3354" t="str">
            <v>KASHECHEWAN POWER CORPORATION</v>
          </cell>
          <cell r="C3354">
            <v>-8756</v>
          </cell>
        </row>
        <row r="3355">
          <cell r="A3355" t="str">
            <v>KENORA HYDRO ELECTRIC CORPORATION LTD.</v>
          </cell>
          <cell r="B3355" t="str">
            <v>KENORA HYDRO ELECTRIC CORPORATION LTD.</v>
          </cell>
          <cell r="C3355">
            <v>-274602</v>
          </cell>
        </row>
        <row r="3356">
          <cell r="A3356" t="str">
            <v>KINGSTON HYDRO CORPORATION</v>
          </cell>
          <cell r="B3356" t="str">
            <v>KINGSTON HYDRO CORPORATION</v>
          </cell>
          <cell r="C3356">
            <v>-55549</v>
          </cell>
        </row>
        <row r="3357">
          <cell r="A3357" t="str">
            <v>KITCHENER-WILMOT HYDRO INC.</v>
          </cell>
          <cell r="B3357" t="str">
            <v>KITCHENER-WILMOT HYDRO INC.</v>
          </cell>
          <cell r="C3357">
            <v>-20619130</v>
          </cell>
        </row>
        <row r="3358">
          <cell r="A3358" t="str">
            <v>LAKEFRONT UTILITIES INC.</v>
          </cell>
          <cell r="B3358" t="str">
            <v>LAKEFRONT UTILITIES INC.</v>
          </cell>
          <cell r="C3358">
            <v>-751689</v>
          </cell>
        </row>
        <row r="3359">
          <cell r="A3359" t="str">
            <v>LAKELAND POWER DISTRIBUTION LTD.</v>
          </cell>
          <cell r="B3359" t="str">
            <v>LAKELAND POWER DISTRIBUTION LTD.</v>
          </cell>
          <cell r="C3359">
            <v>-1609265</v>
          </cell>
        </row>
        <row r="3360">
          <cell r="A3360" t="str">
            <v>LONDON HYDRO INC.</v>
          </cell>
          <cell r="B3360" t="str">
            <v>LONDON HYDRO INC.</v>
          </cell>
          <cell r="C3360">
            <v>-13416323</v>
          </cell>
        </row>
        <row r="3361">
          <cell r="A3361" t="str">
            <v>MIDDLESEX POWER DISTRIBUTION CORPORATION</v>
          </cell>
          <cell r="B3361" t="str">
            <v>MIDDLESEX POWER DISTRIBUTION CORPORATION</v>
          </cell>
          <cell r="C3361">
            <v>-742099</v>
          </cell>
        </row>
        <row r="3362">
          <cell r="A3362" t="str">
            <v>MIDLAND POWER UTILITY CORPORATION</v>
          </cell>
          <cell r="B3362" t="str">
            <v>MIDLAND POWER UTILITY CORPORATION</v>
          </cell>
          <cell r="C3362">
            <v>-146730</v>
          </cell>
        </row>
        <row r="3363">
          <cell r="A3363" t="str">
            <v>MILTON HYDRO DISTRIBUTION INC.</v>
          </cell>
          <cell r="B3363" t="str">
            <v>MILTON HYDRO DISTRIBUTION INC.</v>
          </cell>
          <cell r="C3363">
            <v>-18812855</v>
          </cell>
        </row>
        <row r="3364">
          <cell r="A3364" t="str">
            <v>NEWBURY POWER INC.</v>
          </cell>
          <cell r="B3364" t="str">
            <v>MIDDLESEX POWER DISTRIBUTION CORPORATION</v>
          </cell>
          <cell r="C3364">
            <v>0</v>
          </cell>
        </row>
        <row r="3365">
          <cell r="A3365" t="str">
            <v>NEWMARKET HYDRO LTD.</v>
          </cell>
          <cell r="B3365" t="str">
            <v>NEWMARKET-TAY POWER DISTRIBUTION LTD.</v>
          </cell>
          <cell r="C3365">
            <v>-11011550</v>
          </cell>
        </row>
        <row r="3366">
          <cell r="A3366" t="str">
            <v>NIAGARA FALLS HYDRO INC.</v>
          </cell>
          <cell r="B3366" t="str">
            <v>NIAGARA PENINSULA ENERGY INC.</v>
          </cell>
          <cell r="C3366">
            <v>-5022830</v>
          </cell>
        </row>
        <row r="3367">
          <cell r="A3367" t="str">
            <v>NIAGARA-ON-THE-LAKE HYDRO INC.</v>
          </cell>
          <cell r="B3367" t="str">
            <v>NIAGARA-ON-THE-LAKE HYDRO INC.</v>
          </cell>
          <cell r="C3367">
            <v>-3524304</v>
          </cell>
        </row>
        <row r="3368">
          <cell r="A3368" t="str">
            <v>NORFOLK POWER DISTRIBUTION INC.</v>
          </cell>
          <cell r="B3368" t="str">
            <v>NORFOLK POWER DISTRIBUTION INC.</v>
          </cell>
          <cell r="C3368">
            <v>-4910417</v>
          </cell>
        </row>
        <row r="3369">
          <cell r="A3369" t="str">
            <v>NORTH BAY HYDRO DISTRIBUTION LIMITED</v>
          </cell>
          <cell r="B3369" t="str">
            <v>NORTH BAY HYDRO DISTRIBUTION LIMITED</v>
          </cell>
          <cell r="C3369">
            <v>-2184501</v>
          </cell>
        </row>
        <row r="3370">
          <cell r="A3370" t="str">
            <v>NORTHERN ONTARIO WIRES INC.</v>
          </cell>
          <cell r="B3370" t="str">
            <v>NORTHERN ONTARIO WIRES INC.</v>
          </cell>
          <cell r="C3370">
            <v>0</v>
          </cell>
        </row>
        <row r="3371">
          <cell r="A3371" t="str">
            <v>OAKVILLE HYDRO ELECTRICITY DISTRIBUTION INC.</v>
          </cell>
          <cell r="B3371" t="str">
            <v>OAKVILLE HYDRO ELECTRICITY DISTRIBUTION INC.</v>
          </cell>
          <cell r="C3371">
            <v>-14593472</v>
          </cell>
        </row>
        <row r="3372">
          <cell r="A3372" t="str">
            <v>ORANGEVILLE HYDRO LIMITED</v>
          </cell>
          <cell r="B3372" t="str">
            <v>ORANGEVILLE HYDRO LIMITED</v>
          </cell>
          <cell r="C3372">
            <v>-2070757</v>
          </cell>
        </row>
        <row r="3373">
          <cell r="A3373" t="str">
            <v>ORILLIA POWER DISTRIBUTION CORPORATION</v>
          </cell>
          <cell r="B3373" t="str">
            <v>ORILLIA POWER DISTRIBUTION CORPORATION</v>
          </cell>
          <cell r="C3373">
            <v>-211433</v>
          </cell>
        </row>
        <row r="3374">
          <cell r="A3374" t="str">
            <v>OSHAWA PUC NETWORKS INC.</v>
          </cell>
          <cell r="B3374" t="str">
            <v>OSHAWA PUC NETWORKS INC.</v>
          </cell>
          <cell r="C3374">
            <v>-13062590</v>
          </cell>
        </row>
        <row r="3375">
          <cell r="A3375" t="str">
            <v>OTTAWA RIVER POWER CORPORATION</v>
          </cell>
          <cell r="B3375" t="str">
            <v>OTTAWA RIVER POWER CORPORATION</v>
          </cell>
          <cell r="C3375">
            <v>-638285</v>
          </cell>
        </row>
        <row r="3376">
          <cell r="A3376" t="str">
            <v>PARRY SOUND POWER CORPORATION</v>
          </cell>
          <cell r="B3376" t="str">
            <v>PARRY SOUND POWER CORPORATION</v>
          </cell>
          <cell r="C3376">
            <v>-330342</v>
          </cell>
        </row>
        <row r="3377">
          <cell r="A3377" t="str">
            <v>PENINSULA WEST UTILITIES LIMITED</v>
          </cell>
          <cell r="B3377" t="str">
            <v>NIAGARA PENINSULA ENERGY INC.</v>
          </cell>
          <cell r="C3377">
            <v>-5349368</v>
          </cell>
        </row>
        <row r="3378">
          <cell r="A3378" t="str">
            <v>PETERBOROUGH DISTRIBUTION INCORPORATED</v>
          </cell>
          <cell r="B3378" t="str">
            <v>PETERBOROUGH DISTRIBUTION INCORPORATED</v>
          </cell>
          <cell r="C3378">
            <v>0</v>
          </cell>
        </row>
        <row r="3379">
          <cell r="A3379" t="str">
            <v>PORT COLBORNE HYDRO INC.</v>
          </cell>
          <cell r="B3379" t="str">
            <v>CANADIAN NIAGARA POWER INC.</v>
          </cell>
          <cell r="C3379">
            <v>-136671</v>
          </cell>
        </row>
        <row r="3380">
          <cell r="A3380" t="str">
            <v>POWERSTREAM INC.</v>
          </cell>
          <cell r="B3380" t="str">
            <v>POWERSTREAM INC.</v>
          </cell>
          <cell r="C3380">
            <v>-133412914</v>
          </cell>
        </row>
        <row r="3381">
          <cell r="A3381" t="str">
            <v>PUC DISTRIBUTION INC.</v>
          </cell>
          <cell r="B3381" t="str">
            <v>PUC DISTRIBUTION INC.</v>
          </cell>
          <cell r="C3381">
            <v>-1539291</v>
          </cell>
        </row>
        <row r="3382">
          <cell r="A3382" t="str">
            <v>RENFREW HYDRO INC.</v>
          </cell>
          <cell r="B3382" t="str">
            <v>RENFREW HYDRO INC.</v>
          </cell>
          <cell r="C3382">
            <v>0</v>
          </cell>
        </row>
        <row r="3383">
          <cell r="A3383" t="str">
            <v>RIDEAU ST. LAWRENCE DISTRIBUTION INC.</v>
          </cell>
          <cell r="B3383" t="str">
            <v>RIDEAU ST. LAWRENCE DISTRIBUTION INC.</v>
          </cell>
          <cell r="C3383">
            <v>-166974</v>
          </cell>
        </row>
        <row r="3384">
          <cell r="A3384" t="str">
            <v>SIOUX LOOKOUT HYDRO INC.</v>
          </cell>
          <cell r="B3384" t="str">
            <v>SIOUX LOOKOUT HYDRO INC.</v>
          </cell>
          <cell r="C3384">
            <v>-384206</v>
          </cell>
        </row>
        <row r="3385">
          <cell r="A3385" t="str">
            <v>ST. THOMAS ENERGY INC.</v>
          </cell>
          <cell r="B3385" t="str">
            <v>ST. THOMAS ENERGY INC.</v>
          </cell>
          <cell r="C3385">
            <v>-3477875</v>
          </cell>
        </row>
        <row r="3386">
          <cell r="A3386" t="str">
            <v>TAY HYDRO ELECTRIC DISTRIBUTION COMPANY INC.</v>
          </cell>
          <cell r="B3386" t="str">
            <v>NEWMARKET-TAY POWER DISTRIBUTION LTD.</v>
          </cell>
          <cell r="C3386">
            <v>0</v>
          </cell>
        </row>
        <row r="3387">
          <cell r="A3387" t="str">
            <v>TERRACE BAY SUPERIOR WIRES INC.</v>
          </cell>
          <cell r="B3387" t="str">
            <v>HYDRO ONE NETWORKS INC.</v>
          </cell>
          <cell r="C3387">
            <v>-69888</v>
          </cell>
        </row>
        <row r="3388">
          <cell r="A3388" t="str">
            <v>THUNDER BAY HYDRO ELECTRICITY DISTRIBUTION INC.</v>
          </cell>
          <cell r="B3388" t="str">
            <v>THUNDER BAY HYDRO ELECTRICITY DISTRIBUTION INC.</v>
          </cell>
          <cell r="C3388">
            <v>-4932881</v>
          </cell>
        </row>
        <row r="3389">
          <cell r="A3389" t="str">
            <v>TILLSONBURG HYDRO INC.</v>
          </cell>
          <cell r="B3389" t="str">
            <v>TILLSONBURG HYDRO INC.</v>
          </cell>
          <cell r="C3389">
            <v>-1244882</v>
          </cell>
        </row>
        <row r="3390">
          <cell r="A3390" t="str">
            <v>TORONTO HYDRO-ELECTRIC SYSTEM LIMITED</v>
          </cell>
          <cell r="B3390" t="str">
            <v>TORONTO HYDRO-ELECTRIC SYSTEM LIMITED</v>
          </cell>
          <cell r="C3390">
            <v>-144237438</v>
          </cell>
        </row>
        <row r="3391">
          <cell r="A3391" t="str">
            <v>VERIDIAN CONNECTIONS INC.</v>
          </cell>
          <cell r="B3391" t="str">
            <v>VERIDIAN CONNECTIONS INC.</v>
          </cell>
          <cell r="C3391">
            <v>-22065856</v>
          </cell>
        </row>
        <row r="3392">
          <cell r="A3392" t="str">
            <v>WASAGA DISTRIBUTION INC.</v>
          </cell>
          <cell r="B3392" t="str">
            <v>WASAGA DISTRIBUTION INC.</v>
          </cell>
          <cell r="C3392">
            <v>-1106495</v>
          </cell>
        </row>
        <row r="3393">
          <cell r="A3393" t="str">
            <v>WATERLOO NORTH HYDRO INC.</v>
          </cell>
          <cell r="B3393" t="str">
            <v>WATERLOO NORTH HYDRO INC.</v>
          </cell>
          <cell r="C3393">
            <v>-14857883</v>
          </cell>
        </row>
        <row r="3394">
          <cell r="A3394" t="str">
            <v>WELLAND HYDRO-ELECTRIC SYSTEM CORP.</v>
          </cell>
          <cell r="B3394" t="str">
            <v>WELLAND HYDRO-ELECTRIC SYSTEM CORP.</v>
          </cell>
          <cell r="C3394">
            <v>-442034</v>
          </cell>
        </row>
        <row r="3395">
          <cell r="A3395" t="str">
            <v>WELLINGTON ELECTRIC DISTRIBUTION COMPANY INC.</v>
          </cell>
          <cell r="B3395" t="str">
            <v>GUELPH HYDRO ELECTRIC SYSTEMS INC.</v>
          </cell>
          <cell r="C3395">
            <v>-830566</v>
          </cell>
        </row>
        <row r="3396">
          <cell r="A3396" t="str">
            <v>WELLINGTON NORTH POWER INC.</v>
          </cell>
          <cell r="B3396" t="str">
            <v>WELLINGTON NORTH POWER INC.</v>
          </cell>
          <cell r="C3396">
            <v>-223193</v>
          </cell>
        </row>
        <row r="3397">
          <cell r="A3397" t="str">
            <v>WEST COAST HURON ENERGY INC.</v>
          </cell>
          <cell r="B3397" t="str">
            <v>WEST COAST HURON ENERGY INC.</v>
          </cell>
          <cell r="C3397">
            <v>-85574</v>
          </cell>
        </row>
        <row r="3398">
          <cell r="A3398" t="str">
            <v>WEST NIPISSING ENERGY SERVICES LTD.</v>
          </cell>
          <cell r="B3398" t="str">
            <v>GREATER SUDBURY HYDRO INC.</v>
          </cell>
          <cell r="C3398">
            <v>0</v>
          </cell>
        </row>
        <row r="3399">
          <cell r="A3399" t="str">
            <v>WEST PERTH POWER INC.</v>
          </cell>
          <cell r="B3399" t="str">
            <v>ERIE THAMES POWERLINES CORPORATION</v>
          </cell>
          <cell r="C3399">
            <v>-223178</v>
          </cell>
        </row>
        <row r="3400">
          <cell r="A3400" t="str">
            <v>WESTARIO POWER INC.</v>
          </cell>
          <cell r="B3400" t="str">
            <v>WESTARIO POWER INC.</v>
          </cell>
          <cell r="C3400">
            <v>-2937905</v>
          </cell>
        </row>
        <row r="3401">
          <cell r="A3401" t="str">
            <v>WHITBY HYDRO ELECTRIC CORPORATION</v>
          </cell>
          <cell r="B3401" t="str">
            <v>WHITBY HYDRO ELECTRIC CORPORATION</v>
          </cell>
          <cell r="C3401">
            <v>-13588962</v>
          </cell>
        </row>
        <row r="3402">
          <cell r="A3402" t="str">
            <v>WOODSTOCK HYDRO SERVICES INC.</v>
          </cell>
          <cell r="B3402" t="str">
            <v>WOODSTOCK HYDRO SERVICES INC.</v>
          </cell>
          <cell r="C3402">
            <v>-1050360</v>
          </cell>
        </row>
        <row r="3407">
          <cell r="A3407" t="str">
            <v>ATIKOKAN HYDRO INC.</v>
          </cell>
          <cell r="B3407" t="str">
            <v>ATIKOKAN HYDRO INC.</v>
          </cell>
          <cell r="C3407">
            <v>0</v>
          </cell>
        </row>
        <row r="3408">
          <cell r="A3408" t="str">
            <v>ATTAWAPISKAT POWER CORPORATION</v>
          </cell>
          <cell r="B3408" t="str">
            <v>ATTAWAPISKAT POWER CORPORATION</v>
          </cell>
          <cell r="C3408">
            <v>-331130</v>
          </cell>
        </row>
        <row r="3409">
          <cell r="A3409" t="str">
            <v>BARRIE HYDRO DISTRIBUTION INC.</v>
          </cell>
          <cell r="B3409" t="str">
            <v>POWERSTREAM INC.</v>
          </cell>
          <cell r="C3409">
            <v>-19683606</v>
          </cell>
        </row>
        <row r="3410">
          <cell r="A3410" t="str">
            <v>BLUEWATER POWER DISTRIBUTION CORPORATION</v>
          </cell>
          <cell r="B3410" t="str">
            <v>BLUEWATER POWER DISTRIBUTION CORPORATION</v>
          </cell>
          <cell r="C3410">
            <v>-2545904</v>
          </cell>
        </row>
        <row r="3411">
          <cell r="A3411" t="str">
            <v>BRANT COUNTY POWER INC.</v>
          </cell>
          <cell r="B3411" t="str">
            <v>BRANT COUNTY POWER INC.</v>
          </cell>
          <cell r="C3411">
            <v>-1638896</v>
          </cell>
        </row>
        <row r="3412">
          <cell r="A3412" t="str">
            <v>BRANTFORD POWER INC.</v>
          </cell>
          <cell r="B3412" t="str">
            <v>BRANTFORD POWER INC.</v>
          </cell>
          <cell r="C3412">
            <v>-1015464</v>
          </cell>
        </row>
        <row r="3413">
          <cell r="A3413" t="str">
            <v>BURLINGTON HYDRO INC.</v>
          </cell>
          <cell r="B3413" t="str">
            <v>BURLINGTON HYDRO INC.</v>
          </cell>
          <cell r="C3413">
            <v>-9202656</v>
          </cell>
        </row>
        <row r="3414">
          <cell r="A3414" t="str">
            <v>CAMBRIDGE AND NORTH DUMFRIES HYDRO INC.</v>
          </cell>
          <cell r="B3414" t="str">
            <v>CAMBRIDGE AND NORTH DUMFRIES HYDRO INC.</v>
          </cell>
          <cell r="C3414">
            <v>-10339117</v>
          </cell>
        </row>
        <row r="3415">
          <cell r="A3415" t="str">
            <v>CANADIAN NIAGARA POWER INC.</v>
          </cell>
          <cell r="B3415" t="str">
            <v>CANADIAN NIAGARA POWER INC.</v>
          </cell>
          <cell r="C3415">
            <v>-3269456</v>
          </cell>
        </row>
        <row r="3416">
          <cell r="A3416" t="str">
            <v>CENTRE WELLINGTON HYDRO LTD.</v>
          </cell>
          <cell r="B3416" t="str">
            <v>CENTRE WELLINGTON HYDRO LTD.</v>
          </cell>
          <cell r="C3416">
            <v>-1007466</v>
          </cell>
        </row>
        <row r="3417">
          <cell r="A3417" t="str">
            <v>CHAPLEAU PUBLIC UTILITIES CORPORATION</v>
          </cell>
          <cell r="B3417" t="str">
            <v>CHAPLEAU PUBLIC UTILITIES CORPORATION</v>
          </cell>
          <cell r="C3417">
            <v>0</v>
          </cell>
        </row>
        <row r="3418">
          <cell r="A3418" t="str">
            <v>CLINTON POWER CORPORATION</v>
          </cell>
          <cell r="B3418" t="str">
            <v>ERIE THAMES POWERLINES CORPORATION</v>
          </cell>
          <cell r="C3418">
            <v>-3074</v>
          </cell>
        </row>
        <row r="3419">
          <cell r="A3419" t="str">
            <v>COLLUS POWER CORPORATION</v>
          </cell>
          <cell r="B3419" t="str">
            <v>COLLUS POWER CORPORATION</v>
          </cell>
          <cell r="C3419">
            <v>-5648240</v>
          </cell>
        </row>
        <row r="3420">
          <cell r="A3420" t="str">
            <v>COOPERATIVE HYDRO EMBRUN INC.</v>
          </cell>
          <cell r="B3420" t="str">
            <v>COOPERATIVE HYDRO EMBRUN INC.</v>
          </cell>
          <cell r="C3420">
            <v>-320110</v>
          </cell>
        </row>
        <row r="3421">
          <cell r="A3421" t="str">
            <v>DUTTON HYDRO LIMITED</v>
          </cell>
          <cell r="B3421" t="str">
            <v>MIDDLESEX POWER DISTRIBUTION CORPORATION</v>
          </cell>
          <cell r="C3421">
            <v>0</v>
          </cell>
        </row>
        <row r="3422">
          <cell r="A3422" t="str">
            <v>E.L.K. ENERGY INC.</v>
          </cell>
          <cell r="B3422" t="str">
            <v>E.L.K. ENERGY INC.</v>
          </cell>
          <cell r="C3422">
            <v>-2865858</v>
          </cell>
        </row>
        <row r="3423">
          <cell r="A3423" t="str">
            <v>EASTERN ONTARIO POWER INC.</v>
          </cell>
          <cell r="B3423" t="str">
            <v>CANADIAN NIAGARA POWER INC.</v>
          </cell>
          <cell r="C3423">
            <v>-691836</v>
          </cell>
        </row>
        <row r="3424">
          <cell r="A3424" t="str">
            <v>ENERSOURCE HYDRO MISSISSAUGA INC.</v>
          </cell>
          <cell r="B3424" t="str">
            <v>ENERSOURCE HYDRO MISSISSAUGA INC.</v>
          </cell>
          <cell r="C3424">
            <v>-52195850</v>
          </cell>
        </row>
        <row r="3425">
          <cell r="A3425" t="str">
            <v>ENTEGRUS POWERLINES INC.</v>
          </cell>
          <cell r="B3425" t="str">
            <v>CHATHAM-KENT HYDRO INC.</v>
          </cell>
          <cell r="C3425">
            <v>-3338707</v>
          </cell>
        </row>
        <row r="3426">
          <cell r="A3426" t="str">
            <v>ENWIN UTILITIES LTD.</v>
          </cell>
          <cell r="B3426" t="str">
            <v>ENWIN UTILITIES LTD.</v>
          </cell>
          <cell r="C3426">
            <v>-8618426</v>
          </cell>
        </row>
        <row r="3427">
          <cell r="A3427" t="str">
            <v>ERIE THAMES POWERLINES CORPORATION</v>
          </cell>
          <cell r="B3427" t="str">
            <v>ERIE THAMES POWERLINES CORPORATION</v>
          </cell>
          <cell r="C3427">
            <v>-621263</v>
          </cell>
        </row>
        <row r="3428">
          <cell r="A3428" t="str">
            <v>ESPANOLA REGIONAL HYDRO DISTRIBUTION CORPORATION</v>
          </cell>
          <cell r="B3428" t="str">
            <v>ESPANOLA REGIONAL HYDRO DISTRIBUTION CORPORATION</v>
          </cell>
          <cell r="C3428">
            <v>-106018</v>
          </cell>
        </row>
        <row r="3429">
          <cell r="A3429" t="str">
            <v>ESSEX POWERLINES CORPORATION</v>
          </cell>
          <cell r="B3429" t="str">
            <v>ESSEX POWERLINES CORPORATION</v>
          </cell>
          <cell r="C3429">
            <v>-5998394</v>
          </cell>
        </row>
        <row r="3430">
          <cell r="A3430" t="str">
            <v>FESTIVAL HYDRO INC.</v>
          </cell>
          <cell r="B3430" t="str">
            <v>FESTIVAL HYDRO INC.</v>
          </cell>
          <cell r="C3430">
            <v>-2411290</v>
          </cell>
        </row>
        <row r="3431">
          <cell r="A3431" t="str">
            <v>FORT ALBANY POWER CORPORATION</v>
          </cell>
          <cell r="B3431" t="str">
            <v>FORT ALBANY POWER CORPORATION</v>
          </cell>
          <cell r="C3431">
            <v>-21725</v>
          </cell>
        </row>
        <row r="3432">
          <cell r="A3432" t="str">
            <v>FORT FRANCES POWER CORPORATION</v>
          </cell>
          <cell r="B3432" t="str">
            <v>FORT FRANCES POWER CORPORATION</v>
          </cell>
          <cell r="C3432">
            <v>0</v>
          </cell>
        </row>
        <row r="3433">
          <cell r="A3433" t="str">
            <v>GRAND VALLEY ENERGY INC.</v>
          </cell>
          <cell r="B3433" t="str">
            <v>ORANGEVILLE HYDRO LIMITED</v>
          </cell>
          <cell r="C3433">
            <v>0</v>
          </cell>
        </row>
        <row r="3434">
          <cell r="A3434" t="str">
            <v>GREAT LAKES POWER LIMITED</v>
          </cell>
          <cell r="B3434" t="str">
            <v>GREAT LAKES POWER LIMITED</v>
          </cell>
          <cell r="C3434">
            <v>0</v>
          </cell>
        </row>
        <row r="3435">
          <cell r="A3435" t="str">
            <v>GREATER SUDBURY HYDRO INC.</v>
          </cell>
          <cell r="B3435" t="str">
            <v>GREATER SUDBURY HYDRO INC.</v>
          </cell>
          <cell r="C3435">
            <v>-6673879</v>
          </cell>
        </row>
        <row r="3436">
          <cell r="A3436" t="str">
            <v>GRIMSBY POWER INCORPORATED</v>
          </cell>
          <cell r="B3436" t="str">
            <v>GRIMSBY POWER INCORPORATED</v>
          </cell>
          <cell r="C3436">
            <v>-2927518</v>
          </cell>
        </row>
        <row r="3437">
          <cell r="A3437" t="str">
            <v>GUELPH HYDRO ELECTRIC SYSTEMS INC.</v>
          </cell>
          <cell r="B3437" t="str">
            <v>GUELPH HYDRO ELECTRIC SYSTEMS INC.</v>
          </cell>
          <cell r="C3437">
            <v>-18390258</v>
          </cell>
        </row>
        <row r="3438">
          <cell r="A3438" t="str">
            <v>HALDIMAND COUNTY HYDRO INC.</v>
          </cell>
          <cell r="B3438" t="str">
            <v>HALDIMAND COUNTY HYDRO INC.</v>
          </cell>
          <cell r="C3438">
            <v>-1719470</v>
          </cell>
        </row>
        <row r="3439">
          <cell r="A3439" t="str">
            <v>HALTON HILLS HYDRO INC.</v>
          </cell>
          <cell r="B3439" t="str">
            <v>HALTON HILLS HYDRO INC.</v>
          </cell>
          <cell r="C3439">
            <v>-3872520</v>
          </cell>
        </row>
        <row r="3440">
          <cell r="A3440" t="str">
            <v>HEARST POWER DISTRIBUTION COMPANY LIMITED</v>
          </cell>
          <cell r="B3440" t="str">
            <v>HEARST POWER DISTRIBUTION COMPANY LIMITED</v>
          </cell>
          <cell r="C3440">
            <v>0</v>
          </cell>
        </row>
        <row r="3441">
          <cell r="A3441" t="str">
            <v>HORIZON UTILITIES CORPORATION</v>
          </cell>
          <cell r="B3441" t="str">
            <v>HORIZON UTILITIES CORPORATION</v>
          </cell>
          <cell r="C3441">
            <v>-10527348</v>
          </cell>
        </row>
        <row r="3442">
          <cell r="A3442" t="str">
            <v>HYDRO 2000 INC.</v>
          </cell>
          <cell r="B3442" t="str">
            <v>HYDRO 2000 INC.</v>
          </cell>
          <cell r="C3442">
            <v>-64783</v>
          </cell>
        </row>
        <row r="3443">
          <cell r="A3443" t="str">
            <v>HYDRO HAWKESBURY INC.</v>
          </cell>
          <cell r="B3443" t="str">
            <v>HYDRO HAWKESBURY INC.</v>
          </cell>
          <cell r="C3443">
            <v>0</v>
          </cell>
        </row>
        <row r="3444">
          <cell r="A3444" t="str">
            <v>HYDRO ONE BRAMPTON NETWORKS INC.</v>
          </cell>
          <cell r="B3444" t="str">
            <v>HYDRO ONE BRAMPTON NETWORKS INC.</v>
          </cell>
          <cell r="C3444">
            <v>-52971809</v>
          </cell>
        </row>
        <row r="3445">
          <cell r="A3445" t="str">
            <v>HYDRO ONE NETWORKS INC.</v>
          </cell>
          <cell r="B3445" t="str">
            <v>HYDRO ONE NETWORKS INC.</v>
          </cell>
          <cell r="C3445">
            <v>0</v>
          </cell>
        </row>
        <row r="3446">
          <cell r="A3446" t="str">
            <v>HYDRO ONE REMOTE COMMUNITIES INC.</v>
          </cell>
          <cell r="B3446" t="str">
            <v>HYDRO ONE REMOTE COMMUNITIES INC.</v>
          </cell>
          <cell r="C3446">
            <v>0</v>
          </cell>
        </row>
        <row r="3447">
          <cell r="A3447" t="str">
            <v>HYDRO OTTAWA LIMITED</v>
          </cell>
          <cell r="B3447" t="str">
            <v>HYDRO OTTAWA LIMITED</v>
          </cell>
          <cell r="C3447">
            <v>-91709862</v>
          </cell>
        </row>
        <row r="3448">
          <cell r="A3448" t="str">
            <v>INNISFIL HYDRO DISTRIBUTION SYSTEMS LIMITED</v>
          </cell>
          <cell r="B3448" t="str">
            <v>INNISFIL HYDRO DISTRIBUTION SYSTEMS LIMITED</v>
          </cell>
          <cell r="C3448">
            <v>-3672237</v>
          </cell>
        </row>
        <row r="3449">
          <cell r="A3449" t="str">
            <v>KASHECHEWAN POWER CORPORATION</v>
          </cell>
          <cell r="B3449" t="str">
            <v>KASHECHEWAN POWER CORPORATION</v>
          </cell>
          <cell r="C3449">
            <v>-254951</v>
          </cell>
        </row>
        <row r="3450">
          <cell r="A3450" t="str">
            <v>KENORA HYDRO ELECTRIC CORPORATION LTD.</v>
          </cell>
          <cell r="B3450" t="str">
            <v>KENORA HYDRO ELECTRIC CORPORATION LTD.</v>
          </cell>
          <cell r="C3450">
            <v>-320722</v>
          </cell>
        </row>
        <row r="3451">
          <cell r="A3451" t="str">
            <v>KINGSTON HYDRO CORPORATION</v>
          </cell>
          <cell r="B3451" t="str">
            <v>KINGSTON HYDRO CORPORATION</v>
          </cell>
          <cell r="C3451">
            <v>-78707</v>
          </cell>
        </row>
        <row r="3452">
          <cell r="A3452" t="str">
            <v>KITCHENER-WILMOT HYDRO INC.</v>
          </cell>
          <cell r="B3452" t="str">
            <v>KITCHENER-WILMOT HYDRO INC.</v>
          </cell>
          <cell r="C3452">
            <v>-25609027</v>
          </cell>
        </row>
        <row r="3453">
          <cell r="A3453" t="str">
            <v>LAKEFRONT UTILITIES INC.</v>
          </cell>
          <cell r="B3453" t="str">
            <v>LAKEFRONT UTILITIES INC.</v>
          </cell>
          <cell r="C3453">
            <v>-968096</v>
          </cell>
        </row>
        <row r="3454">
          <cell r="A3454" t="str">
            <v>LAKELAND POWER DISTRIBUTION LTD.</v>
          </cell>
          <cell r="B3454" t="str">
            <v>LAKELAND POWER DISTRIBUTION LTD.</v>
          </cell>
          <cell r="C3454">
            <v>-2512338</v>
          </cell>
        </row>
        <row r="3455">
          <cell r="A3455" t="str">
            <v>LONDON HYDRO INC.</v>
          </cell>
          <cell r="B3455" t="str">
            <v>LONDON HYDRO INC.</v>
          </cell>
          <cell r="C3455">
            <v>-15649522</v>
          </cell>
        </row>
        <row r="3456">
          <cell r="A3456" t="str">
            <v>MIDDLESEX POWER DISTRIBUTION CORPORATION</v>
          </cell>
          <cell r="B3456" t="str">
            <v>MIDDLESEX POWER DISTRIBUTION CORPORATION</v>
          </cell>
          <cell r="C3456">
            <v>-710348</v>
          </cell>
        </row>
        <row r="3457">
          <cell r="A3457" t="str">
            <v>MIDLAND POWER UTILITY CORPORATION</v>
          </cell>
          <cell r="B3457" t="str">
            <v>MIDLAND POWER UTILITY CORPORATION</v>
          </cell>
          <cell r="C3457">
            <v>-304812</v>
          </cell>
        </row>
        <row r="3458">
          <cell r="A3458" t="str">
            <v>MILTON HYDRO DISTRIBUTION INC.</v>
          </cell>
          <cell r="B3458" t="str">
            <v>MILTON HYDRO DISTRIBUTION INC.</v>
          </cell>
          <cell r="C3458">
            <v>-24523745</v>
          </cell>
        </row>
        <row r="3459">
          <cell r="A3459" t="str">
            <v>NEWBURY POWER INC.</v>
          </cell>
          <cell r="B3459" t="str">
            <v>MIDDLESEX POWER DISTRIBUTION CORPORATION</v>
          </cell>
          <cell r="C3459">
            <v>0</v>
          </cell>
        </row>
        <row r="3460">
          <cell r="A3460" t="str">
            <v>NEWMARKET HYDRO LTD.</v>
          </cell>
          <cell r="B3460" t="str">
            <v>NEWMARKET-TAY POWER DISTRIBUTION LTD.</v>
          </cell>
          <cell r="C3460">
            <v>-12548042</v>
          </cell>
        </row>
        <row r="3461">
          <cell r="A3461" t="str">
            <v>NIAGARA FALLS HYDRO INC.</v>
          </cell>
          <cell r="B3461" t="str">
            <v>NIAGARA PENINSULA ENERGY INC.</v>
          </cell>
          <cell r="C3461">
            <v>-6026838</v>
          </cell>
        </row>
        <row r="3462">
          <cell r="A3462" t="str">
            <v>NIAGARA-ON-THE-LAKE HYDRO INC.</v>
          </cell>
          <cell r="B3462" t="str">
            <v>NIAGARA-ON-THE-LAKE HYDRO INC.</v>
          </cell>
          <cell r="C3462">
            <v>-4522868</v>
          </cell>
        </row>
        <row r="3463">
          <cell r="A3463" t="str">
            <v>NORFOLK POWER DISTRIBUTION INC.</v>
          </cell>
          <cell r="B3463" t="str">
            <v>NORFOLK POWER DISTRIBUTION INC.</v>
          </cell>
          <cell r="C3463">
            <v>-5796930</v>
          </cell>
        </row>
        <row r="3464">
          <cell r="A3464" t="str">
            <v>NORTH BAY HYDRO DISTRIBUTION LIMITED</v>
          </cell>
          <cell r="B3464" t="str">
            <v>NORTH BAY HYDRO DISTRIBUTION LIMITED</v>
          </cell>
          <cell r="C3464">
            <v>-2808890</v>
          </cell>
        </row>
        <row r="3465">
          <cell r="A3465" t="str">
            <v>NORTHERN ONTARIO WIRES INC.</v>
          </cell>
          <cell r="B3465" t="str">
            <v>NORTHERN ONTARIO WIRES INC.</v>
          </cell>
          <cell r="C3465">
            <v>0</v>
          </cell>
        </row>
        <row r="3466">
          <cell r="A3466" t="str">
            <v>OAKVILLE HYDRO ELECTRICITY DISTRIBUTION INC.</v>
          </cell>
          <cell r="B3466" t="str">
            <v>OAKVILLE HYDRO ELECTRICITY DISTRIBUTION INC.</v>
          </cell>
          <cell r="C3466">
            <v>-19105953</v>
          </cell>
        </row>
        <row r="3467">
          <cell r="A3467" t="str">
            <v>ORANGEVILLE HYDRO LIMITED</v>
          </cell>
          <cell r="B3467" t="str">
            <v>ORANGEVILLE HYDRO LIMITED</v>
          </cell>
          <cell r="C3467">
            <v>-2297310</v>
          </cell>
        </row>
        <row r="3468">
          <cell r="A3468" t="str">
            <v>ORILLIA POWER DISTRIBUTION CORPORATION</v>
          </cell>
          <cell r="B3468" t="str">
            <v>ORILLIA POWER DISTRIBUTION CORPORATION</v>
          </cell>
          <cell r="C3468">
            <v>-371388</v>
          </cell>
        </row>
        <row r="3469">
          <cell r="A3469" t="str">
            <v>OSHAWA PUC NETWORKS INC.</v>
          </cell>
          <cell r="B3469" t="str">
            <v>OSHAWA PUC NETWORKS INC.</v>
          </cell>
          <cell r="C3469">
            <v>-19425220</v>
          </cell>
        </row>
        <row r="3470">
          <cell r="A3470" t="str">
            <v>OTTAWA RIVER POWER CORPORATION</v>
          </cell>
          <cell r="B3470" t="str">
            <v>OTTAWA RIVER POWER CORPORATION</v>
          </cell>
          <cell r="C3470">
            <v>-802025</v>
          </cell>
        </row>
        <row r="3471">
          <cell r="A3471" t="str">
            <v>PARRY SOUND POWER CORPORATION</v>
          </cell>
          <cell r="B3471" t="str">
            <v>PARRY SOUND POWER CORPORATION</v>
          </cell>
          <cell r="C3471">
            <v>-401903</v>
          </cell>
        </row>
        <row r="3472">
          <cell r="A3472" t="str">
            <v>PENINSULA WEST UTILITIES LIMITED</v>
          </cell>
          <cell r="B3472" t="str">
            <v>NIAGARA PENINSULA ENERGY INC.</v>
          </cell>
          <cell r="C3472">
            <v>-5699818</v>
          </cell>
        </row>
        <row r="3473">
          <cell r="A3473" t="str">
            <v>PETERBOROUGH DISTRIBUTION INCORPORATED</v>
          </cell>
          <cell r="B3473" t="str">
            <v>PETERBOROUGH DISTRIBUTION INCORPORATED</v>
          </cell>
          <cell r="C3473">
            <v>0</v>
          </cell>
        </row>
        <row r="3474">
          <cell r="A3474" t="str">
            <v>PORT COLBORNE HYDRO INC.</v>
          </cell>
          <cell r="B3474" t="str">
            <v>CANADIAN NIAGARA POWER INC.</v>
          </cell>
          <cell r="C3474">
            <v>-240722</v>
          </cell>
        </row>
        <row r="3475">
          <cell r="A3475" t="str">
            <v>POWERSTREAM INC.</v>
          </cell>
          <cell r="B3475" t="str">
            <v>POWERSTREAM INC.</v>
          </cell>
          <cell r="C3475">
            <v>-149032561</v>
          </cell>
        </row>
        <row r="3476">
          <cell r="A3476" t="str">
            <v>PUC DISTRIBUTION INC.</v>
          </cell>
          <cell r="B3476" t="str">
            <v>PUC DISTRIBUTION INC.</v>
          </cell>
          <cell r="C3476">
            <v>-1962050</v>
          </cell>
        </row>
        <row r="3477">
          <cell r="A3477" t="str">
            <v>RENFREW HYDRO INC.</v>
          </cell>
          <cell r="B3477" t="str">
            <v>RENFREW HYDRO INC.</v>
          </cell>
          <cell r="C3477">
            <v>0</v>
          </cell>
        </row>
        <row r="3478">
          <cell r="A3478" t="str">
            <v>RIDEAU ST. LAWRENCE DISTRIBUTION INC.</v>
          </cell>
          <cell r="B3478" t="str">
            <v>RIDEAU ST. LAWRENCE DISTRIBUTION INC.</v>
          </cell>
          <cell r="C3478">
            <v>-244871</v>
          </cell>
        </row>
        <row r="3479">
          <cell r="A3479" t="str">
            <v>SIOUX LOOKOUT HYDRO INC.</v>
          </cell>
          <cell r="B3479" t="str">
            <v>SIOUX LOOKOUT HYDRO INC.</v>
          </cell>
          <cell r="C3479">
            <v>-474387</v>
          </cell>
        </row>
        <row r="3480">
          <cell r="A3480" t="str">
            <v>ST. THOMAS ENERGY INC.</v>
          </cell>
          <cell r="B3480" t="str">
            <v>ST. THOMAS ENERGY INC.</v>
          </cell>
          <cell r="C3480">
            <v>-4175371</v>
          </cell>
        </row>
        <row r="3481">
          <cell r="A3481" t="str">
            <v>TAY HYDRO ELECTRIC DISTRIBUTION COMPANY INC.</v>
          </cell>
          <cell r="B3481" t="str">
            <v>NEWMARKET-TAY POWER DISTRIBUTION LTD.</v>
          </cell>
          <cell r="C3481">
            <v>-297502</v>
          </cell>
        </row>
        <row r="3482">
          <cell r="A3482" t="str">
            <v>TERRACE BAY SUPERIOR WIRES INC.</v>
          </cell>
          <cell r="B3482" t="str">
            <v>HYDRO ONE NETWORKS INC.</v>
          </cell>
          <cell r="C3482">
            <v>-69888</v>
          </cell>
        </row>
        <row r="3483">
          <cell r="A3483" t="str">
            <v>THUNDER BAY HYDRO ELECTRICITY DISTRIBUTION INC.</v>
          </cell>
          <cell r="B3483" t="str">
            <v>THUNDER BAY HYDRO ELECTRICITY DISTRIBUTION INC.</v>
          </cell>
          <cell r="C3483">
            <v>-5727950</v>
          </cell>
        </row>
        <row r="3484">
          <cell r="A3484" t="str">
            <v>TILLSONBURG HYDRO INC.</v>
          </cell>
          <cell r="B3484" t="str">
            <v>TILLSONBURG HYDRO INC.</v>
          </cell>
          <cell r="C3484">
            <v>-1520515</v>
          </cell>
        </row>
        <row r="3485">
          <cell r="A3485" t="str">
            <v>TORONTO HYDRO-ELECTRIC SYSTEM LIMITED</v>
          </cell>
          <cell r="B3485" t="str">
            <v>TORONTO HYDRO-ELECTRIC SYSTEM LIMITED</v>
          </cell>
          <cell r="C3485">
            <v>-172013390</v>
          </cell>
        </row>
        <row r="3486">
          <cell r="A3486" t="str">
            <v>VERIDIAN CONNECTIONS INC.</v>
          </cell>
          <cell r="B3486" t="str">
            <v>VERIDIAN CONNECTIONS INC.</v>
          </cell>
          <cell r="C3486">
            <v>-29385414</v>
          </cell>
        </row>
        <row r="3487">
          <cell r="A3487" t="str">
            <v>WASAGA DISTRIBUTION INC.</v>
          </cell>
          <cell r="B3487" t="str">
            <v>WASAGA DISTRIBUTION INC.</v>
          </cell>
          <cell r="C3487">
            <v>-1364416</v>
          </cell>
        </row>
        <row r="3488">
          <cell r="A3488" t="str">
            <v>WATERLOO NORTH HYDRO INC.</v>
          </cell>
          <cell r="B3488" t="str">
            <v>WATERLOO NORTH HYDRO INC.</v>
          </cell>
          <cell r="C3488">
            <v>-17014606</v>
          </cell>
        </row>
        <row r="3489">
          <cell r="A3489" t="str">
            <v>WELLAND HYDRO-ELECTRIC SYSTEM CORP.</v>
          </cell>
          <cell r="B3489" t="str">
            <v>WELLAND HYDRO-ELECTRIC SYSTEM CORP.</v>
          </cell>
          <cell r="C3489">
            <v>-631962</v>
          </cell>
        </row>
        <row r="3490">
          <cell r="A3490" t="str">
            <v>WELLINGTON NORTH POWER INC.</v>
          </cell>
          <cell r="B3490" t="str">
            <v>WELLINGTON NORTH POWER INC.</v>
          </cell>
          <cell r="C3490">
            <v>-200072</v>
          </cell>
        </row>
        <row r="3491">
          <cell r="A3491" t="str">
            <v>WEST COAST HURON ENERGY INC.</v>
          </cell>
          <cell r="B3491" t="str">
            <v>WEST COAST HURON ENERGY INC.</v>
          </cell>
          <cell r="C3491">
            <v>-166135</v>
          </cell>
        </row>
        <row r="3492">
          <cell r="A3492" t="str">
            <v>WEST NIPISSING ENERGY SERVICES LTD.</v>
          </cell>
          <cell r="B3492" t="str">
            <v>GREATER SUDBURY HYDRO INC.</v>
          </cell>
          <cell r="C3492">
            <v>-90782</v>
          </cell>
        </row>
        <row r="3493">
          <cell r="A3493" t="str">
            <v>WEST PERTH POWER INC.</v>
          </cell>
          <cell r="B3493" t="str">
            <v>ERIE THAMES POWERLINES CORPORATION</v>
          </cell>
          <cell r="C3493">
            <v>-232979</v>
          </cell>
        </row>
        <row r="3494">
          <cell r="A3494" t="str">
            <v>WESTARIO POWER INC.</v>
          </cell>
          <cell r="B3494" t="str">
            <v>WESTARIO POWER INC.</v>
          </cell>
          <cell r="C3494">
            <v>-4437179</v>
          </cell>
        </row>
        <row r="3495">
          <cell r="A3495" t="str">
            <v>WHITBY HYDRO ELECTRIC CORPORATION</v>
          </cell>
          <cell r="B3495" t="str">
            <v>WHITBY HYDRO ELECTRIC CORPORATION</v>
          </cell>
          <cell r="C3495">
            <v>-15884569</v>
          </cell>
        </row>
        <row r="3496">
          <cell r="A3496" t="str">
            <v>WOODSTOCK HYDRO SERVICES INC.</v>
          </cell>
          <cell r="B3496" t="str">
            <v>WOODSTOCK HYDRO SERVICES INC.</v>
          </cell>
          <cell r="C3496">
            <v>-1221567</v>
          </cell>
        </row>
        <row r="3501">
          <cell r="A3501" t="str">
            <v>ATIKOKAN HYDRO INC.</v>
          </cell>
          <cell r="B3501" t="str">
            <v>ATIKOKAN HYDRO INC.</v>
          </cell>
          <cell r="C3501">
            <v>0</v>
          </cell>
        </row>
        <row r="3502">
          <cell r="A3502" t="str">
            <v>ATTAWAPISKAT POWER CORPORATION</v>
          </cell>
          <cell r="B3502" t="str">
            <v>ATTAWAPISKAT POWER CORPORATION</v>
          </cell>
          <cell r="C3502">
            <v>-511790</v>
          </cell>
        </row>
        <row r="3503">
          <cell r="A3503" t="str">
            <v>BARRIE HYDRO DISTRIBUTION INC.</v>
          </cell>
          <cell r="B3503" t="str">
            <v>POWERSTREAM INC.</v>
          </cell>
          <cell r="C3503">
            <v>-21867467</v>
          </cell>
        </row>
        <row r="3504">
          <cell r="A3504" t="str">
            <v>BLUEWATER POWER DISTRIBUTION CORPORATION</v>
          </cell>
          <cell r="B3504" t="str">
            <v>BLUEWATER POWER DISTRIBUTION CORPORATION</v>
          </cell>
          <cell r="C3504">
            <v>-3056088</v>
          </cell>
        </row>
        <row r="3505">
          <cell r="A3505" t="str">
            <v>BRANT COUNTY POWER INC.</v>
          </cell>
          <cell r="B3505" t="str">
            <v>BRANT COUNTY POWER INC.</v>
          </cell>
          <cell r="C3505">
            <v>-1699499</v>
          </cell>
        </row>
        <row r="3506">
          <cell r="A3506" t="str">
            <v>BRANTFORD POWER INC.</v>
          </cell>
          <cell r="B3506" t="str">
            <v>BRANTFORD POWER INC.</v>
          </cell>
          <cell r="C3506">
            <v>-2016598</v>
          </cell>
        </row>
        <row r="3507">
          <cell r="A3507" t="str">
            <v>BURLINGTON HYDRO INC.</v>
          </cell>
          <cell r="B3507" t="str">
            <v>BURLINGTON HYDRO INC.</v>
          </cell>
          <cell r="C3507">
            <v>-11447083</v>
          </cell>
        </row>
        <row r="3508">
          <cell r="A3508" t="str">
            <v>CAMBRIDGE AND NORTH DUMFRIES HYDRO INC.</v>
          </cell>
          <cell r="B3508" t="str">
            <v>CAMBRIDGE AND NORTH DUMFRIES HYDRO INC.</v>
          </cell>
          <cell r="C3508">
            <v>-10760943</v>
          </cell>
        </row>
        <row r="3509">
          <cell r="A3509" t="str">
            <v>CANADIAN NIAGARA POWER INC.</v>
          </cell>
          <cell r="B3509" t="str">
            <v>CANADIAN NIAGARA POWER INC.</v>
          </cell>
          <cell r="C3509">
            <v>-3480330</v>
          </cell>
        </row>
        <row r="3510">
          <cell r="A3510" t="str">
            <v>CENTRE WELLINGTON HYDRO LTD.</v>
          </cell>
          <cell r="B3510" t="str">
            <v>CENTRE WELLINGTON HYDRO LTD.</v>
          </cell>
          <cell r="C3510">
            <v>-960491</v>
          </cell>
        </row>
        <row r="3511">
          <cell r="A3511" t="str">
            <v>CHAPLEAU PUBLIC UTILITIES CORPORATION</v>
          </cell>
          <cell r="B3511" t="str">
            <v>CHAPLEAU PUBLIC UTILITIES CORPORATION</v>
          </cell>
          <cell r="C3511">
            <v>0</v>
          </cell>
        </row>
        <row r="3512">
          <cell r="A3512" t="str">
            <v>CLINTON POWER CORPORATION</v>
          </cell>
          <cell r="B3512" t="str">
            <v>ERIE THAMES POWERLINES CORPORATION</v>
          </cell>
          <cell r="C3512">
            <v>-3074</v>
          </cell>
        </row>
        <row r="3513">
          <cell r="A3513" t="str">
            <v>COLLUS POWER CORPORATION</v>
          </cell>
          <cell r="B3513" t="str">
            <v>COLLUS POWER CORPORATION</v>
          </cell>
          <cell r="C3513">
            <v>-6129230</v>
          </cell>
        </row>
        <row r="3514">
          <cell r="A3514" t="str">
            <v>COOPERATIVE HYDRO EMBRUN INC.</v>
          </cell>
          <cell r="B3514" t="str">
            <v>COOPERATIVE HYDRO EMBRUN INC.</v>
          </cell>
          <cell r="C3514">
            <v>-394640</v>
          </cell>
        </row>
        <row r="3515">
          <cell r="A3515" t="str">
            <v>E.L.K. ENERGY INC.</v>
          </cell>
          <cell r="B3515" t="str">
            <v>E.L.K. ENERGY INC.</v>
          </cell>
          <cell r="C3515">
            <v>-3319944</v>
          </cell>
        </row>
        <row r="3516">
          <cell r="A3516" t="str">
            <v>EASTERN ONTARIO POWER INC.</v>
          </cell>
          <cell r="B3516" t="str">
            <v>CANADIAN NIAGARA POWER INC.</v>
          </cell>
          <cell r="C3516">
            <v>-747312</v>
          </cell>
        </row>
        <row r="3517">
          <cell r="A3517" t="str">
            <v>ENERSOURCE HYDRO MISSISSAUGA INC.</v>
          </cell>
          <cell r="B3517" t="str">
            <v>ENERSOURCE HYDRO MISSISSAUGA INC.</v>
          </cell>
          <cell r="C3517">
            <v>-59510187</v>
          </cell>
        </row>
        <row r="3518">
          <cell r="A3518" t="str">
            <v>ENTEGRUS POWERLINES INC.</v>
          </cell>
          <cell r="B3518" t="str">
            <v>CHATHAM-KENT HYDRO INC.</v>
          </cell>
          <cell r="C3518">
            <v>-3551848</v>
          </cell>
        </row>
        <row r="3519">
          <cell r="A3519" t="str">
            <v>ENWIN UTILITIES LTD.</v>
          </cell>
          <cell r="B3519" t="str">
            <v>ENWIN UTILITIES LTD.</v>
          </cell>
          <cell r="C3519">
            <v>-10046195</v>
          </cell>
        </row>
        <row r="3520">
          <cell r="A3520" t="str">
            <v>ERIE THAMES POWERLINES CORPORATION</v>
          </cell>
          <cell r="B3520" t="str">
            <v>ERIE THAMES POWERLINES CORPORATION</v>
          </cell>
          <cell r="C3520">
            <v>-1697325</v>
          </cell>
        </row>
        <row r="3521">
          <cell r="A3521" t="str">
            <v>ESPANOLA REGIONAL HYDRO DISTRIBUTION CORPORATION</v>
          </cell>
          <cell r="B3521" t="str">
            <v>ESPANOLA REGIONAL HYDRO DISTRIBUTION CORPORATION</v>
          </cell>
          <cell r="C3521">
            <v>-162225</v>
          </cell>
        </row>
        <row r="3522">
          <cell r="A3522" t="str">
            <v>ESSEX POWERLINES CORPORATION</v>
          </cell>
          <cell r="B3522" t="str">
            <v>ESSEX POWERLINES CORPORATION</v>
          </cell>
          <cell r="C3522">
            <v>-6928269</v>
          </cell>
        </row>
        <row r="3523">
          <cell r="A3523" t="str">
            <v>FESTIVAL HYDRO INC.</v>
          </cell>
          <cell r="B3523" t="str">
            <v>FESTIVAL HYDRO INC.</v>
          </cell>
          <cell r="C3523">
            <v>-3166416</v>
          </cell>
        </row>
        <row r="3524">
          <cell r="A3524" t="str">
            <v>FORT ALBANY POWER CORPORATION</v>
          </cell>
          <cell r="B3524" t="str">
            <v>FORT ALBANY POWER CORPORATION</v>
          </cell>
          <cell r="C3524">
            <v>-21725</v>
          </cell>
        </row>
        <row r="3525">
          <cell r="A3525" t="str">
            <v>FORT FRANCES POWER CORPORATION</v>
          </cell>
          <cell r="B3525" t="str">
            <v>FORT FRANCES POWER CORPORATION</v>
          </cell>
          <cell r="C3525">
            <v>0</v>
          </cell>
        </row>
        <row r="3526">
          <cell r="A3526" t="str">
            <v>GRAND VALLEY ENERGY INC.</v>
          </cell>
          <cell r="B3526" t="str">
            <v>ORANGEVILLE HYDRO LIMITED</v>
          </cell>
          <cell r="C3526">
            <v>0</v>
          </cell>
        </row>
        <row r="3527">
          <cell r="A3527" t="str">
            <v>GREAT LAKES POWER LIMITED</v>
          </cell>
          <cell r="B3527" t="str">
            <v>GREAT LAKES POWER LIMITED</v>
          </cell>
          <cell r="C3527">
            <v>0</v>
          </cell>
        </row>
        <row r="3528">
          <cell r="A3528" t="str">
            <v>GREATER SUDBURY HYDRO INC.</v>
          </cell>
          <cell r="B3528" t="str">
            <v>GREATER SUDBURY HYDRO INC.</v>
          </cell>
          <cell r="C3528">
            <v>-8077147</v>
          </cell>
        </row>
        <row r="3529">
          <cell r="A3529" t="str">
            <v>GRIMSBY POWER INCORPORATED</v>
          </cell>
          <cell r="B3529" t="str">
            <v>GRIMSBY POWER INCORPORATED</v>
          </cell>
          <cell r="C3529">
            <v>-3859433</v>
          </cell>
        </row>
        <row r="3530">
          <cell r="A3530" t="str">
            <v>GUELPH HYDRO ELECTRIC SYSTEMS INC.</v>
          </cell>
          <cell r="B3530" t="str">
            <v>GUELPH HYDRO ELECTRIC SYSTEMS INC.</v>
          </cell>
          <cell r="C3530">
            <v>-21926645</v>
          </cell>
        </row>
        <row r="3531">
          <cell r="A3531" t="str">
            <v>HALDIMAND COUNTY HYDRO INC.</v>
          </cell>
          <cell r="B3531" t="str">
            <v>HALDIMAND COUNTY HYDRO INC.</v>
          </cell>
          <cell r="C3531">
            <v>-2108118</v>
          </cell>
        </row>
        <row r="3532">
          <cell r="A3532" t="str">
            <v>HALTON HILLS HYDRO INC.</v>
          </cell>
          <cell r="B3532" t="str">
            <v>HALTON HILLS HYDRO INC.</v>
          </cell>
          <cell r="C3532">
            <v>-4317869</v>
          </cell>
        </row>
        <row r="3533">
          <cell r="A3533" t="str">
            <v>HEARST POWER DISTRIBUTION COMPANY LIMITED</v>
          </cell>
          <cell r="B3533" t="str">
            <v>HEARST POWER DISTRIBUTION COMPANY LIMITED</v>
          </cell>
          <cell r="C3533">
            <v>0</v>
          </cell>
        </row>
        <row r="3534">
          <cell r="A3534" t="str">
            <v>HORIZON UTILITIES CORPORATION</v>
          </cell>
          <cell r="B3534" t="str">
            <v>HORIZON UTILITIES CORPORATION</v>
          </cell>
          <cell r="C3534">
            <v>-13929032</v>
          </cell>
        </row>
        <row r="3535">
          <cell r="A3535" t="str">
            <v>HYDRO 2000 INC.</v>
          </cell>
          <cell r="B3535" t="str">
            <v>HYDRO 2000 INC.</v>
          </cell>
          <cell r="C3535">
            <v>-106600</v>
          </cell>
        </row>
        <row r="3536">
          <cell r="A3536" t="str">
            <v>HYDRO HAWKESBURY INC.</v>
          </cell>
          <cell r="B3536" t="str">
            <v>HYDRO HAWKESBURY INC.</v>
          </cell>
          <cell r="C3536">
            <v>0</v>
          </cell>
        </row>
        <row r="3537">
          <cell r="A3537" t="str">
            <v>HYDRO ONE BRAMPTON NETWORKS INC.</v>
          </cell>
          <cell r="B3537" t="str">
            <v>HYDRO ONE BRAMPTON NETWORKS INC.</v>
          </cell>
          <cell r="C3537">
            <v>-71500020</v>
          </cell>
        </row>
        <row r="3538">
          <cell r="A3538" t="str">
            <v>HYDRO ONE NETWORKS INC.</v>
          </cell>
          <cell r="B3538" t="str">
            <v>HYDRO ONE NETWORKS INC.</v>
          </cell>
          <cell r="C3538">
            <v>0</v>
          </cell>
        </row>
        <row r="3539">
          <cell r="A3539" t="str">
            <v>HYDRO ONE REMOTE COMMUNITIES INC.</v>
          </cell>
          <cell r="B3539" t="str">
            <v>HYDRO ONE REMOTE COMMUNITIES INC.</v>
          </cell>
          <cell r="C3539">
            <v>0</v>
          </cell>
        </row>
        <row r="3540">
          <cell r="A3540" t="str">
            <v>HYDRO OTTAWA LIMITED</v>
          </cell>
          <cell r="B3540" t="str">
            <v>HYDRO OTTAWA LIMITED</v>
          </cell>
          <cell r="C3540">
            <v>-115389771</v>
          </cell>
        </row>
        <row r="3541">
          <cell r="A3541" t="str">
            <v>INNISFIL HYDRO DISTRIBUTION SYSTEMS LIMITED</v>
          </cell>
          <cell r="B3541" t="str">
            <v>INNISFIL HYDRO DISTRIBUTION SYSTEMS LIMITED</v>
          </cell>
          <cell r="C3541">
            <v>-4314831</v>
          </cell>
        </row>
        <row r="3542">
          <cell r="A3542" t="str">
            <v>KENORA HYDRO ELECTRIC CORPORATION LTD.</v>
          </cell>
          <cell r="B3542" t="str">
            <v>KENORA HYDRO ELECTRIC CORPORATION LTD.</v>
          </cell>
          <cell r="C3542">
            <v>-376226</v>
          </cell>
        </row>
        <row r="3543">
          <cell r="A3543" t="str">
            <v>KINGSTON HYDRO CORPORATION</v>
          </cell>
          <cell r="B3543" t="str">
            <v>KINGSTON HYDRO CORPORATION</v>
          </cell>
          <cell r="C3543">
            <v>-203201</v>
          </cell>
        </row>
        <row r="3544">
          <cell r="A3544" t="str">
            <v>KITCHENER-WILMOT HYDRO INC.</v>
          </cell>
          <cell r="B3544" t="str">
            <v>KITCHENER-WILMOT HYDRO INC.</v>
          </cell>
          <cell r="C3544">
            <v>-30771382</v>
          </cell>
        </row>
        <row r="3545">
          <cell r="A3545" t="str">
            <v>LAKEFRONT UTILITIES INC.</v>
          </cell>
          <cell r="B3545" t="str">
            <v>LAKEFRONT UTILITIES INC.</v>
          </cell>
          <cell r="C3545">
            <v>-1229648</v>
          </cell>
        </row>
        <row r="3546">
          <cell r="A3546" t="str">
            <v>LAKELAND POWER DISTRIBUTION LTD.</v>
          </cell>
          <cell r="B3546" t="str">
            <v>LAKELAND POWER DISTRIBUTION LTD.</v>
          </cell>
          <cell r="C3546">
            <v>-3286585</v>
          </cell>
        </row>
        <row r="3547">
          <cell r="A3547" t="str">
            <v>LONDON HYDRO INC.</v>
          </cell>
          <cell r="B3547" t="str">
            <v>LONDON HYDRO INC.</v>
          </cell>
          <cell r="C3547">
            <v>-18974911</v>
          </cell>
        </row>
        <row r="3548">
          <cell r="A3548" t="str">
            <v>MIDDLESEX POWER DISTRIBUTION CORPORATION</v>
          </cell>
          <cell r="B3548" t="str">
            <v>MIDDLESEX POWER DISTRIBUTION CORPORATION</v>
          </cell>
          <cell r="C3548">
            <v>-756395</v>
          </cell>
        </row>
        <row r="3549">
          <cell r="A3549" t="str">
            <v>MIDLAND POWER UTILITY CORPORATION</v>
          </cell>
          <cell r="B3549" t="str">
            <v>MIDLAND POWER UTILITY CORPORATION</v>
          </cell>
          <cell r="C3549">
            <v>-523610</v>
          </cell>
        </row>
        <row r="3550">
          <cell r="A3550" t="str">
            <v>MILTON HYDRO DISTRIBUTION INC.</v>
          </cell>
          <cell r="B3550" t="str">
            <v>MILTON HYDRO DISTRIBUTION INC.</v>
          </cell>
          <cell r="C3550">
            <v>-25969118</v>
          </cell>
        </row>
        <row r="3551">
          <cell r="A3551" t="str">
            <v>NEWBURY POWER INC.</v>
          </cell>
          <cell r="B3551" t="str">
            <v>MIDDLESEX POWER DISTRIBUTION CORPORATION</v>
          </cell>
          <cell r="C3551">
            <v>0</v>
          </cell>
        </row>
        <row r="3552">
          <cell r="A3552" t="str">
            <v>NEWMARKET-TAY POWER DISTRIBUTION LTD.</v>
          </cell>
          <cell r="B3552" t="str">
            <v>NEWMARKET-TAY POWER DISTRIBUTION LTD.</v>
          </cell>
          <cell r="C3552">
            <v>-14266967</v>
          </cell>
        </row>
        <row r="3553">
          <cell r="A3553" t="str">
            <v>NIAGARA FALLS HYDRO INC.</v>
          </cell>
          <cell r="B3553" t="str">
            <v>NIAGARA PENINSULA ENERGY INC.</v>
          </cell>
          <cell r="C3553">
            <v>-6705964</v>
          </cell>
        </row>
        <row r="3554">
          <cell r="A3554" t="str">
            <v>NIAGARA-ON-THE-LAKE HYDRO INC.</v>
          </cell>
          <cell r="B3554" t="str">
            <v>NIAGARA-ON-THE-LAKE HYDRO INC.</v>
          </cell>
          <cell r="C3554">
            <v>-4827565</v>
          </cell>
        </row>
        <row r="3555">
          <cell r="A3555" t="str">
            <v>NORFOLK POWER DISTRIBUTION INC.</v>
          </cell>
          <cell r="B3555" t="str">
            <v>NORFOLK POWER DISTRIBUTION INC.</v>
          </cell>
          <cell r="C3555">
            <v>-6791146</v>
          </cell>
        </row>
        <row r="3556">
          <cell r="A3556" t="str">
            <v>NORTH BAY HYDRO DISTRIBUTION LIMITED</v>
          </cell>
          <cell r="B3556" t="str">
            <v>NORTH BAY HYDRO DISTRIBUTION LIMITED</v>
          </cell>
          <cell r="C3556">
            <v>-3815935</v>
          </cell>
        </row>
        <row r="3557">
          <cell r="A3557" t="str">
            <v>NORTHERN ONTARIO WIRES INC.</v>
          </cell>
          <cell r="B3557" t="str">
            <v>NORTHERN ONTARIO WIRES INC.</v>
          </cell>
          <cell r="C3557">
            <v>0</v>
          </cell>
        </row>
        <row r="3558">
          <cell r="A3558" t="str">
            <v>OAKVILLE HYDRO ELECTRICITY DISTRIBUTION INC.</v>
          </cell>
          <cell r="B3558" t="str">
            <v>OAKVILLE HYDRO ELECTRICITY DISTRIBUTION INC.</v>
          </cell>
          <cell r="C3558">
            <v>-22844591</v>
          </cell>
        </row>
        <row r="3559">
          <cell r="A3559" t="str">
            <v>ORANGEVILLE HYDRO LIMITED</v>
          </cell>
          <cell r="B3559" t="str">
            <v>ORANGEVILLE HYDRO LIMITED</v>
          </cell>
          <cell r="C3559">
            <v>-2832170</v>
          </cell>
        </row>
        <row r="3560">
          <cell r="A3560" t="str">
            <v>ORILLIA POWER DISTRIBUTION CORPORATION</v>
          </cell>
          <cell r="B3560" t="str">
            <v>ORILLIA POWER DISTRIBUTION CORPORATION</v>
          </cell>
          <cell r="C3560">
            <v>-371388</v>
          </cell>
        </row>
        <row r="3561">
          <cell r="A3561" t="str">
            <v>OSHAWA PUC NETWORKS INC.</v>
          </cell>
          <cell r="B3561" t="str">
            <v>OSHAWA PUC NETWORKS INC.</v>
          </cell>
          <cell r="C3561">
            <v>-21882907</v>
          </cell>
        </row>
        <row r="3562">
          <cell r="A3562" t="str">
            <v>OTTAWA RIVER POWER CORPORATION</v>
          </cell>
          <cell r="B3562" t="str">
            <v>OTTAWA RIVER POWER CORPORATION</v>
          </cell>
          <cell r="C3562">
            <v>-813516</v>
          </cell>
        </row>
        <row r="3563">
          <cell r="A3563" t="str">
            <v>PARRY SOUND POWER CORPORATION</v>
          </cell>
          <cell r="B3563" t="str">
            <v>PARRY SOUND POWER CORPORATION</v>
          </cell>
          <cell r="C3563">
            <v>-434181</v>
          </cell>
        </row>
        <row r="3564">
          <cell r="A3564" t="str">
            <v>PENINSULA WEST UTILITIES LIMITED</v>
          </cell>
          <cell r="B3564" t="str">
            <v>NIAGARA PENINSULA ENERGY INC.</v>
          </cell>
          <cell r="C3564">
            <v>-6703820</v>
          </cell>
        </row>
        <row r="3565">
          <cell r="A3565" t="str">
            <v>PETERBOROUGH DISTRIBUTION INCORPORATED</v>
          </cell>
          <cell r="B3565" t="str">
            <v>PETERBOROUGH DISTRIBUTION INCORPORATED</v>
          </cell>
          <cell r="C3565">
            <v>0</v>
          </cell>
        </row>
        <row r="3566">
          <cell r="A3566" t="str">
            <v>PORT COLBORNE HYDRO INC.</v>
          </cell>
          <cell r="B3566" t="str">
            <v>CANADIAN NIAGARA POWER INC.</v>
          </cell>
          <cell r="C3566">
            <v>-314763</v>
          </cell>
        </row>
        <row r="3567">
          <cell r="A3567" t="str">
            <v>POWERSTREAM INC.</v>
          </cell>
          <cell r="B3567" t="str">
            <v>POWERSTREAM INC.</v>
          </cell>
          <cell r="C3567">
            <v>-158559671</v>
          </cell>
        </row>
        <row r="3568">
          <cell r="A3568" t="str">
            <v>PUC DISTRIBUTION INC.</v>
          </cell>
          <cell r="B3568" t="str">
            <v>PUC DISTRIBUTION INC.</v>
          </cell>
          <cell r="C3568">
            <v>-2805264</v>
          </cell>
        </row>
        <row r="3569">
          <cell r="A3569" t="str">
            <v>RENFREW HYDRO INC.</v>
          </cell>
          <cell r="B3569" t="str">
            <v>RENFREW HYDRO INC.</v>
          </cell>
          <cell r="C3569">
            <v>0</v>
          </cell>
        </row>
        <row r="3570">
          <cell r="A3570" t="str">
            <v>RIDEAU ST. LAWRENCE DISTRIBUTION INC.</v>
          </cell>
          <cell r="B3570" t="str">
            <v>RIDEAU ST. LAWRENCE DISTRIBUTION INC.</v>
          </cell>
          <cell r="C3570">
            <v>-258722</v>
          </cell>
        </row>
        <row r="3571">
          <cell r="A3571" t="str">
            <v>SIOUX LOOKOUT HYDRO INC.</v>
          </cell>
          <cell r="B3571" t="str">
            <v>SIOUX LOOKOUT HYDRO INC.</v>
          </cell>
          <cell r="C3571">
            <v>-524528</v>
          </cell>
        </row>
        <row r="3572">
          <cell r="A3572" t="str">
            <v>ST. THOMAS ENERGY INC.</v>
          </cell>
          <cell r="B3572" t="str">
            <v>ST. THOMAS ENERGY INC.</v>
          </cell>
          <cell r="C3572">
            <v>-5533757</v>
          </cell>
        </row>
        <row r="3573">
          <cell r="A3573" t="str">
            <v>THUNDER BAY HYDRO ELECTRICITY DISTRIBUTION INC.</v>
          </cell>
          <cell r="B3573" t="str">
            <v>THUNDER BAY HYDRO ELECTRICITY DISTRIBUTION INC.</v>
          </cell>
          <cell r="C3573">
            <v>-6401324</v>
          </cell>
        </row>
        <row r="3574">
          <cell r="A3574" t="str">
            <v>TILLSONBURG HYDRO INC.</v>
          </cell>
          <cell r="B3574" t="str">
            <v>TILLSONBURG HYDRO INC.</v>
          </cell>
          <cell r="C3574">
            <v>-1658900</v>
          </cell>
        </row>
        <row r="3575">
          <cell r="A3575" t="str">
            <v>TORONTO HYDRO-ELECTRIC SYSTEM LIMITED</v>
          </cell>
          <cell r="B3575" t="str">
            <v>TORONTO HYDRO-ELECTRIC SYSTEM LIMITED</v>
          </cell>
          <cell r="C3575">
            <v>-201176588</v>
          </cell>
        </row>
        <row r="3576">
          <cell r="A3576" t="str">
            <v>VERIDIAN CONNECTIONS INC.</v>
          </cell>
          <cell r="B3576" t="str">
            <v>VERIDIAN CONNECTIONS INC.</v>
          </cell>
          <cell r="C3576">
            <v>-35198211</v>
          </cell>
        </row>
        <row r="3577">
          <cell r="A3577" t="str">
            <v>WASAGA DISTRIBUTION INC.</v>
          </cell>
          <cell r="B3577" t="str">
            <v>WASAGA DISTRIBUTION INC.</v>
          </cell>
          <cell r="C3577">
            <v>-1435422</v>
          </cell>
        </row>
        <row r="3578">
          <cell r="A3578" t="str">
            <v>WATERLOO NORTH HYDRO INC.</v>
          </cell>
          <cell r="B3578" t="str">
            <v>WATERLOO NORTH HYDRO INC.</v>
          </cell>
          <cell r="C3578">
            <v>-18696778</v>
          </cell>
        </row>
        <row r="3579">
          <cell r="A3579" t="str">
            <v>WELLAND HYDRO-ELECTRIC SYSTEM CORP.</v>
          </cell>
          <cell r="B3579" t="str">
            <v>WELLAND HYDRO-ELECTRIC SYSTEM CORP.</v>
          </cell>
          <cell r="C3579">
            <v>-1405492</v>
          </cell>
        </row>
        <row r="3580">
          <cell r="A3580" t="str">
            <v>WELLINGTON NORTH POWER INC.</v>
          </cell>
          <cell r="B3580" t="str">
            <v>WELLINGTON NORTH POWER INC.</v>
          </cell>
          <cell r="C3580">
            <v>-206210</v>
          </cell>
        </row>
        <row r="3581">
          <cell r="A3581" t="str">
            <v>WEST COAST HURON ENERGY INC.</v>
          </cell>
          <cell r="B3581" t="str">
            <v>WEST COAST HURON ENERGY INC.</v>
          </cell>
          <cell r="C3581">
            <v>-273090</v>
          </cell>
        </row>
        <row r="3582">
          <cell r="A3582" t="str">
            <v>WEST NIPISSING ENERGY SERVICES LTD.</v>
          </cell>
          <cell r="B3582" t="str">
            <v>GREATER SUDBURY HYDRO INC.</v>
          </cell>
          <cell r="C3582">
            <v>-123309</v>
          </cell>
        </row>
        <row r="3583">
          <cell r="A3583" t="str">
            <v>WEST PERTH POWER INC.</v>
          </cell>
          <cell r="B3583" t="str">
            <v>ERIE THAMES POWERLINES CORPORATION</v>
          </cell>
          <cell r="C3583">
            <v>-232979</v>
          </cell>
        </row>
        <row r="3584">
          <cell r="A3584" t="str">
            <v>WESTARIO POWER INC.</v>
          </cell>
          <cell r="B3584" t="str">
            <v>WESTARIO POWER INC.</v>
          </cell>
          <cell r="C3584">
            <v>-5114728</v>
          </cell>
        </row>
        <row r="3585">
          <cell r="A3585" t="str">
            <v>WHITBY HYDRO ELECTRIC CORPORATION</v>
          </cell>
          <cell r="B3585" t="str">
            <v>WHITBY HYDRO ELECTRIC CORPORATION</v>
          </cell>
          <cell r="C3585">
            <v>-17656006</v>
          </cell>
        </row>
        <row r="3586">
          <cell r="A3586" t="str">
            <v>WOODSTOCK HYDRO SERVICES INC.</v>
          </cell>
          <cell r="B3586" t="str">
            <v>WOODSTOCK HYDRO SERVICES INC.</v>
          </cell>
          <cell r="C3586">
            <v>-1457862</v>
          </cell>
        </row>
        <row r="3591">
          <cell r="A3591" t="str">
            <v>ATIKOKAN HYDRO INC.</v>
          </cell>
          <cell r="B3591" t="str">
            <v>ATIKOKAN HYDRO INC.</v>
          </cell>
          <cell r="C3591">
            <v>0</v>
          </cell>
        </row>
        <row r="3592">
          <cell r="A3592" t="str">
            <v>ATTAWAPISKAT POWER CORPORATION</v>
          </cell>
          <cell r="B3592" t="str">
            <v>ATTAWAPISKAT POWER CORPORATION</v>
          </cell>
          <cell r="C3592">
            <v>-891730</v>
          </cell>
        </row>
        <row r="3593">
          <cell r="A3593" t="str">
            <v>BARRIE HYDRO DISTRIBUTION INC.</v>
          </cell>
          <cell r="B3593" t="str">
            <v>POWERSTREAM INC.</v>
          </cell>
          <cell r="C3593">
            <v>-37009632</v>
          </cell>
        </row>
        <row r="3594">
          <cell r="A3594" t="str">
            <v>BLUEWATER POWER DISTRIBUTION CORPORATION</v>
          </cell>
          <cell r="B3594" t="str">
            <v>BLUEWATER POWER DISTRIBUTION CORPORATION</v>
          </cell>
          <cell r="C3594">
            <v>-3296161</v>
          </cell>
        </row>
        <row r="3595">
          <cell r="A3595" t="str">
            <v>BRANT COUNTY POWER INC.</v>
          </cell>
          <cell r="B3595" t="str">
            <v>BRANT COUNTY POWER INC.</v>
          </cell>
          <cell r="C3595">
            <v>-1790109</v>
          </cell>
        </row>
        <row r="3596">
          <cell r="A3596" t="str">
            <v>BRANTFORD POWER INC.</v>
          </cell>
          <cell r="B3596" t="str">
            <v>BRANTFORD POWER INC.</v>
          </cell>
          <cell r="C3596">
            <v>-2644169</v>
          </cell>
        </row>
        <row r="3597">
          <cell r="A3597" t="str">
            <v>BURLINGTON HYDRO INC.</v>
          </cell>
          <cell r="B3597" t="str">
            <v>BURLINGTON HYDRO INC.</v>
          </cell>
          <cell r="C3597">
            <v>-13092065</v>
          </cell>
        </row>
        <row r="3598">
          <cell r="A3598" t="str">
            <v>CAMBRIDGE AND NORTH DUMFRIES HYDRO INC.</v>
          </cell>
          <cell r="B3598" t="str">
            <v>CAMBRIDGE AND NORTH DUMFRIES HYDRO INC.</v>
          </cell>
          <cell r="C3598">
            <v>-11419225</v>
          </cell>
        </row>
        <row r="3599">
          <cell r="A3599" t="str">
            <v>CANADIAN NIAGARA POWER INC.</v>
          </cell>
          <cell r="B3599" t="str">
            <v>CANADIAN NIAGARA POWER INC.</v>
          </cell>
          <cell r="C3599">
            <v>-4193762</v>
          </cell>
        </row>
        <row r="3600">
          <cell r="A3600" t="str">
            <v>CENTRE WELLINGTON HYDRO LTD.</v>
          </cell>
          <cell r="B3600" t="str">
            <v>CENTRE WELLINGTON HYDRO LTD.</v>
          </cell>
          <cell r="C3600">
            <v>-1210534</v>
          </cell>
        </row>
        <row r="3601">
          <cell r="A3601" t="str">
            <v>CHAPLEAU PUBLIC UTILITIES CORPORATION</v>
          </cell>
          <cell r="B3601" t="str">
            <v>CHAPLEAU PUBLIC UTILITIES CORPORATION</v>
          </cell>
          <cell r="C3601">
            <v>0</v>
          </cell>
        </row>
        <row r="3602">
          <cell r="A3602" t="str">
            <v>COLLUS POWER CORPORATION</v>
          </cell>
          <cell r="B3602" t="str">
            <v>COLLUS POWER CORPORATION</v>
          </cell>
          <cell r="C3602">
            <v>-6738873</v>
          </cell>
        </row>
        <row r="3603">
          <cell r="A3603" t="str">
            <v>COOPERATIVE HYDRO EMBRUN INC.</v>
          </cell>
          <cell r="B3603" t="str">
            <v>COOPERATIVE HYDRO EMBRUN INC.</v>
          </cell>
          <cell r="C3603">
            <v>-486899</v>
          </cell>
        </row>
        <row r="3604">
          <cell r="A3604" t="str">
            <v>E.L.K. ENERGY INC.</v>
          </cell>
          <cell r="B3604" t="str">
            <v>E.L.K. ENERGY INC.</v>
          </cell>
          <cell r="C3604">
            <v>-3455631</v>
          </cell>
        </row>
        <row r="3605">
          <cell r="A3605" t="str">
            <v>EASTERN ONTARIO POWER INC.</v>
          </cell>
          <cell r="B3605" t="str">
            <v>CANADIAN NIAGARA POWER INC.</v>
          </cell>
          <cell r="C3605">
            <v>-1086190</v>
          </cell>
        </row>
        <row r="3606">
          <cell r="A3606" t="str">
            <v>ENERSOURCE HYDRO MISSISSAUGA INC.</v>
          </cell>
          <cell r="B3606" t="str">
            <v>ENERSOURCE HYDRO MISSISSAUGA INC.</v>
          </cell>
          <cell r="C3606">
            <v>-63456142</v>
          </cell>
        </row>
        <row r="3607">
          <cell r="A3607" t="str">
            <v>ENTEGRUS POWERLINES INC.</v>
          </cell>
          <cell r="B3607" t="str">
            <v>CHATHAM-KENT HYDRO INC.</v>
          </cell>
          <cell r="C3607">
            <v>-3886753</v>
          </cell>
        </row>
        <row r="3608">
          <cell r="A3608" t="str">
            <v>ENWIN UTILITIES LTD.</v>
          </cell>
          <cell r="B3608" t="str">
            <v>ENWIN UTILITIES LTD.</v>
          </cell>
          <cell r="C3608">
            <v>-11399979</v>
          </cell>
        </row>
        <row r="3609">
          <cell r="A3609" t="str">
            <v>ERIE THAMES POWERLINES CORPORATION</v>
          </cell>
          <cell r="B3609" t="str">
            <v>ERIE THAMES POWERLINES CORPORATION</v>
          </cell>
          <cell r="C3609">
            <v>-2720547</v>
          </cell>
        </row>
        <row r="3610">
          <cell r="A3610" t="str">
            <v>ESPANOLA REGIONAL HYDRO DISTRIBUTION CORPORATION</v>
          </cell>
          <cell r="B3610" t="str">
            <v>ESPANOLA REGIONAL HYDRO DISTRIBUTION CORPORATION</v>
          </cell>
          <cell r="C3610">
            <v>-177095</v>
          </cell>
        </row>
        <row r="3611">
          <cell r="A3611" t="str">
            <v>ESSEX POWERLINES CORPORATION</v>
          </cell>
          <cell r="B3611" t="str">
            <v>ESSEX POWERLINES CORPORATION</v>
          </cell>
          <cell r="C3611">
            <v>-7942366</v>
          </cell>
        </row>
        <row r="3612">
          <cell r="A3612" t="str">
            <v>FESTIVAL HYDRO INC.</v>
          </cell>
          <cell r="B3612" t="str">
            <v>FESTIVAL HYDRO INC.</v>
          </cell>
          <cell r="C3612">
            <v>-3578326</v>
          </cell>
        </row>
        <row r="3613">
          <cell r="A3613" t="str">
            <v>FORT FRANCES POWER CORPORATION</v>
          </cell>
          <cell r="B3613" t="str">
            <v>FORT FRANCES POWER CORPORATION</v>
          </cell>
          <cell r="C3613">
            <v>0</v>
          </cell>
        </row>
        <row r="3614">
          <cell r="A3614" t="str">
            <v>GRAND VALLEY ENERGY INC.</v>
          </cell>
          <cell r="B3614" t="str">
            <v>ORANGEVILLE HYDRO LIMITED</v>
          </cell>
          <cell r="C3614">
            <v>0</v>
          </cell>
        </row>
        <row r="3615">
          <cell r="A3615" t="str">
            <v>GREAT LAKES POWER LIMITED</v>
          </cell>
          <cell r="B3615" t="str">
            <v>GREAT LAKES POWER LIMITED</v>
          </cell>
          <cell r="C3615">
            <v>0</v>
          </cell>
        </row>
        <row r="3616">
          <cell r="A3616" t="str">
            <v>GREATER SUDBURY HYDRO INC.</v>
          </cell>
          <cell r="B3616" t="str">
            <v>GREATER SUDBURY HYDRO INC.</v>
          </cell>
          <cell r="C3616">
            <v>-11463452</v>
          </cell>
        </row>
        <row r="3617">
          <cell r="A3617" t="str">
            <v>GRIMSBY POWER INCORPORATED</v>
          </cell>
          <cell r="B3617" t="str">
            <v>GRIMSBY POWER INCORPORATED</v>
          </cell>
          <cell r="C3617">
            <v>-4022043</v>
          </cell>
        </row>
        <row r="3618">
          <cell r="A3618" t="str">
            <v>GUELPH HYDRO ELECTRIC SYSTEMS INC.</v>
          </cell>
          <cell r="B3618" t="str">
            <v>GUELPH HYDRO ELECTRIC SYSTEMS INC.</v>
          </cell>
          <cell r="C3618">
            <v>-27458350</v>
          </cell>
        </row>
        <row r="3619">
          <cell r="A3619" t="str">
            <v>HALDIMAND COUNTY HYDRO INC.</v>
          </cell>
          <cell r="B3619" t="str">
            <v>HALDIMAND COUNTY HYDRO INC.</v>
          </cell>
          <cell r="C3619">
            <v>-2249223</v>
          </cell>
        </row>
        <row r="3620">
          <cell r="A3620" t="str">
            <v>HALTON HILLS HYDRO INC.</v>
          </cell>
          <cell r="B3620" t="str">
            <v>HALTON HILLS HYDRO INC.</v>
          </cell>
          <cell r="C3620">
            <v>-4666684</v>
          </cell>
        </row>
        <row r="3621">
          <cell r="A3621" t="str">
            <v>HEARST POWER DISTRIBUTION COMPANY LIMITED</v>
          </cell>
          <cell r="B3621" t="str">
            <v>HEARST POWER DISTRIBUTION COMPANY LIMITED</v>
          </cell>
          <cell r="C3621">
            <v>0</v>
          </cell>
        </row>
        <row r="3622">
          <cell r="A3622" t="str">
            <v>HORIZON UTILITIES CORPORATION</v>
          </cell>
          <cell r="B3622" t="str">
            <v>HORIZON UTILITIES CORPORATION</v>
          </cell>
          <cell r="C3622">
            <v>-17837619</v>
          </cell>
        </row>
        <row r="3623">
          <cell r="A3623" t="str">
            <v>HYDRO 2000 INC.</v>
          </cell>
          <cell r="B3623" t="str">
            <v>HYDRO 2000 INC.</v>
          </cell>
          <cell r="C3623">
            <v>-110995</v>
          </cell>
        </row>
        <row r="3624">
          <cell r="A3624" t="str">
            <v>HYDRO HAWKESBURY INC.</v>
          </cell>
          <cell r="B3624" t="str">
            <v>HYDRO HAWKESBURY INC.</v>
          </cell>
          <cell r="C3624">
            <v>-54774</v>
          </cell>
        </row>
        <row r="3625">
          <cell r="A3625" t="str">
            <v>HYDRO ONE BRAMPTON NETWORKS INC.</v>
          </cell>
          <cell r="B3625" t="str">
            <v>HYDRO ONE BRAMPTON NETWORKS INC.</v>
          </cell>
          <cell r="C3625">
            <v>-87582820</v>
          </cell>
        </row>
        <row r="3626">
          <cell r="A3626" t="str">
            <v>HYDRO ONE NETWORKS INC.</v>
          </cell>
          <cell r="B3626" t="str">
            <v>HYDRO ONE NETWORKS INC.</v>
          </cell>
          <cell r="C3626">
            <v>0</v>
          </cell>
        </row>
        <row r="3627">
          <cell r="A3627" t="str">
            <v>HYDRO ONE REMOTE COMMUNITIES INC.</v>
          </cell>
          <cell r="B3627" t="str">
            <v>HYDRO ONE REMOTE COMMUNITIES INC.</v>
          </cell>
          <cell r="C3627">
            <v>0</v>
          </cell>
        </row>
        <row r="3628">
          <cell r="A3628" t="str">
            <v>HYDRO OTTAWA LIMITED</v>
          </cell>
          <cell r="B3628" t="str">
            <v>HYDRO OTTAWA LIMITED</v>
          </cell>
          <cell r="C3628">
            <v>-130908140</v>
          </cell>
        </row>
        <row r="3629">
          <cell r="A3629" t="str">
            <v>INNISFIL HYDRO DISTRIBUTION SYSTEMS LIMITED</v>
          </cell>
          <cell r="B3629" t="str">
            <v>INNISFIL HYDRO DISTRIBUTION SYSTEMS LIMITED</v>
          </cell>
          <cell r="C3629">
            <v>-4566109</v>
          </cell>
        </row>
        <row r="3630">
          <cell r="A3630" t="str">
            <v>KENORA HYDRO ELECTRIC CORPORATION LTD.</v>
          </cell>
          <cell r="B3630" t="str">
            <v>KENORA HYDRO ELECTRIC CORPORATION LTD.</v>
          </cell>
          <cell r="C3630">
            <v>-400422</v>
          </cell>
        </row>
        <row r="3631">
          <cell r="A3631" t="str">
            <v>KINGSTON HYDRO CORPORATION</v>
          </cell>
          <cell r="B3631" t="str">
            <v>KINGSTON HYDRO CORPORATION</v>
          </cell>
          <cell r="C3631">
            <v>-502032</v>
          </cell>
        </row>
        <row r="3632">
          <cell r="A3632" t="str">
            <v>KITCHENER-WILMOT HYDRO INC.</v>
          </cell>
          <cell r="B3632" t="str">
            <v>KITCHENER-WILMOT HYDRO INC.</v>
          </cell>
          <cell r="C3632">
            <v>-35269965</v>
          </cell>
        </row>
        <row r="3633">
          <cell r="A3633" t="str">
            <v>LAKEFRONT UTILITIES INC.</v>
          </cell>
          <cell r="B3633" t="str">
            <v>LAKEFRONT UTILITIES INC.</v>
          </cell>
          <cell r="C3633">
            <v>-1501383</v>
          </cell>
        </row>
        <row r="3634">
          <cell r="A3634" t="str">
            <v>LAKELAND POWER DISTRIBUTION LTD.</v>
          </cell>
          <cell r="B3634" t="str">
            <v>LAKELAND POWER DISTRIBUTION LTD.</v>
          </cell>
          <cell r="C3634">
            <v>-3765651</v>
          </cell>
        </row>
        <row r="3635">
          <cell r="A3635" t="str">
            <v>LONDON HYDRO INC.</v>
          </cell>
          <cell r="B3635" t="str">
            <v>LONDON HYDRO INC.</v>
          </cell>
          <cell r="C3635">
            <v>-22453005</v>
          </cell>
        </row>
        <row r="3636">
          <cell r="A3636" t="str">
            <v>MIDDLESEX POWER DISTRIBUTION CORPORATION</v>
          </cell>
          <cell r="B3636" t="str">
            <v>MIDDLESEX POWER DISTRIBUTION CORPORATION</v>
          </cell>
          <cell r="C3636">
            <v>-838745</v>
          </cell>
        </row>
        <row r="3637">
          <cell r="A3637" t="str">
            <v>MIDLAND POWER UTILITY CORPORATION</v>
          </cell>
          <cell r="B3637" t="str">
            <v>MIDLAND POWER UTILITY CORPORATION</v>
          </cell>
          <cell r="C3637">
            <v>-784980</v>
          </cell>
        </row>
        <row r="3638">
          <cell r="A3638" t="str">
            <v>MILTON HYDRO DISTRIBUTION INC.</v>
          </cell>
          <cell r="B3638" t="str">
            <v>MILTON HYDRO DISTRIBUTION INC.</v>
          </cell>
          <cell r="C3638">
            <v>-31780091</v>
          </cell>
        </row>
        <row r="3639">
          <cell r="A3639" t="str">
            <v>NEWMARKET-TAY POWER DISTRIBUTION LTD.</v>
          </cell>
          <cell r="B3639" t="str">
            <v>NEWMARKET-TAY POWER DISTRIBUTION LTD.</v>
          </cell>
          <cell r="C3639">
            <v>-15837221</v>
          </cell>
        </row>
        <row r="3640">
          <cell r="A3640" t="str">
            <v>NIAGARA PENINSULA ENERGY INC.</v>
          </cell>
          <cell r="B3640" t="str">
            <v>NIAGARA PENINSULA ENERGY INC.</v>
          </cell>
          <cell r="C3640">
            <v>-15122688</v>
          </cell>
        </row>
        <row r="3641">
          <cell r="A3641" t="str">
            <v>NIAGARA-ON-THE-LAKE HYDRO INC.</v>
          </cell>
          <cell r="B3641" t="str">
            <v>NIAGARA-ON-THE-LAKE HYDRO INC.</v>
          </cell>
          <cell r="C3641">
            <v>-5038608</v>
          </cell>
        </row>
        <row r="3642">
          <cell r="A3642" t="str">
            <v>NORFOLK POWER DISTRIBUTION INC.</v>
          </cell>
          <cell r="B3642" t="str">
            <v>NORFOLK POWER DISTRIBUTION INC.</v>
          </cell>
          <cell r="C3642">
            <v>-7122607</v>
          </cell>
        </row>
        <row r="3643">
          <cell r="A3643" t="str">
            <v>NORTH BAY HYDRO DISTRIBUTION LIMITED</v>
          </cell>
          <cell r="B3643" t="str">
            <v>NORTH BAY HYDRO DISTRIBUTION LIMITED</v>
          </cell>
          <cell r="C3643">
            <v>-5267808</v>
          </cell>
        </row>
        <row r="3644">
          <cell r="A3644" t="str">
            <v>NORTHERN ONTARIO WIRES INC.</v>
          </cell>
          <cell r="B3644" t="str">
            <v>NORTHERN ONTARIO WIRES INC.</v>
          </cell>
          <cell r="C3644">
            <v>0</v>
          </cell>
        </row>
        <row r="3645">
          <cell r="A3645" t="str">
            <v>OAKVILLE HYDRO ELECTRICITY DISTRIBUTION INC.</v>
          </cell>
          <cell r="B3645" t="str">
            <v>OAKVILLE HYDRO ELECTRICITY DISTRIBUTION INC.</v>
          </cell>
          <cell r="C3645">
            <v>-26528944</v>
          </cell>
        </row>
        <row r="3646">
          <cell r="A3646" t="str">
            <v>ORANGEVILLE HYDRO LIMITED</v>
          </cell>
          <cell r="B3646" t="str">
            <v>ORANGEVILLE HYDRO LIMITED</v>
          </cell>
          <cell r="C3646">
            <v>-3086415</v>
          </cell>
        </row>
        <row r="3647">
          <cell r="A3647" t="str">
            <v>ORILLIA POWER DISTRIBUTION CORPORATION</v>
          </cell>
          <cell r="B3647" t="str">
            <v>ORILLIA POWER DISTRIBUTION CORPORATION</v>
          </cell>
          <cell r="C3647">
            <v>-371388</v>
          </cell>
        </row>
        <row r="3648">
          <cell r="A3648" t="str">
            <v>OSHAWA PUC NETWORKS INC.</v>
          </cell>
          <cell r="B3648" t="str">
            <v>OSHAWA PUC NETWORKS INC.</v>
          </cell>
          <cell r="C3648">
            <v>-25016471</v>
          </cell>
        </row>
        <row r="3649">
          <cell r="A3649" t="str">
            <v>OTTAWA RIVER POWER CORPORATION</v>
          </cell>
          <cell r="B3649" t="str">
            <v>OTTAWA RIVER POWER CORPORATION</v>
          </cell>
          <cell r="C3649">
            <v>-963537</v>
          </cell>
        </row>
        <row r="3650">
          <cell r="A3650" t="str">
            <v>PARRY SOUND POWER CORPORATION</v>
          </cell>
          <cell r="B3650" t="str">
            <v>PARRY SOUND POWER CORPORATION</v>
          </cell>
          <cell r="C3650">
            <v>-792085</v>
          </cell>
        </row>
        <row r="3651">
          <cell r="A3651" t="str">
            <v>PETERBOROUGH DISTRIBUTION INCORPORATED</v>
          </cell>
          <cell r="B3651" t="str">
            <v>PETERBOROUGH DISTRIBUTION INCORPORATED</v>
          </cell>
          <cell r="C3651">
            <v>-8184401</v>
          </cell>
        </row>
        <row r="3652">
          <cell r="A3652" t="str">
            <v>PORT COLBORNE HYDRO INC.</v>
          </cell>
          <cell r="B3652" t="str">
            <v>CANADIAN NIAGARA POWER INC.</v>
          </cell>
          <cell r="C3652">
            <v>-407239</v>
          </cell>
        </row>
        <row r="3653">
          <cell r="A3653" t="str">
            <v>POWERSTREAM INC.</v>
          </cell>
          <cell r="B3653" t="str">
            <v>POWERSTREAM INC.</v>
          </cell>
          <cell r="C3653">
            <v>-180723860</v>
          </cell>
        </row>
        <row r="3654">
          <cell r="A3654" t="str">
            <v>PUC DISTRIBUTION INC.</v>
          </cell>
          <cell r="B3654" t="str">
            <v>PUC DISTRIBUTION INC.</v>
          </cell>
          <cell r="C3654">
            <v>-2925643</v>
          </cell>
        </row>
        <row r="3655">
          <cell r="A3655" t="str">
            <v>RENFREW HYDRO INC.</v>
          </cell>
          <cell r="B3655" t="str">
            <v>RENFREW HYDRO INC.</v>
          </cell>
          <cell r="C3655">
            <v>0</v>
          </cell>
        </row>
        <row r="3656">
          <cell r="A3656" t="str">
            <v>RIDEAU ST. LAWRENCE DISTRIBUTION INC.</v>
          </cell>
          <cell r="B3656" t="str">
            <v>RIDEAU ST. LAWRENCE DISTRIBUTION INC.</v>
          </cell>
          <cell r="C3656">
            <v>-361204</v>
          </cell>
        </row>
        <row r="3657">
          <cell r="A3657" t="str">
            <v>SIOUX LOOKOUT HYDRO INC.</v>
          </cell>
          <cell r="B3657" t="str">
            <v>SIOUX LOOKOUT HYDRO INC.</v>
          </cell>
          <cell r="C3657">
            <v>-608208</v>
          </cell>
        </row>
        <row r="3658">
          <cell r="A3658" t="str">
            <v>ST. THOMAS ENERGY INC.</v>
          </cell>
          <cell r="B3658" t="str">
            <v>ST. THOMAS ENERGY INC.</v>
          </cell>
          <cell r="C3658">
            <v>-6261178</v>
          </cell>
        </row>
        <row r="3659">
          <cell r="A3659" t="str">
            <v>THUNDER BAY HYDRO ELECTRICITY DISTRIBUTION INC.</v>
          </cell>
          <cell r="B3659" t="str">
            <v>THUNDER BAY HYDRO ELECTRICITY DISTRIBUTION INC.</v>
          </cell>
          <cell r="C3659">
            <v>-7494028</v>
          </cell>
        </row>
        <row r="3660">
          <cell r="A3660" t="str">
            <v>TILLSONBURG HYDRO INC.</v>
          </cell>
          <cell r="B3660" t="str">
            <v>TILLSONBURG HYDRO INC.</v>
          </cell>
          <cell r="C3660">
            <v>-2427357</v>
          </cell>
        </row>
        <row r="3661">
          <cell r="A3661" t="str">
            <v>TORONTO HYDRO-ELECTRIC SYSTEM LIMITED</v>
          </cell>
          <cell r="B3661" t="str">
            <v>TORONTO HYDRO-ELECTRIC SYSTEM LIMITED</v>
          </cell>
          <cell r="C3661">
            <v>-224183983</v>
          </cell>
        </row>
        <row r="3662">
          <cell r="A3662" t="str">
            <v>VERIDIAN CONNECTIONS INC.</v>
          </cell>
          <cell r="B3662" t="str">
            <v>VERIDIAN CONNECTIONS INC.</v>
          </cell>
          <cell r="C3662">
            <v>-42165994</v>
          </cell>
        </row>
        <row r="3663">
          <cell r="A3663" t="str">
            <v>WASAGA DISTRIBUTION INC.</v>
          </cell>
          <cell r="B3663" t="str">
            <v>WASAGA DISTRIBUTION INC.</v>
          </cell>
          <cell r="C3663">
            <v>-2396922</v>
          </cell>
        </row>
        <row r="3664">
          <cell r="A3664" t="str">
            <v>WATERLOO NORTH HYDRO INC.</v>
          </cell>
          <cell r="B3664" t="str">
            <v>WATERLOO NORTH HYDRO INC.</v>
          </cell>
          <cell r="C3664">
            <v>-20689911</v>
          </cell>
        </row>
        <row r="3665">
          <cell r="A3665" t="str">
            <v>WELLAND HYDRO-ELECTRIC SYSTEM CORP.</v>
          </cell>
          <cell r="B3665" t="str">
            <v>WELLAND HYDRO-ELECTRIC SYSTEM CORP.</v>
          </cell>
          <cell r="C3665">
            <v>-1444763</v>
          </cell>
        </row>
        <row r="3666">
          <cell r="A3666" t="str">
            <v>WELLINGTON NORTH POWER INC.</v>
          </cell>
          <cell r="B3666" t="str">
            <v>WELLINGTON NORTH POWER INC.</v>
          </cell>
          <cell r="C3666">
            <v>-196597</v>
          </cell>
        </row>
        <row r="3667">
          <cell r="A3667" t="str">
            <v>WEST COAST HURON ENERGY INC.</v>
          </cell>
          <cell r="B3667" t="str">
            <v>WEST COAST HURON ENERGY INC.</v>
          </cell>
          <cell r="C3667">
            <v>-320425</v>
          </cell>
        </row>
        <row r="3668">
          <cell r="A3668" t="str">
            <v>WEST PERTH POWER INC.</v>
          </cell>
          <cell r="B3668" t="str">
            <v>ERIE THAMES POWERLINES CORPORATION</v>
          </cell>
          <cell r="C3668">
            <v>-282598</v>
          </cell>
        </row>
        <row r="3669">
          <cell r="A3669" t="str">
            <v>WESTARIO POWER INC.</v>
          </cell>
          <cell r="B3669" t="str">
            <v>WESTARIO POWER INC.</v>
          </cell>
          <cell r="C3669">
            <v>-6007144</v>
          </cell>
        </row>
        <row r="3670">
          <cell r="A3670" t="str">
            <v>WHITBY HYDRO ELECTRIC CORPORATION</v>
          </cell>
          <cell r="B3670" t="str">
            <v>WHITBY HYDRO ELECTRIC CORPORATION</v>
          </cell>
          <cell r="C3670">
            <v>-20894884</v>
          </cell>
        </row>
        <row r="3671">
          <cell r="A3671" t="str">
            <v>WOODSTOCK HYDRO SERVICES INC.</v>
          </cell>
          <cell r="B3671" t="str">
            <v>WOODSTOCK HYDRO SERVICES INC.</v>
          </cell>
          <cell r="C3671">
            <v>-3171548</v>
          </cell>
        </row>
        <row r="3676">
          <cell r="A3676" t="str">
            <v>ALGOMA POWER INC.</v>
          </cell>
          <cell r="B3676" t="str">
            <v>ALGOMA POWER INC.</v>
          </cell>
          <cell r="C3676">
            <v>0</v>
          </cell>
        </row>
        <row r="3677">
          <cell r="A3677" t="str">
            <v>ATIKOKAN HYDRO INC.</v>
          </cell>
          <cell r="B3677" t="str">
            <v>ATIKOKAN HYDRO INC.</v>
          </cell>
          <cell r="C3677">
            <v>0</v>
          </cell>
        </row>
        <row r="3678">
          <cell r="A3678" t="str">
            <v>BLUEWATER POWER DISTRIBUTION CORPORATION</v>
          </cell>
          <cell r="B3678" t="str">
            <v>BLUEWATER POWER DISTRIBUTION CORPORATION</v>
          </cell>
          <cell r="C3678">
            <v>-4383984</v>
          </cell>
        </row>
        <row r="3679">
          <cell r="A3679" t="str">
            <v>BRANT COUNTY POWER INC.</v>
          </cell>
          <cell r="B3679" t="str">
            <v>BRANT COUNTY POWER INC.</v>
          </cell>
          <cell r="C3679">
            <v>-1798770</v>
          </cell>
        </row>
        <row r="3680">
          <cell r="A3680" t="str">
            <v>BRANTFORD POWER INC.</v>
          </cell>
          <cell r="B3680" t="str">
            <v>BRANTFORD POWER INC.</v>
          </cell>
          <cell r="C3680">
            <v>-3389425</v>
          </cell>
        </row>
        <row r="3681">
          <cell r="A3681" t="str">
            <v>BURLINGTON HYDRO INC.</v>
          </cell>
          <cell r="B3681" t="str">
            <v>BURLINGTON HYDRO INC.</v>
          </cell>
          <cell r="C3681">
            <v>-19753629</v>
          </cell>
        </row>
        <row r="3682">
          <cell r="A3682" t="str">
            <v>CAMBRIDGE AND NORTH DUMFRIES HYDRO INC.</v>
          </cell>
          <cell r="B3682" t="str">
            <v>CAMBRIDGE AND NORTH DUMFRIES HYDRO INC.</v>
          </cell>
          <cell r="C3682">
            <v>-13745395</v>
          </cell>
        </row>
        <row r="3683">
          <cell r="A3683" t="str">
            <v>CANADIAN NIAGARA POWER INC.</v>
          </cell>
          <cell r="B3683" t="str">
            <v>CANADIAN NIAGARA POWER INC.</v>
          </cell>
          <cell r="C3683">
            <v>-5691056</v>
          </cell>
        </row>
        <row r="3684">
          <cell r="A3684" t="str">
            <v>CENTRE WELLINGTON HYDRO LTD.</v>
          </cell>
          <cell r="B3684" t="str">
            <v>CENTRE WELLINGTON HYDRO LTD.</v>
          </cell>
          <cell r="C3684">
            <v>-1324667</v>
          </cell>
        </row>
        <row r="3685">
          <cell r="A3685" t="str">
            <v>CHAPLEAU PUBLIC UTILITIES CORPORATION</v>
          </cell>
          <cell r="B3685" t="str">
            <v>CHAPLEAU PUBLIC UTILITIES CORPORATION</v>
          </cell>
          <cell r="C3685">
            <v>0</v>
          </cell>
        </row>
        <row r="3686">
          <cell r="A3686" t="str">
            <v>CLINTON POWER CORPORATION</v>
          </cell>
          <cell r="B3686" t="str">
            <v>ERIE THAMES POWERLINES CORPORATION</v>
          </cell>
          <cell r="C3686">
            <v>-49582</v>
          </cell>
        </row>
        <row r="3687">
          <cell r="A3687" t="str">
            <v>COLLUS POWER CORPORATION</v>
          </cell>
          <cell r="B3687" t="str">
            <v>COLLUS POWER CORPORATION</v>
          </cell>
          <cell r="C3687">
            <v>-9354806</v>
          </cell>
        </row>
        <row r="3688">
          <cell r="A3688" t="str">
            <v>COOPERATIVE HYDRO EMBRUN INC.</v>
          </cell>
          <cell r="B3688" t="str">
            <v>COOPERATIVE HYDRO EMBRUN INC.</v>
          </cell>
          <cell r="C3688">
            <v>-421428</v>
          </cell>
        </row>
        <row r="3689">
          <cell r="A3689" t="str">
            <v>E.L.K. ENERGY INC.</v>
          </cell>
          <cell r="B3689" t="str">
            <v>E.L.K. ENERGY INC.</v>
          </cell>
          <cell r="C3689">
            <v>-3645343</v>
          </cell>
        </row>
        <row r="3690">
          <cell r="A3690" t="str">
            <v>ENERSOURCE HYDRO MISSISSAUGA INC.</v>
          </cell>
          <cell r="B3690" t="str">
            <v>ENERSOURCE HYDRO MISSISSAUGA INC.</v>
          </cell>
          <cell r="C3690">
            <v>-54183836</v>
          </cell>
        </row>
        <row r="3691">
          <cell r="A3691" t="str">
            <v>ENTEGRUS POWERLINES INC.</v>
          </cell>
          <cell r="B3691" t="str">
            <v>CHATHAM-KENT HYDRO INC.</v>
          </cell>
          <cell r="C3691">
            <v>-4167517</v>
          </cell>
        </row>
        <row r="3692">
          <cell r="A3692" t="str">
            <v>ENWIN UTILITIES LTD.</v>
          </cell>
          <cell r="B3692" t="str">
            <v>ENWIN UTILITIES LTD.</v>
          </cell>
          <cell r="C3692">
            <v>-11951032</v>
          </cell>
        </row>
        <row r="3693">
          <cell r="A3693" t="str">
            <v>ERIE THAMES POWERLINES CORPORATION</v>
          </cell>
          <cell r="B3693" t="str">
            <v>ERIE THAMES POWERLINES CORPORATION</v>
          </cell>
          <cell r="C3693">
            <v>-3066437</v>
          </cell>
        </row>
        <row r="3694">
          <cell r="A3694" t="str">
            <v>ESPANOLA REGIONAL HYDRO DISTRIBUTION CORPORATION</v>
          </cell>
          <cell r="B3694" t="str">
            <v>ESPANOLA REGIONAL HYDRO DISTRIBUTION CORPORATION</v>
          </cell>
          <cell r="C3694">
            <v>-220966</v>
          </cell>
        </row>
        <row r="3695">
          <cell r="A3695" t="str">
            <v>ESSEX POWERLINES CORPORATION</v>
          </cell>
          <cell r="B3695" t="str">
            <v>ESSEX POWERLINES CORPORATION</v>
          </cell>
          <cell r="C3695">
            <v>-8396091</v>
          </cell>
        </row>
        <row r="3696">
          <cell r="A3696" t="str">
            <v>FESTIVAL HYDRO INC.</v>
          </cell>
          <cell r="B3696" t="str">
            <v>FESTIVAL HYDRO INC.</v>
          </cell>
          <cell r="C3696">
            <v>-3824532</v>
          </cell>
        </row>
        <row r="3697">
          <cell r="A3697" t="str">
            <v>FORT FRANCES POWER CORPORATION</v>
          </cell>
          <cell r="B3697" t="str">
            <v>FORT FRANCES POWER CORPORATION</v>
          </cell>
          <cell r="C3697">
            <v>0</v>
          </cell>
        </row>
        <row r="3698">
          <cell r="A3698" t="str">
            <v>GREATER SUDBURY HYDRO INC.</v>
          </cell>
          <cell r="B3698" t="str">
            <v>GREATER SUDBURY HYDRO INC.</v>
          </cell>
          <cell r="C3698">
            <v>-12251664</v>
          </cell>
        </row>
        <row r="3699">
          <cell r="A3699" t="str">
            <v>GRIMSBY POWER INCORPORATED</v>
          </cell>
          <cell r="B3699" t="str">
            <v>GRIMSBY POWER INCORPORATED</v>
          </cell>
          <cell r="C3699">
            <v>-4109851</v>
          </cell>
        </row>
        <row r="3700">
          <cell r="A3700" t="str">
            <v>GUELPH HYDRO ELECTRIC SYSTEMS INC.</v>
          </cell>
          <cell r="B3700" t="str">
            <v>GUELPH HYDRO ELECTRIC SYSTEMS INC.</v>
          </cell>
          <cell r="C3700">
            <v>-31794646</v>
          </cell>
        </row>
        <row r="3701">
          <cell r="A3701" t="str">
            <v>HALDIMAND COUNTY HYDRO INC.</v>
          </cell>
          <cell r="B3701" t="str">
            <v>HALDIMAND COUNTY HYDRO INC.</v>
          </cell>
          <cell r="C3701">
            <v>-3456315</v>
          </cell>
        </row>
        <row r="3702">
          <cell r="A3702" t="str">
            <v>HALTON HILLS HYDRO INC.</v>
          </cell>
          <cell r="B3702" t="str">
            <v>HALTON HILLS HYDRO INC.</v>
          </cell>
          <cell r="C3702">
            <v>-5466025</v>
          </cell>
        </row>
        <row r="3703">
          <cell r="A3703" t="str">
            <v>HEARST POWER DISTRIBUTION COMPANY LIMITED</v>
          </cell>
          <cell r="B3703" t="str">
            <v>HEARST POWER DISTRIBUTION COMPANY LIMITED</v>
          </cell>
          <cell r="C3703">
            <v>0</v>
          </cell>
        </row>
        <row r="3704">
          <cell r="A3704" t="str">
            <v>HORIZON UTILITIES CORPORATION</v>
          </cell>
          <cell r="B3704" t="str">
            <v>HORIZON UTILITIES CORPORATION</v>
          </cell>
          <cell r="C3704">
            <v>-23512928</v>
          </cell>
        </row>
        <row r="3705">
          <cell r="A3705" t="str">
            <v>HYDRO 2000 INC.</v>
          </cell>
          <cell r="B3705" t="str">
            <v>HYDRO 2000 INC.</v>
          </cell>
          <cell r="C3705">
            <v>-140754</v>
          </cell>
        </row>
        <row r="3706">
          <cell r="A3706" t="str">
            <v>HYDRO HAWKESBURY INC.</v>
          </cell>
          <cell r="B3706" t="str">
            <v>HYDRO HAWKESBURY INC.</v>
          </cell>
          <cell r="C3706">
            <v>-66537</v>
          </cell>
        </row>
        <row r="3707">
          <cell r="A3707" t="str">
            <v>HYDRO ONE BRAMPTON NETWORKS INC.</v>
          </cell>
          <cell r="B3707" t="str">
            <v>HYDRO ONE BRAMPTON NETWORKS INC.</v>
          </cell>
          <cell r="C3707">
            <v>-100287257</v>
          </cell>
        </row>
        <row r="3708">
          <cell r="A3708" t="str">
            <v>HYDRO ONE NETWORKS INC.</v>
          </cell>
          <cell r="B3708" t="str">
            <v>HYDRO ONE NETWORKS INC.</v>
          </cell>
          <cell r="C3708">
            <v>0</v>
          </cell>
        </row>
        <row r="3709">
          <cell r="A3709" t="str">
            <v>HYDRO ONE REMOTE COMMUNITIES INC.</v>
          </cell>
          <cell r="B3709" t="str">
            <v>HYDRO ONE REMOTE COMMUNITIES INC.</v>
          </cell>
          <cell r="C3709">
            <v>0</v>
          </cell>
        </row>
        <row r="3710">
          <cell r="A3710" t="str">
            <v>HYDRO OTTAWA LIMITED</v>
          </cell>
          <cell r="B3710" t="str">
            <v>HYDRO OTTAWA LIMITED</v>
          </cell>
          <cell r="C3710">
            <v>-155393004</v>
          </cell>
        </row>
        <row r="3711">
          <cell r="A3711" t="str">
            <v>INNISFIL HYDRO DISTRIBUTION SYSTEMS LIMITED</v>
          </cell>
          <cell r="B3711" t="str">
            <v>INNISFIL HYDRO DISTRIBUTION SYSTEMS LIMITED</v>
          </cell>
          <cell r="C3711">
            <v>-5391302</v>
          </cell>
        </row>
        <row r="3712">
          <cell r="A3712" t="str">
            <v>KENORA HYDRO ELECTRIC CORPORATION LTD.</v>
          </cell>
          <cell r="B3712" t="str">
            <v>KENORA HYDRO ELECTRIC CORPORATION LTD.</v>
          </cell>
          <cell r="C3712">
            <v>-455313</v>
          </cell>
        </row>
        <row r="3713">
          <cell r="A3713" t="str">
            <v>KINGSTON HYDRO CORPORATION</v>
          </cell>
          <cell r="B3713" t="str">
            <v>KINGSTON HYDRO CORPORATION</v>
          </cell>
          <cell r="C3713">
            <v>-596128</v>
          </cell>
        </row>
        <row r="3714">
          <cell r="A3714" t="str">
            <v>KITCHENER-WILMOT HYDRO INC.</v>
          </cell>
          <cell r="B3714" t="str">
            <v>KITCHENER-WILMOT HYDRO INC.</v>
          </cell>
          <cell r="C3714">
            <v>-37619038</v>
          </cell>
        </row>
        <row r="3715">
          <cell r="A3715" t="str">
            <v>LAKEFRONT UTILITIES INC.</v>
          </cell>
          <cell r="B3715" t="str">
            <v>LAKEFRONT UTILITIES INC.</v>
          </cell>
          <cell r="C3715">
            <v>-1601978</v>
          </cell>
        </row>
        <row r="3716">
          <cell r="A3716" t="str">
            <v>LAKELAND POWER DISTRIBUTION LTD.</v>
          </cell>
          <cell r="B3716" t="str">
            <v>LAKELAND POWER DISTRIBUTION LTD.</v>
          </cell>
          <cell r="C3716">
            <v>-4111835</v>
          </cell>
        </row>
        <row r="3717">
          <cell r="A3717" t="str">
            <v>LONDON HYDRO INC.</v>
          </cell>
          <cell r="B3717" t="str">
            <v>LONDON HYDRO INC.</v>
          </cell>
          <cell r="C3717">
            <v>-26148513</v>
          </cell>
        </row>
        <row r="3718">
          <cell r="A3718" t="str">
            <v>MIDDLESEX POWER DISTRIBUTION CORPORATION</v>
          </cell>
          <cell r="B3718" t="str">
            <v>MIDDLESEX POWER DISTRIBUTION CORPORATION</v>
          </cell>
          <cell r="C3718">
            <v>-979322</v>
          </cell>
        </row>
        <row r="3719">
          <cell r="A3719" t="str">
            <v>MIDLAND POWER UTILITY CORPORATION</v>
          </cell>
          <cell r="B3719" t="str">
            <v>MIDLAND POWER UTILITY CORPORATION</v>
          </cell>
          <cell r="C3719">
            <v>-1259866</v>
          </cell>
        </row>
        <row r="3720">
          <cell r="A3720" t="str">
            <v>MILTON HYDRO DISTRIBUTION INC.</v>
          </cell>
          <cell r="B3720" t="str">
            <v>MILTON HYDRO DISTRIBUTION INC.</v>
          </cell>
          <cell r="C3720">
            <v>-35454436</v>
          </cell>
        </row>
        <row r="3721">
          <cell r="A3721" t="str">
            <v>NEWMARKET-TAY POWER DISTRIBUTION LTD.</v>
          </cell>
          <cell r="B3721" t="str">
            <v>NEWMARKET-TAY POWER DISTRIBUTION LTD.</v>
          </cell>
          <cell r="C3721">
            <v>-17954602</v>
          </cell>
        </row>
        <row r="3722">
          <cell r="A3722" t="str">
            <v>NIAGARA PENINSULA ENERGY INC.</v>
          </cell>
          <cell r="B3722" t="str">
            <v>NIAGARA PENINSULA ENERGY INC.</v>
          </cell>
          <cell r="C3722">
            <v>-16320649</v>
          </cell>
        </row>
        <row r="3723">
          <cell r="A3723" t="str">
            <v>NIAGARA-ON-THE-LAKE HYDRO INC.</v>
          </cell>
          <cell r="B3723" t="str">
            <v>NIAGARA-ON-THE-LAKE HYDRO INC.</v>
          </cell>
          <cell r="C3723">
            <v>-5507838</v>
          </cell>
        </row>
        <row r="3724">
          <cell r="A3724" t="str">
            <v>NORFOLK POWER DISTRIBUTION INC.</v>
          </cell>
          <cell r="B3724" t="str">
            <v>NORFOLK POWER DISTRIBUTION INC.</v>
          </cell>
          <cell r="C3724">
            <v>-7654021</v>
          </cell>
        </row>
        <row r="3725">
          <cell r="A3725" t="str">
            <v>NORTH BAY HYDRO DISTRIBUTION LIMITED</v>
          </cell>
          <cell r="B3725" t="str">
            <v>NORTH BAY HYDRO DISTRIBUTION LIMITED</v>
          </cell>
          <cell r="C3725">
            <v>-6191811</v>
          </cell>
        </row>
        <row r="3726">
          <cell r="A3726" t="str">
            <v>NORTHERN ONTARIO WIRES INC.</v>
          </cell>
          <cell r="B3726" t="str">
            <v>NORTHERN ONTARIO WIRES INC.</v>
          </cell>
          <cell r="C3726">
            <v>0</v>
          </cell>
        </row>
        <row r="3727">
          <cell r="A3727" t="str">
            <v>OAKVILLE HYDRO ELECTRICITY DISTRIBUTION INC.</v>
          </cell>
          <cell r="B3727" t="str">
            <v>OAKVILLE HYDRO ELECTRICITY DISTRIBUTION INC.</v>
          </cell>
          <cell r="C3727">
            <v>-30508383</v>
          </cell>
        </row>
        <row r="3728">
          <cell r="A3728" t="str">
            <v>ORANGEVILLE HYDRO LIMITED</v>
          </cell>
          <cell r="B3728" t="str">
            <v>ORANGEVILLE HYDRO LIMITED</v>
          </cell>
          <cell r="C3728">
            <v>-3340092</v>
          </cell>
        </row>
        <row r="3729">
          <cell r="A3729" t="str">
            <v>ORILLIA POWER DISTRIBUTION CORPORATION</v>
          </cell>
          <cell r="B3729" t="str">
            <v>ORILLIA POWER DISTRIBUTION CORPORATION</v>
          </cell>
          <cell r="C3729">
            <v>-411379</v>
          </cell>
        </row>
        <row r="3730">
          <cell r="A3730" t="str">
            <v>OSHAWA PUC NETWORKS INC.</v>
          </cell>
          <cell r="B3730" t="str">
            <v>OSHAWA PUC NETWORKS INC.</v>
          </cell>
          <cell r="C3730">
            <v>-26281845</v>
          </cell>
        </row>
        <row r="3731">
          <cell r="A3731" t="str">
            <v>OTTAWA RIVER POWER CORPORATION</v>
          </cell>
          <cell r="B3731" t="str">
            <v>OTTAWA RIVER POWER CORPORATION</v>
          </cell>
          <cell r="C3731">
            <v>-1032514</v>
          </cell>
        </row>
        <row r="3732">
          <cell r="A3732" t="str">
            <v>PARRY SOUND POWER CORPORATION</v>
          </cell>
          <cell r="B3732" t="str">
            <v>PARRY SOUND POWER CORPORATION</v>
          </cell>
          <cell r="C3732">
            <v>-798703</v>
          </cell>
        </row>
        <row r="3733">
          <cell r="A3733" t="str">
            <v>PETERBOROUGH DISTRIBUTION INCORPORATED</v>
          </cell>
          <cell r="B3733" t="str">
            <v>PETERBOROUGH DISTRIBUTION INCORPORATED</v>
          </cell>
          <cell r="C3733">
            <v>-9084756</v>
          </cell>
        </row>
        <row r="3734">
          <cell r="A3734" t="str">
            <v>PORT COLBORNE HYDRO INC.</v>
          </cell>
          <cell r="B3734" t="str">
            <v>CANADIAN NIAGARA POWER INC.</v>
          </cell>
          <cell r="C3734">
            <v>-1260417</v>
          </cell>
        </row>
        <row r="3735">
          <cell r="A3735" t="str">
            <v>POWERSTREAM INC.</v>
          </cell>
          <cell r="B3735" t="str">
            <v>POWERSTREAM INC.</v>
          </cell>
          <cell r="C3735">
            <v>-253973279</v>
          </cell>
        </row>
        <row r="3736">
          <cell r="A3736" t="str">
            <v>PUC DISTRIBUTION INC.</v>
          </cell>
          <cell r="B3736" t="str">
            <v>PUC DISTRIBUTION INC.</v>
          </cell>
          <cell r="C3736">
            <v>-3969222</v>
          </cell>
        </row>
        <row r="3737">
          <cell r="A3737" t="str">
            <v>RENFREW HYDRO INC.</v>
          </cell>
          <cell r="B3737" t="str">
            <v>RENFREW HYDRO INC.</v>
          </cell>
          <cell r="C3737">
            <v>0</v>
          </cell>
        </row>
        <row r="3738">
          <cell r="A3738" t="str">
            <v>RIDEAU ST. LAWRENCE DISTRIBUTION INC.</v>
          </cell>
          <cell r="B3738" t="str">
            <v>RIDEAU ST. LAWRENCE DISTRIBUTION INC.</v>
          </cell>
          <cell r="C3738">
            <v>-360987</v>
          </cell>
        </row>
        <row r="3739">
          <cell r="A3739" t="str">
            <v>SIOUX LOOKOUT HYDRO INC.</v>
          </cell>
          <cell r="B3739" t="str">
            <v>SIOUX LOOKOUT HYDRO INC.</v>
          </cell>
          <cell r="C3739">
            <v>-704417</v>
          </cell>
        </row>
        <row r="3740">
          <cell r="A3740" t="str">
            <v>ST. THOMAS ENERGY INC.</v>
          </cell>
          <cell r="B3740" t="str">
            <v>ST. THOMAS ENERGY INC.</v>
          </cell>
          <cell r="C3740">
            <v>-6526610</v>
          </cell>
        </row>
        <row r="3741">
          <cell r="A3741" t="str">
            <v>THUNDER BAY HYDRO ELECTRICITY DISTRIBUTION INC.</v>
          </cell>
          <cell r="B3741" t="str">
            <v>THUNDER BAY HYDRO ELECTRICITY DISTRIBUTION INC.</v>
          </cell>
          <cell r="C3741">
            <v>-8315003</v>
          </cell>
        </row>
        <row r="3742">
          <cell r="A3742" t="str">
            <v>TILLSONBURG HYDRO INC.</v>
          </cell>
          <cell r="B3742" t="str">
            <v>TILLSONBURG HYDRO INC.</v>
          </cell>
          <cell r="C3742">
            <v>-2519204</v>
          </cell>
        </row>
        <row r="3743">
          <cell r="A3743" t="str">
            <v>TORONTO HYDRO-ELECTRIC SYSTEM LIMITED</v>
          </cell>
          <cell r="B3743" t="str">
            <v>TORONTO HYDRO-ELECTRIC SYSTEM LIMITED</v>
          </cell>
          <cell r="C3743">
            <v>-242733722</v>
          </cell>
        </row>
        <row r="3744">
          <cell r="A3744" t="str">
            <v>VERIDIAN CONNECTIONS INC.</v>
          </cell>
          <cell r="B3744" t="str">
            <v>VERIDIAN CONNECTIONS INC.</v>
          </cell>
          <cell r="C3744">
            <v>-45880811</v>
          </cell>
        </row>
        <row r="3745">
          <cell r="A3745" t="str">
            <v>WASAGA DISTRIBUTION INC.</v>
          </cell>
          <cell r="B3745" t="str">
            <v>WASAGA DISTRIBUTION INC.</v>
          </cell>
          <cell r="C3745">
            <v>-3815152</v>
          </cell>
        </row>
        <row r="3746">
          <cell r="A3746" t="str">
            <v>WATERLOO NORTH HYDRO INC.</v>
          </cell>
          <cell r="B3746" t="str">
            <v>WATERLOO NORTH HYDRO INC.</v>
          </cell>
          <cell r="C3746">
            <v>-22468948</v>
          </cell>
        </row>
        <row r="3747">
          <cell r="A3747" t="str">
            <v>WELLAND HYDRO-ELECTRIC SYSTEM CORP.</v>
          </cell>
          <cell r="B3747" t="str">
            <v>WELLAND HYDRO-ELECTRIC SYSTEM CORP.</v>
          </cell>
          <cell r="C3747">
            <v>-1518155</v>
          </cell>
        </row>
        <row r="3748">
          <cell r="A3748" t="str">
            <v>WELLINGTON NORTH POWER INC.</v>
          </cell>
          <cell r="B3748" t="str">
            <v>WELLINGTON NORTH POWER INC.</v>
          </cell>
          <cell r="C3748">
            <v>-186985</v>
          </cell>
        </row>
        <row r="3749">
          <cell r="A3749" t="str">
            <v>WEST COAST HURON ENERGY INC.</v>
          </cell>
          <cell r="B3749" t="str">
            <v>WEST COAST HURON ENERGY INC.</v>
          </cell>
          <cell r="C3749">
            <v>-346545</v>
          </cell>
        </row>
        <row r="3750">
          <cell r="A3750" t="str">
            <v>WEST PERTH POWER INC.</v>
          </cell>
          <cell r="B3750" t="str">
            <v>ERIE THAMES POWERLINES CORPORATION</v>
          </cell>
          <cell r="C3750">
            <v>-349199</v>
          </cell>
        </row>
        <row r="3751">
          <cell r="A3751" t="str">
            <v>WESTARIO POWER INC.</v>
          </cell>
          <cell r="B3751" t="str">
            <v>WESTARIO POWER INC.</v>
          </cell>
          <cell r="C3751">
            <v>-7268124</v>
          </cell>
        </row>
        <row r="3752">
          <cell r="A3752" t="str">
            <v>WHITBY HYDRO ELECTRIC CORPORATION</v>
          </cell>
          <cell r="B3752" t="str">
            <v>WHITBY HYDRO ELECTRIC CORPORATION</v>
          </cell>
          <cell r="C3752">
            <v>-22417547</v>
          </cell>
        </row>
        <row r="3753">
          <cell r="A3753" t="str">
            <v>WOODSTOCK HYDRO SERVICES INC.</v>
          </cell>
          <cell r="B3753" t="str">
            <v>WOODSTOCK HYDRO SERVICES INC.</v>
          </cell>
          <cell r="C3753">
            <v>-3412744</v>
          </cell>
        </row>
        <row r="3758">
          <cell r="A3758" t="str">
            <v>ALGOMA POWER INC.</v>
          </cell>
          <cell r="B3758" t="str">
            <v>ALGOMA POWER INC.</v>
          </cell>
          <cell r="C3758">
            <v>-91299</v>
          </cell>
        </row>
        <row r="3759">
          <cell r="A3759" t="str">
            <v>ATIKOKAN HYDRO INC.</v>
          </cell>
          <cell r="B3759" t="str">
            <v>ATIKOKAN HYDRO INC.</v>
          </cell>
          <cell r="C3759">
            <v>0</v>
          </cell>
        </row>
        <row r="3760">
          <cell r="A3760" t="str">
            <v>BLUEWATER POWER DISTRIBUTION CORPORATION</v>
          </cell>
          <cell r="B3760" t="str">
            <v>BLUEWATER POWER DISTRIBUTION CORPORATION</v>
          </cell>
          <cell r="C3760">
            <v>-4629976</v>
          </cell>
        </row>
        <row r="3761">
          <cell r="A3761" t="str">
            <v>BRANT COUNTY POWER INC.</v>
          </cell>
          <cell r="B3761" t="str">
            <v>BRANT COUNTY POWER INC.</v>
          </cell>
          <cell r="C3761">
            <v>-1828479</v>
          </cell>
        </row>
        <row r="3762">
          <cell r="A3762" t="str">
            <v>BRANTFORD POWER INC.</v>
          </cell>
          <cell r="B3762" t="str">
            <v>BRANTFORD POWER INC.</v>
          </cell>
          <cell r="C3762">
            <v>-3586013</v>
          </cell>
        </row>
        <row r="3763">
          <cell r="A3763" t="str">
            <v>BURLINGTON HYDRO INC.</v>
          </cell>
          <cell r="B3763" t="str">
            <v>BURLINGTON HYDRO INC.</v>
          </cell>
          <cell r="C3763">
            <v>-22658819</v>
          </cell>
        </row>
        <row r="3764">
          <cell r="A3764" t="str">
            <v>CAMBRIDGE AND NORTH DUMFRIES HYDRO INC.</v>
          </cell>
          <cell r="B3764" t="str">
            <v>CAMBRIDGE AND NORTH DUMFRIES HYDRO INC.</v>
          </cell>
          <cell r="C3764">
            <v>-15549083</v>
          </cell>
        </row>
        <row r="3765">
          <cell r="A3765" t="str">
            <v>CANADIAN NIAGARA POWER INC.</v>
          </cell>
          <cell r="B3765" t="str">
            <v>CANADIAN NIAGARA POWER INC.</v>
          </cell>
          <cell r="C3765">
            <v>-6067153</v>
          </cell>
        </row>
        <row r="3766">
          <cell r="A3766" t="str">
            <v>CENTRE WELLINGTON HYDRO LTD.</v>
          </cell>
          <cell r="B3766" t="str">
            <v>CENTRE WELLINGTON HYDRO LTD.</v>
          </cell>
          <cell r="C3766">
            <v>-1397512</v>
          </cell>
        </row>
        <row r="3767">
          <cell r="A3767" t="str">
            <v>CHAPLEAU PUBLIC UTILITIES CORPORATION</v>
          </cell>
          <cell r="B3767" t="str">
            <v>CHAPLEAU PUBLIC UTILITIES CORPORATION</v>
          </cell>
          <cell r="C3767">
            <v>0</v>
          </cell>
        </row>
        <row r="3768">
          <cell r="A3768" t="str">
            <v>CLINTON POWER CORPORATION</v>
          </cell>
          <cell r="B3768" t="str">
            <v>ERIE THAMES POWERLINES CORPORATION</v>
          </cell>
          <cell r="C3768">
            <v>-52946</v>
          </cell>
        </row>
        <row r="3769">
          <cell r="A3769" t="str">
            <v>COLLUS POWER CORPORATION</v>
          </cell>
          <cell r="B3769" t="str">
            <v>COLLUS POWER CORPORATION</v>
          </cell>
          <cell r="C3769">
            <v>-9636769</v>
          </cell>
        </row>
        <row r="3770">
          <cell r="A3770" t="str">
            <v>COOPERATIVE HYDRO EMBRUN INC.</v>
          </cell>
          <cell r="B3770" t="str">
            <v>COOPERATIVE HYDRO EMBRUN INC.</v>
          </cell>
          <cell r="C3770">
            <v>-411107</v>
          </cell>
        </row>
        <row r="3771">
          <cell r="A3771" t="str">
            <v>E.L.K. ENERGY INC.</v>
          </cell>
          <cell r="B3771" t="str">
            <v>E.L.K. ENERGY INC.</v>
          </cell>
          <cell r="C3771">
            <v>-3679777</v>
          </cell>
        </row>
        <row r="3772">
          <cell r="A3772" t="str">
            <v>ENERSOURCE HYDRO MISSISSAUGA INC.</v>
          </cell>
          <cell r="B3772" t="str">
            <v>ENERSOURCE HYDRO MISSISSAUGA INC.</v>
          </cell>
          <cell r="C3772">
            <v>-61515316</v>
          </cell>
        </row>
        <row r="3773">
          <cell r="A3773" t="str">
            <v>ENTEGRUS POWERLINES INC.</v>
          </cell>
          <cell r="B3773" t="str">
            <v>CHATHAM-KENT HYDRO INC.</v>
          </cell>
          <cell r="C3773">
            <v>-4444968</v>
          </cell>
        </row>
        <row r="3774">
          <cell r="A3774" t="str">
            <v>ENWIN UTILITIES LTD.</v>
          </cell>
          <cell r="B3774" t="str">
            <v>ENWIN UTILITIES LTD.</v>
          </cell>
          <cell r="C3774">
            <v>-12172241</v>
          </cell>
        </row>
        <row r="3775">
          <cell r="A3775" t="str">
            <v>ERIE THAMES POWERLINES CORPORATION</v>
          </cell>
          <cell r="B3775" t="str">
            <v>ERIE THAMES POWERLINES CORPORATION</v>
          </cell>
          <cell r="C3775">
            <v>-3726409</v>
          </cell>
        </row>
        <row r="3776">
          <cell r="A3776" t="str">
            <v>ESPANOLA REGIONAL HYDRO DISTRIBUTION CORPORATION</v>
          </cell>
          <cell r="B3776" t="str">
            <v>ESPANOLA REGIONAL HYDRO DISTRIBUTION CORPORATION</v>
          </cell>
          <cell r="C3776">
            <v>-239607</v>
          </cell>
        </row>
        <row r="3777">
          <cell r="A3777" t="str">
            <v>ESSEX POWERLINES CORPORATION</v>
          </cell>
          <cell r="B3777" t="str">
            <v>ESSEX POWERLINES CORPORATION</v>
          </cell>
          <cell r="C3777">
            <v>-10063338</v>
          </cell>
        </row>
        <row r="3778">
          <cell r="A3778" t="str">
            <v>FESTIVAL HYDRO INC.</v>
          </cell>
          <cell r="B3778" t="str">
            <v>FESTIVAL HYDRO INC.</v>
          </cell>
          <cell r="C3778">
            <v>-4298581</v>
          </cell>
        </row>
        <row r="3779">
          <cell r="A3779" t="str">
            <v>FORT FRANCES POWER CORPORATION</v>
          </cell>
          <cell r="B3779" t="str">
            <v>FORT FRANCES POWER CORPORATION</v>
          </cell>
          <cell r="C3779">
            <v>0</v>
          </cell>
        </row>
        <row r="3780">
          <cell r="A3780" t="str">
            <v>GREATER SUDBURY HYDRO INC.</v>
          </cell>
          <cell r="B3780" t="str">
            <v>GREATER SUDBURY HYDRO INC.</v>
          </cell>
          <cell r="C3780">
            <v>-13513098</v>
          </cell>
        </row>
        <row r="3781">
          <cell r="A3781" t="str">
            <v>GRIMSBY POWER INCORPORATED</v>
          </cell>
          <cell r="B3781" t="str">
            <v>GRIMSBY POWER INCORPORATED</v>
          </cell>
          <cell r="C3781">
            <v>-4977193</v>
          </cell>
        </row>
        <row r="3782">
          <cell r="A3782" t="str">
            <v>GUELPH HYDRO ELECTRIC SYSTEMS INC.</v>
          </cell>
          <cell r="B3782" t="str">
            <v>GUELPH HYDRO ELECTRIC SYSTEMS INC.</v>
          </cell>
          <cell r="C3782">
            <v>-35235111</v>
          </cell>
        </row>
        <row r="3783">
          <cell r="A3783" t="str">
            <v>HALDIMAND COUNTY HYDRO INC.</v>
          </cell>
          <cell r="B3783" t="str">
            <v>HALDIMAND COUNTY HYDRO INC.</v>
          </cell>
          <cell r="C3783">
            <v>-3786815</v>
          </cell>
        </row>
        <row r="3784">
          <cell r="A3784" t="str">
            <v>HALTON HILLS HYDRO INC.</v>
          </cell>
          <cell r="B3784" t="str">
            <v>HALTON HILLS HYDRO INC.</v>
          </cell>
          <cell r="C3784">
            <v>-5912892</v>
          </cell>
        </row>
        <row r="3785">
          <cell r="A3785" t="str">
            <v>HEARST POWER DISTRIBUTION COMPANY LIMITED</v>
          </cell>
          <cell r="B3785" t="str">
            <v>HEARST POWER DISTRIBUTION COMPANY LIMITED</v>
          </cell>
          <cell r="C3785">
            <v>0</v>
          </cell>
        </row>
        <row r="3786">
          <cell r="A3786" t="str">
            <v>HORIZON UTILITIES CORPORATION</v>
          </cell>
          <cell r="B3786" t="str">
            <v>HORIZON UTILITIES CORPORATION</v>
          </cell>
          <cell r="C3786">
            <v>-29668803</v>
          </cell>
        </row>
        <row r="3787">
          <cell r="A3787" t="str">
            <v>HYDRO 2000 INC.</v>
          </cell>
          <cell r="B3787" t="str">
            <v>HYDRO 2000 INC.</v>
          </cell>
          <cell r="C3787">
            <v>-148262</v>
          </cell>
        </row>
        <row r="3788">
          <cell r="A3788" t="str">
            <v>HYDRO HAWKESBURY INC.</v>
          </cell>
          <cell r="B3788" t="str">
            <v>HYDRO HAWKESBURY INC.</v>
          </cell>
          <cell r="C3788">
            <v>-136546</v>
          </cell>
        </row>
        <row r="3789">
          <cell r="A3789" t="str">
            <v>HYDRO ONE BRAMPTON NETWORKS INC.</v>
          </cell>
          <cell r="B3789" t="str">
            <v>HYDRO ONE BRAMPTON NETWORKS INC.</v>
          </cell>
          <cell r="C3789">
            <v>-109104091</v>
          </cell>
        </row>
        <row r="3790">
          <cell r="A3790" t="str">
            <v>HYDRO ONE NETWORKS INC.</v>
          </cell>
          <cell r="B3790" t="str">
            <v>HYDRO ONE NETWORKS INC.</v>
          </cell>
          <cell r="C3790">
            <v>0</v>
          </cell>
        </row>
        <row r="3791">
          <cell r="A3791" t="str">
            <v>HYDRO ONE REMOTE COMMUNITIES INC.</v>
          </cell>
          <cell r="B3791" t="str">
            <v>HYDRO ONE REMOTE COMMUNITIES INC.</v>
          </cell>
          <cell r="C3791">
            <v>0</v>
          </cell>
        </row>
        <row r="3792">
          <cell r="A3792" t="str">
            <v>HYDRO OTTAWA LIMITED</v>
          </cell>
          <cell r="B3792" t="str">
            <v>HYDRO OTTAWA LIMITED</v>
          </cell>
          <cell r="C3792">
            <v>-174598596</v>
          </cell>
        </row>
        <row r="3793">
          <cell r="A3793" t="str">
            <v>INNISFIL HYDRO DISTRIBUTION SYSTEMS LIMITED</v>
          </cell>
          <cell r="B3793" t="str">
            <v>INNISFIL HYDRO DISTRIBUTION SYSTEMS LIMITED</v>
          </cell>
          <cell r="C3793">
            <v>-7193540</v>
          </cell>
        </row>
        <row r="3794">
          <cell r="A3794" t="str">
            <v>KASHECHEWAN POWER CORPORATION</v>
          </cell>
          <cell r="B3794" t="str">
            <v>KASHECHEWAN POWER CORPORATION</v>
          </cell>
          <cell r="C3794">
            <v>-283008</v>
          </cell>
        </row>
        <row r="3795">
          <cell r="A3795" t="str">
            <v>KENORA HYDRO ELECTRIC CORPORATION LTD.</v>
          </cell>
          <cell r="B3795" t="str">
            <v>KENORA HYDRO ELECTRIC CORPORATION LTD.</v>
          </cell>
          <cell r="C3795">
            <v>-485313</v>
          </cell>
        </row>
        <row r="3796">
          <cell r="A3796" t="str">
            <v>KINGSTON HYDRO CORPORATION</v>
          </cell>
          <cell r="B3796" t="str">
            <v>KINGSTON HYDRO CORPORATION</v>
          </cell>
          <cell r="C3796">
            <v>-1376299</v>
          </cell>
        </row>
        <row r="3797">
          <cell r="A3797" t="str">
            <v>KITCHENER-WILMOT HYDRO INC.</v>
          </cell>
          <cell r="B3797" t="str">
            <v>KITCHENER-WILMOT HYDRO INC.</v>
          </cell>
          <cell r="C3797">
            <v>-41724111</v>
          </cell>
        </row>
        <row r="3798">
          <cell r="A3798" t="str">
            <v>LAKEFRONT UTILITIES INC.</v>
          </cell>
          <cell r="B3798" t="str">
            <v>LAKEFRONT UTILITIES INC.</v>
          </cell>
          <cell r="C3798">
            <v>-2157659</v>
          </cell>
        </row>
        <row r="3799">
          <cell r="A3799" t="str">
            <v>LAKELAND POWER DISTRIBUTION LTD.</v>
          </cell>
          <cell r="B3799" t="str">
            <v>LAKELAND POWER DISTRIBUTION LTD.</v>
          </cell>
          <cell r="C3799">
            <v>-4672796</v>
          </cell>
        </row>
        <row r="3800">
          <cell r="A3800" t="str">
            <v>LONDON HYDRO INC.</v>
          </cell>
          <cell r="B3800" t="str">
            <v>LONDON HYDRO INC.</v>
          </cell>
          <cell r="C3800">
            <v>0</v>
          </cell>
        </row>
        <row r="3801">
          <cell r="A3801" t="str">
            <v>MIDDLESEX POWER DISTRIBUTION CORPORATION</v>
          </cell>
          <cell r="B3801" t="str">
            <v>MIDDLESEX POWER DISTRIBUTION CORPORATION</v>
          </cell>
          <cell r="C3801">
            <v>-1077400</v>
          </cell>
        </row>
        <row r="3802">
          <cell r="A3802" t="str">
            <v>MIDLAND POWER UTILITY CORPORATION</v>
          </cell>
          <cell r="B3802" t="str">
            <v>MIDLAND POWER UTILITY CORPORATION</v>
          </cell>
          <cell r="C3802">
            <v>-1429952</v>
          </cell>
        </row>
        <row r="3803">
          <cell r="A3803" t="str">
            <v>MILTON HYDRO DISTRIBUTION INC.</v>
          </cell>
          <cell r="B3803" t="str">
            <v>MILTON HYDRO DISTRIBUTION INC.</v>
          </cell>
          <cell r="C3803">
            <v>-38175516</v>
          </cell>
        </row>
        <row r="3804">
          <cell r="A3804" t="str">
            <v>NEWMARKET-TAY POWER DISTRIBUTION LTD.</v>
          </cell>
          <cell r="B3804" t="str">
            <v>NEWMARKET-TAY POWER DISTRIBUTION LTD.</v>
          </cell>
          <cell r="C3804">
            <v>-19059628</v>
          </cell>
        </row>
        <row r="3805">
          <cell r="A3805" t="str">
            <v>NIAGARA PENINSULA ENERGY INC.</v>
          </cell>
          <cell r="B3805" t="str">
            <v>NIAGARA PENINSULA ENERGY INC.</v>
          </cell>
          <cell r="C3805">
            <v>-17481077</v>
          </cell>
        </row>
        <row r="3806">
          <cell r="A3806" t="str">
            <v>NIAGARA-ON-THE-LAKE HYDRO INC.</v>
          </cell>
          <cell r="B3806" t="str">
            <v>NIAGARA-ON-THE-LAKE HYDRO INC.</v>
          </cell>
          <cell r="C3806">
            <v>-5807978</v>
          </cell>
        </row>
        <row r="3807">
          <cell r="A3807" t="str">
            <v>NORFOLK POWER DISTRIBUTION INC.</v>
          </cell>
          <cell r="B3807" t="str">
            <v>NORFOLK POWER DISTRIBUTION INC.</v>
          </cell>
          <cell r="C3807">
            <v>-8473522</v>
          </cell>
        </row>
        <row r="3808">
          <cell r="A3808" t="str">
            <v>NORTH BAY HYDRO DISTRIBUTION LIMITED</v>
          </cell>
          <cell r="B3808" t="str">
            <v>NORTH BAY HYDRO DISTRIBUTION LIMITED</v>
          </cell>
          <cell r="C3808">
            <v>-7096812</v>
          </cell>
        </row>
        <row r="3809">
          <cell r="A3809" t="str">
            <v>NORTHERN ONTARIO WIRES INC.</v>
          </cell>
          <cell r="B3809" t="str">
            <v>NORTHERN ONTARIO WIRES INC.</v>
          </cell>
          <cell r="C3809">
            <v>0</v>
          </cell>
        </row>
        <row r="3810">
          <cell r="A3810" t="str">
            <v>OAKVILLE HYDRO ELECTRICITY DISTRIBUTION INC.</v>
          </cell>
          <cell r="B3810" t="str">
            <v>OAKVILLE HYDRO ELECTRICITY DISTRIBUTION INC.</v>
          </cell>
          <cell r="C3810">
            <v>-34251899</v>
          </cell>
        </row>
        <row r="3811">
          <cell r="A3811" t="str">
            <v>ORANGEVILLE HYDRO LIMITED</v>
          </cell>
          <cell r="B3811" t="str">
            <v>ORANGEVILLE HYDRO LIMITED</v>
          </cell>
          <cell r="C3811">
            <v>-3607833</v>
          </cell>
        </row>
        <row r="3812">
          <cell r="A3812" t="str">
            <v>ORILLIA POWER DISTRIBUTION CORPORATION</v>
          </cell>
          <cell r="B3812" t="str">
            <v>ORILLIA POWER DISTRIBUTION CORPORATION</v>
          </cell>
          <cell r="C3812">
            <v>-411379</v>
          </cell>
        </row>
        <row r="3813">
          <cell r="A3813" t="str">
            <v>OSHAWA PUC NETWORKS INC.</v>
          </cell>
          <cell r="B3813" t="str">
            <v>OSHAWA PUC NETWORKS INC.</v>
          </cell>
          <cell r="C3813">
            <v>-28454846</v>
          </cell>
        </row>
        <row r="3814">
          <cell r="A3814" t="str">
            <v>OTTAWA RIVER POWER CORPORATION</v>
          </cell>
          <cell r="B3814" t="str">
            <v>OTTAWA RIVER POWER CORPORATION</v>
          </cell>
          <cell r="C3814">
            <v>-1083826</v>
          </cell>
        </row>
        <row r="3815">
          <cell r="A3815" t="str">
            <v>PARRY SOUND POWER CORPORATION</v>
          </cell>
          <cell r="B3815" t="str">
            <v>PARRY SOUND POWER CORPORATION</v>
          </cell>
          <cell r="C3815">
            <v>-835036</v>
          </cell>
        </row>
        <row r="3816">
          <cell r="A3816" t="str">
            <v>PETERBOROUGH DISTRIBUTION INCORPORATED</v>
          </cell>
          <cell r="B3816" t="str">
            <v>PETERBOROUGH DISTRIBUTION INCORPORATED</v>
          </cell>
          <cell r="C3816">
            <v>-10533302</v>
          </cell>
        </row>
        <row r="3817">
          <cell r="A3817" t="str">
            <v>PORT COLBORNE HYDRO INC.</v>
          </cell>
          <cell r="B3817" t="str">
            <v>CANADIAN NIAGARA POWER INC.</v>
          </cell>
          <cell r="C3817">
            <v>-1450611</v>
          </cell>
        </row>
        <row r="3818">
          <cell r="A3818" t="str">
            <v>POWERSTREAM INC.</v>
          </cell>
          <cell r="B3818" t="str">
            <v>POWERSTREAM INC.</v>
          </cell>
          <cell r="C3818">
            <v>-277009926</v>
          </cell>
        </row>
        <row r="3819">
          <cell r="A3819" t="str">
            <v>PUC DISTRIBUTION INC.</v>
          </cell>
          <cell r="B3819" t="str">
            <v>PUC DISTRIBUTION INC.</v>
          </cell>
          <cell r="C3819">
            <v>-5370005</v>
          </cell>
        </row>
        <row r="3820">
          <cell r="A3820" t="str">
            <v>RENFREW HYDRO INC.</v>
          </cell>
          <cell r="B3820" t="str">
            <v>RENFREW HYDRO INC.</v>
          </cell>
          <cell r="C3820">
            <v>0</v>
          </cell>
        </row>
        <row r="3821">
          <cell r="A3821" t="str">
            <v>RIDEAU ST. LAWRENCE DISTRIBUTION INC.</v>
          </cell>
          <cell r="B3821" t="str">
            <v>RIDEAU ST. LAWRENCE DISTRIBUTION INC.</v>
          </cell>
          <cell r="C3821">
            <v>-360987</v>
          </cell>
        </row>
        <row r="3822">
          <cell r="A3822" t="str">
            <v>SIOUX LOOKOUT HYDRO INC.</v>
          </cell>
          <cell r="B3822" t="str">
            <v>SIOUX LOOKOUT HYDRO INC.</v>
          </cell>
          <cell r="C3822">
            <v>-817216</v>
          </cell>
        </row>
        <row r="3823">
          <cell r="A3823" t="str">
            <v>ST. THOMAS ENERGY INC.</v>
          </cell>
          <cell r="B3823" t="str">
            <v>ST. THOMAS ENERGY INC.</v>
          </cell>
          <cell r="C3823">
            <v>-6911139</v>
          </cell>
        </row>
        <row r="3824">
          <cell r="A3824" t="str">
            <v>THUNDER BAY HYDRO ELECTRICITY DISTRIBUTION INC.</v>
          </cell>
          <cell r="B3824" t="str">
            <v>THUNDER BAY HYDRO ELECTRICITY DISTRIBUTION INC.</v>
          </cell>
          <cell r="C3824">
            <v>-10305020</v>
          </cell>
        </row>
        <row r="3825">
          <cell r="A3825" t="str">
            <v>TILLSONBURG HYDRO INC.</v>
          </cell>
          <cell r="B3825" t="str">
            <v>TILLSONBURG HYDRO INC.</v>
          </cell>
          <cell r="C3825">
            <v>-2609529</v>
          </cell>
        </row>
        <row r="3826">
          <cell r="A3826" t="str">
            <v>TORONTO HYDRO-ELECTRIC SYSTEM LIMITED</v>
          </cell>
          <cell r="B3826" t="str">
            <v>TORONTO HYDRO-ELECTRIC SYSTEM LIMITED</v>
          </cell>
          <cell r="C3826">
            <v>-258098312</v>
          </cell>
        </row>
        <row r="3827">
          <cell r="A3827" t="str">
            <v>VERIDIAN CONNECTIONS INC.</v>
          </cell>
          <cell r="B3827" t="str">
            <v>VERIDIAN CONNECTIONS INC.</v>
          </cell>
          <cell r="C3827">
            <v>-48475389</v>
          </cell>
        </row>
        <row r="3828">
          <cell r="A3828" t="str">
            <v>WASAGA DISTRIBUTION INC.</v>
          </cell>
          <cell r="B3828" t="str">
            <v>WASAGA DISTRIBUTION INC.</v>
          </cell>
          <cell r="C3828">
            <v>-3609377</v>
          </cell>
        </row>
        <row r="3829">
          <cell r="A3829" t="str">
            <v>WATERLOO NORTH HYDRO INC.</v>
          </cell>
          <cell r="B3829" t="str">
            <v>WATERLOO NORTH HYDRO INC.</v>
          </cell>
          <cell r="C3829">
            <v>-25788604</v>
          </cell>
        </row>
        <row r="3830">
          <cell r="A3830" t="str">
            <v>WELLAND HYDRO-ELECTRIC SYSTEM CORP.</v>
          </cell>
          <cell r="B3830" t="str">
            <v>WELLAND HYDRO-ELECTRIC SYSTEM CORP.</v>
          </cell>
          <cell r="C3830">
            <v>-1728419</v>
          </cell>
        </row>
        <row r="3831">
          <cell r="A3831" t="str">
            <v>WELLINGTON NORTH POWER INC.</v>
          </cell>
          <cell r="B3831" t="str">
            <v>WELLINGTON NORTH POWER INC.</v>
          </cell>
          <cell r="C3831">
            <v>-245574</v>
          </cell>
        </row>
        <row r="3832">
          <cell r="A3832" t="str">
            <v>WEST COAST HURON ENERGY INC.</v>
          </cell>
          <cell r="B3832" t="str">
            <v>WEST COAST HURON ENERGY INC.</v>
          </cell>
          <cell r="C3832">
            <v>-425620</v>
          </cell>
        </row>
        <row r="3833">
          <cell r="A3833" t="str">
            <v>WEST PERTH POWER INC.</v>
          </cell>
          <cell r="B3833" t="str">
            <v>ERIE THAMES POWERLINES CORPORATION</v>
          </cell>
          <cell r="C3833">
            <v>-349199</v>
          </cell>
        </row>
        <row r="3834">
          <cell r="A3834" t="str">
            <v>WESTARIO POWER INC.</v>
          </cell>
          <cell r="B3834" t="str">
            <v>WESTARIO POWER INC.</v>
          </cell>
          <cell r="C3834">
            <v>-7555737</v>
          </cell>
        </row>
        <row r="3835">
          <cell r="A3835" t="str">
            <v>WHITBY HYDRO ELECTRIC CORPORATION</v>
          </cell>
          <cell r="B3835" t="str">
            <v>WHITBY HYDRO ELECTRIC CORPORATION</v>
          </cell>
          <cell r="C3835">
            <v>-25605468</v>
          </cell>
        </row>
        <row r="3836">
          <cell r="A3836" t="str">
            <v>WOODSTOCK HYDRO SERVICES INC.</v>
          </cell>
          <cell r="B3836" t="str">
            <v>WOODSTOCK HYDRO SERVICES INC.</v>
          </cell>
          <cell r="C3836">
            <v>-4586367</v>
          </cell>
        </row>
        <row r="3841">
          <cell r="A3841" t="str">
            <v>ALGOMA POWER INC.</v>
          </cell>
          <cell r="B3841" t="str">
            <v>ALGOMA POWER INC.</v>
          </cell>
          <cell r="C3841">
            <v>-121890</v>
          </cell>
        </row>
        <row r="3842">
          <cell r="A3842" t="str">
            <v>ATIKOKAN HYDRO INC.</v>
          </cell>
          <cell r="B3842" t="str">
            <v>ATIKOKAN HYDRO INC.</v>
          </cell>
          <cell r="C3842">
            <v>0</v>
          </cell>
        </row>
        <row r="3843">
          <cell r="A3843" t="str">
            <v>BLUEWATER POWER DISTRIBUTION CORPORATION</v>
          </cell>
          <cell r="B3843" t="str">
            <v>BLUEWATER POWER DISTRIBUTION CORPORATION</v>
          </cell>
          <cell r="C3843">
            <v>-5074914</v>
          </cell>
        </row>
        <row r="3844">
          <cell r="A3844" t="str">
            <v>BRANT COUNTY POWER INC.</v>
          </cell>
          <cell r="B3844" t="str">
            <v>BRANT COUNTY POWER INC.</v>
          </cell>
          <cell r="C3844">
            <v>-1836974</v>
          </cell>
        </row>
        <row r="3845">
          <cell r="A3845" t="str">
            <v>BRANTFORD POWER INC.</v>
          </cell>
          <cell r="B3845" t="str">
            <v>BRANTFORD POWER INC.</v>
          </cell>
          <cell r="C3845">
            <v>-3851573</v>
          </cell>
        </row>
        <row r="3846">
          <cell r="A3846" t="str">
            <v>BURLINGTON HYDRO INC.</v>
          </cell>
          <cell r="B3846" t="str">
            <v>BURLINGTON HYDRO INC.</v>
          </cell>
          <cell r="C3846">
            <v>-24106435</v>
          </cell>
        </row>
        <row r="3847">
          <cell r="A3847" t="str">
            <v>CAMBRIDGE AND NORTH DUMFRIES HYDRO INC.</v>
          </cell>
          <cell r="B3847" t="str">
            <v>CAMBRIDGE AND NORTH DUMFRIES HYDRO INC.</v>
          </cell>
          <cell r="C3847">
            <v>-16891915</v>
          </cell>
        </row>
        <row r="3848">
          <cell r="A3848" t="str">
            <v>CANADIAN NIAGARA POWER INC.</v>
          </cell>
          <cell r="B3848" t="str">
            <v>CANADIAN NIAGARA POWER INC.</v>
          </cell>
          <cell r="C3848">
            <v>-6317364</v>
          </cell>
        </row>
        <row r="3849">
          <cell r="A3849" t="str">
            <v>CENTRE WELLINGTON HYDRO LTD.</v>
          </cell>
          <cell r="B3849" t="str">
            <v>CENTRE WELLINGTON HYDRO LTD.</v>
          </cell>
          <cell r="C3849">
            <v>-1534411</v>
          </cell>
        </row>
        <row r="3850">
          <cell r="A3850" t="str">
            <v>CHAPLEAU PUBLIC UTILITIES CORPORATION</v>
          </cell>
          <cell r="B3850" t="str">
            <v>CHAPLEAU PUBLIC UTILITIES CORPORATION</v>
          </cell>
          <cell r="C3850">
            <v>0</v>
          </cell>
        </row>
        <row r="3851">
          <cell r="A3851" t="str">
            <v>COLLUS POWER CORPORATION</v>
          </cell>
          <cell r="B3851" t="str">
            <v>COLLUS POWER CORPORATION</v>
          </cell>
          <cell r="C3851">
            <v>-10231780</v>
          </cell>
        </row>
        <row r="3852">
          <cell r="A3852" t="str">
            <v>COOPERATIVE HYDRO EMBRUN INC.</v>
          </cell>
          <cell r="B3852" t="str">
            <v>COOPERATIVE HYDRO EMBRUN INC.</v>
          </cell>
          <cell r="C3852">
            <v>-396826</v>
          </cell>
        </row>
        <row r="3853">
          <cell r="A3853" t="str">
            <v>E.L.K. ENERGY INC.</v>
          </cell>
          <cell r="B3853" t="str">
            <v>E.L.K. ENERGY INC.</v>
          </cell>
          <cell r="C3853">
            <v>-3871421</v>
          </cell>
        </row>
        <row r="3854">
          <cell r="A3854" t="str">
            <v>ENERSOURCE HYDRO MISSISSAUGA INC.</v>
          </cell>
          <cell r="B3854" t="str">
            <v>ENERSOURCE HYDRO MISSISSAUGA INC.</v>
          </cell>
          <cell r="C3854">
            <v>-816596</v>
          </cell>
        </row>
        <row r="3855">
          <cell r="A3855" t="str">
            <v>ENTEGRUS POWERLINES INC.</v>
          </cell>
          <cell r="B3855" t="str">
            <v>CHATHAM-KENT HYDRO INC.</v>
          </cell>
          <cell r="C3855">
            <v>-4767222</v>
          </cell>
        </row>
        <row r="3856">
          <cell r="A3856" t="str">
            <v>ENWIN UTILITIES LTD.</v>
          </cell>
          <cell r="B3856" t="str">
            <v>ENWIN UTILITIES LTD.</v>
          </cell>
          <cell r="C3856">
            <v>-12499296</v>
          </cell>
        </row>
        <row r="3857">
          <cell r="A3857" t="str">
            <v>ERIE THAMES POWERLINES CORPORATION</v>
          </cell>
          <cell r="B3857" t="str">
            <v>ERIE THAMES POWERLINES CORPORATION</v>
          </cell>
          <cell r="C3857">
            <v>-4773539</v>
          </cell>
        </row>
        <row r="3858">
          <cell r="A3858" t="str">
            <v>ESPANOLA REGIONAL HYDRO DISTRIBUTION CORPORATION</v>
          </cell>
          <cell r="B3858" t="str">
            <v>ESPANOLA REGIONAL HYDRO DISTRIBUTION CORPORATION</v>
          </cell>
          <cell r="C3858">
            <v>-251533</v>
          </cell>
        </row>
        <row r="3859">
          <cell r="A3859" t="str">
            <v>ESSEX POWERLINES CORPORATION</v>
          </cell>
          <cell r="B3859" t="str">
            <v>ESSEX POWERLINES CORPORATION</v>
          </cell>
          <cell r="C3859">
            <v>-12003010</v>
          </cell>
        </row>
        <row r="3860">
          <cell r="A3860" t="str">
            <v>FESTIVAL HYDRO INC.</v>
          </cell>
          <cell r="B3860" t="str">
            <v>FESTIVAL HYDRO INC.</v>
          </cell>
          <cell r="C3860">
            <v>-4405061</v>
          </cell>
        </row>
        <row r="3861">
          <cell r="A3861" t="str">
            <v>FORT FRANCES POWER CORPORATION</v>
          </cell>
          <cell r="B3861" t="str">
            <v>FORT FRANCES POWER CORPORATION</v>
          </cell>
          <cell r="C3861">
            <v>0</v>
          </cell>
        </row>
        <row r="3862">
          <cell r="A3862" t="str">
            <v>GREATER SUDBURY HYDRO INC.</v>
          </cell>
          <cell r="B3862" t="str">
            <v>GREATER SUDBURY HYDRO INC.</v>
          </cell>
          <cell r="C3862">
            <v>-14578301</v>
          </cell>
        </row>
        <row r="3863">
          <cell r="A3863" t="str">
            <v>GRIMSBY POWER INCORPORATED</v>
          </cell>
          <cell r="B3863" t="str">
            <v>GRIMSBY POWER INCORPORATED</v>
          </cell>
          <cell r="C3863">
            <v>-5686522</v>
          </cell>
        </row>
        <row r="3864">
          <cell r="A3864" t="str">
            <v>GUELPH HYDRO ELECTRIC SYSTEMS INC.</v>
          </cell>
          <cell r="B3864" t="str">
            <v>GUELPH HYDRO ELECTRIC SYSTEMS INC.</v>
          </cell>
          <cell r="C3864">
            <v>-31565438</v>
          </cell>
        </row>
        <row r="3865">
          <cell r="A3865" t="str">
            <v>HALDIMAND COUNTY HYDRO INC.</v>
          </cell>
          <cell r="B3865" t="str">
            <v>HALDIMAND COUNTY HYDRO INC.</v>
          </cell>
          <cell r="C3865">
            <v>-3953284</v>
          </cell>
        </row>
        <row r="3866">
          <cell r="A3866" t="str">
            <v>HALTON HILLS HYDRO INC.</v>
          </cell>
          <cell r="B3866" t="str">
            <v>HALTON HILLS HYDRO INC.</v>
          </cell>
          <cell r="C3866">
            <v>-6385598</v>
          </cell>
        </row>
        <row r="3867">
          <cell r="A3867" t="str">
            <v>HEARST POWER DISTRIBUTION COMPANY LIMITED</v>
          </cell>
          <cell r="B3867" t="str">
            <v>HEARST POWER DISTRIBUTION COMPANY LIMITED</v>
          </cell>
          <cell r="C3867">
            <v>0</v>
          </cell>
        </row>
        <row r="3868">
          <cell r="A3868" t="str">
            <v>HORIZON UTILITIES CORPORATION</v>
          </cell>
          <cell r="B3868" t="str">
            <v>HORIZON UTILITIES CORPORATION</v>
          </cell>
          <cell r="C3868">
            <v>-33834063</v>
          </cell>
        </row>
        <row r="3869">
          <cell r="A3869" t="str">
            <v>HYDRO 2000 INC.</v>
          </cell>
          <cell r="B3869" t="str">
            <v>HYDRO 2000 INC.</v>
          </cell>
          <cell r="C3869">
            <v>-148764</v>
          </cell>
        </row>
        <row r="3870">
          <cell r="A3870" t="str">
            <v>HYDRO HAWKESBURY INC.</v>
          </cell>
          <cell r="B3870" t="str">
            <v>HYDRO HAWKESBURY INC.</v>
          </cell>
          <cell r="C3870">
            <v>-130769</v>
          </cell>
        </row>
        <row r="3871">
          <cell r="A3871" t="str">
            <v>HYDRO ONE BRAMPTON NETWORKS INC.</v>
          </cell>
          <cell r="B3871" t="str">
            <v>HYDRO ONE BRAMPTON NETWORKS INC.</v>
          </cell>
          <cell r="C3871">
            <v>-123538549</v>
          </cell>
        </row>
        <row r="3872">
          <cell r="A3872" t="str">
            <v>HYDRO ONE NETWORKS INC.</v>
          </cell>
          <cell r="B3872" t="str">
            <v>HYDRO ONE NETWORKS INC.</v>
          </cell>
          <cell r="C3872">
            <v>0</v>
          </cell>
        </row>
        <row r="3873">
          <cell r="A3873" t="str">
            <v>HYDRO ONE REMOTE COMMUNITIES INC.</v>
          </cell>
          <cell r="B3873" t="str">
            <v>HYDRO ONE REMOTE COMMUNITIES INC.</v>
          </cell>
          <cell r="C3873">
            <v>0</v>
          </cell>
        </row>
        <row r="3874">
          <cell r="A3874" t="str">
            <v>HYDRO OTTAWA LIMITED</v>
          </cell>
          <cell r="B3874" t="str">
            <v>HYDRO OTTAWA LIMITED</v>
          </cell>
          <cell r="C3874">
            <v>-195648455</v>
          </cell>
        </row>
        <row r="3875">
          <cell r="A3875" t="str">
            <v>INNISFIL HYDRO DISTRIBUTION SYSTEMS LIMITED</v>
          </cell>
          <cell r="B3875" t="str">
            <v>INNISFIL HYDRO DISTRIBUTION SYSTEMS LIMITED</v>
          </cell>
          <cell r="C3875">
            <v>-7714947</v>
          </cell>
        </row>
        <row r="3876">
          <cell r="A3876" t="str">
            <v>KENORA HYDRO ELECTRIC CORPORATION LTD.</v>
          </cell>
          <cell r="B3876" t="str">
            <v>KENORA HYDRO ELECTRIC CORPORATION LTD.</v>
          </cell>
          <cell r="C3876">
            <v>-508211</v>
          </cell>
        </row>
        <row r="3877">
          <cell r="A3877" t="str">
            <v>KINGSTON HYDRO CORPORATION</v>
          </cell>
          <cell r="B3877" t="str">
            <v>KINGSTON HYDRO CORPORATION</v>
          </cell>
          <cell r="C3877">
            <v>-1783772</v>
          </cell>
        </row>
        <row r="3878">
          <cell r="A3878" t="str">
            <v>KITCHENER-WILMOT HYDRO INC.</v>
          </cell>
          <cell r="B3878" t="str">
            <v>KITCHENER-WILMOT HYDRO INC.</v>
          </cell>
          <cell r="C3878">
            <v>-44537160</v>
          </cell>
        </row>
        <row r="3879">
          <cell r="A3879" t="str">
            <v>LAKEFRONT UTILITIES INC.</v>
          </cell>
          <cell r="B3879" t="str">
            <v>LAKEFRONT UTILITIES INC.</v>
          </cell>
          <cell r="C3879">
            <v>-2400063</v>
          </cell>
        </row>
        <row r="3880">
          <cell r="A3880" t="str">
            <v>LAKELAND POWER DISTRIBUTION LTD.</v>
          </cell>
          <cell r="B3880" t="str">
            <v>LAKELAND POWER DISTRIBUTION LTD.</v>
          </cell>
          <cell r="C3880">
            <v>-4997238</v>
          </cell>
        </row>
        <row r="3881">
          <cell r="A3881" t="str">
            <v>LONDON HYDRO INC.</v>
          </cell>
          <cell r="B3881" t="str">
            <v>LONDON HYDRO INC.</v>
          </cell>
          <cell r="C3881">
            <v>-33062374</v>
          </cell>
        </row>
        <row r="3882">
          <cell r="A3882" t="str">
            <v>MIDDLESEX POWER DISTRIBUTION CORPORATION</v>
          </cell>
          <cell r="B3882" t="str">
            <v>MIDDLESEX POWER DISTRIBUTION CORPORATION</v>
          </cell>
          <cell r="C3882">
            <v>-1262569</v>
          </cell>
        </row>
        <row r="3883">
          <cell r="A3883" t="str">
            <v>MIDLAND POWER UTILITY CORPORATION</v>
          </cell>
          <cell r="B3883" t="str">
            <v>MIDLAND POWER UTILITY CORPORATION</v>
          </cell>
          <cell r="C3883">
            <v>-1621821</v>
          </cell>
        </row>
        <row r="3884">
          <cell r="A3884" t="str">
            <v>MILTON HYDRO DISTRIBUTION INC.</v>
          </cell>
          <cell r="B3884" t="str">
            <v>MILTON HYDRO DISTRIBUTION INC.</v>
          </cell>
          <cell r="C3884">
            <v>-40103153</v>
          </cell>
        </row>
        <row r="3885">
          <cell r="A3885" t="str">
            <v>NEWMARKET-TAY POWER DISTRIBUTION LTD.</v>
          </cell>
          <cell r="B3885" t="str">
            <v>NEWMARKET-TAY POWER DISTRIBUTION LTD.</v>
          </cell>
          <cell r="C3885">
            <v>-20286814</v>
          </cell>
        </row>
        <row r="3886">
          <cell r="A3886" t="str">
            <v>NIAGARA PENINSULA ENERGY INC.</v>
          </cell>
          <cell r="B3886" t="str">
            <v>NIAGARA PENINSULA ENERGY INC.</v>
          </cell>
          <cell r="C3886">
            <v>-19052603</v>
          </cell>
        </row>
        <row r="3887">
          <cell r="A3887" t="str">
            <v>NIAGARA-ON-THE-LAKE HYDRO INC.</v>
          </cell>
          <cell r="B3887" t="str">
            <v>NIAGARA-ON-THE-LAKE HYDRO INC.</v>
          </cell>
          <cell r="C3887">
            <v>-6253644</v>
          </cell>
        </row>
        <row r="3888">
          <cell r="A3888" t="str">
            <v>NORFOLK POWER DISTRIBUTION INC.</v>
          </cell>
          <cell r="B3888" t="str">
            <v>NORFOLK POWER DISTRIBUTION INC.</v>
          </cell>
          <cell r="C3888">
            <v>-9811775</v>
          </cell>
        </row>
        <row r="3889">
          <cell r="A3889" t="str">
            <v>NORTH BAY HYDRO DISTRIBUTION LIMITED</v>
          </cell>
          <cell r="B3889" t="str">
            <v>NORTH BAY HYDRO DISTRIBUTION LIMITED</v>
          </cell>
          <cell r="C3889">
            <v>-7560942</v>
          </cell>
        </row>
        <row r="3890">
          <cell r="A3890" t="str">
            <v>NORTHERN ONTARIO WIRES INC.</v>
          </cell>
          <cell r="B3890" t="str">
            <v>NORTHERN ONTARIO WIRES INC.</v>
          </cell>
          <cell r="C3890">
            <v>0</v>
          </cell>
        </row>
        <row r="3891">
          <cell r="A3891" t="str">
            <v>OAKVILLE HYDRO ELECTRICITY DISTRIBUTION INC.</v>
          </cell>
          <cell r="B3891" t="str">
            <v>OAKVILLE HYDRO ELECTRICITY DISTRIBUTION INC.</v>
          </cell>
          <cell r="C3891">
            <v>-38964886</v>
          </cell>
        </row>
        <row r="3892">
          <cell r="A3892" t="str">
            <v>ORANGEVILLE HYDRO LIMITED</v>
          </cell>
          <cell r="B3892" t="str">
            <v>ORANGEVILLE HYDRO LIMITED</v>
          </cell>
          <cell r="C3892">
            <v>-3793000</v>
          </cell>
        </row>
        <row r="3893">
          <cell r="A3893" t="str">
            <v>ORILLIA POWER DISTRIBUTION CORPORATION</v>
          </cell>
          <cell r="B3893" t="str">
            <v>ORILLIA POWER DISTRIBUTION CORPORATION</v>
          </cell>
          <cell r="C3893">
            <v>-504949</v>
          </cell>
        </row>
        <row r="3894">
          <cell r="A3894" t="str">
            <v>OSHAWA PUC NETWORKS INC.</v>
          </cell>
          <cell r="B3894" t="str">
            <v>OSHAWA PUC NETWORKS INC.</v>
          </cell>
          <cell r="C3894">
            <v>-29385637</v>
          </cell>
        </row>
        <row r="3895">
          <cell r="A3895" t="str">
            <v>OTTAWA RIVER POWER CORPORATION</v>
          </cell>
          <cell r="B3895" t="str">
            <v>OTTAWA RIVER POWER CORPORATION</v>
          </cell>
          <cell r="C3895">
            <v>-1279394</v>
          </cell>
        </row>
        <row r="3896">
          <cell r="A3896" t="str">
            <v>PARRY SOUND POWER CORPORATION</v>
          </cell>
          <cell r="B3896" t="str">
            <v>PARRY SOUND POWER CORPORATION</v>
          </cell>
          <cell r="C3896">
            <v>-909103</v>
          </cell>
        </row>
        <row r="3897">
          <cell r="A3897" t="str">
            <v>PETERBOROUGH DISTRIBUTION INCORPORATED</v>
          </cell>
          <cell r="B3897" t="str">
            <v>PETERBOROUGH DISTRIBUTION INCORPORATED</v>
          </cell>
          <cell r="C3897">
            <v>-11944112</v>
          </cell>
        </row>
        <row r="3898">
          <cell r="A3898" t="str">
            <v>PORT COLBORNE HYDRO INC.</v>
          </cell>
          <cell r="B3898" t="str">
            <v>CANADIAN NIAGARA POWER INC.</v>
          </cell>
          <cell r="C3898">
            <v>-1749436</v>
          </cell>
        </row>
        <row r="3899">
          <cell r="A3899" t="str">
            <v>POWERSTREAM INC.</v>
          </cell>
          <cell r="B3899" t="str">
            <v>POWERSTREAM INC.</v>
          </cell>
          <cell r="C3899">
            <v>-300872178</v>
          </cell>
        </row>
        <row r="3900">
          <cell r="A3900" t="str">
            <v>PUC DISTRIBUTION INC.</v>
          </cell>
          <cell r="B3900" t="str">
            <v>PUC DISTRIBUTION INC.</v>
          </cell>
          <cell r="C3900">
            <v>-9598438</v>
          </cell>
        </row>
        <row r="3901">
          <cell r="A3901" t="str">
            <v>RENFREW HYDRO INC.</v>
          </cell>
          <cell r="B3901" t="str">
            <v>RENFREW HYDRO INC.</v>
          </cell>
          <cell r="C3901">
            <v>0</v>
          </cell>
        </row>
        <row r="3902">
          <cell r="A3902" t="str">
            <v>RIDEAU ST. LAWRENCE DISTRIBUTION INC.</v>
          </cell>
          <cell r="B3902" t="str">
            <v>RIDEAU ST. LAWRENCE DISTRIBUTION INC.</v>
          </cell>
          <cell r="C3902">
            <v>-430179</v>
          </cell>
        </row>
        <row r="3903">
          <cell r="A3903" t="str">
            <v>SIOUX LOOKOUT HYDRO INC.</v>
          </cell>
          <cell r="B3903" t="str">
            <v>SIOUX LOOKOUT HYDRO INC.</v>
          </cell>
          <cell r="C3903">
            <v>-891191</v>
          </cell>
        </row>
        <row r="3904">
          <cell r="A3904" t="str">
            <v>ST. THOMAS ENERGY INC.</v>
          </cell>
          <cell r="B3904" t="str">
            <v>ST. THOMAS ENERGY INC.</v>
          </cell>
          <cell r="C3904">
            <v>-7183004</v>
          </cell>
        </row>
        <row r="3905">
          <cell r="A3905" t="str">
            <v>THUNDER BAY HYDRO ELECTRICITY DISTRIBUTION INC.</v>
          </cell>
          <cell r="B3905" t="str">
            <v>THUNDER BAY HYDRO ELECTRICITY DISTRIBUTION INC.</v>
          </cell>
          <cell r="C3905">
            <v>-12634977</v>
          </cell>
        </row>
        <row r="3906">
          <cell r="A3906" t="str">
            <v>TILLSONBURG HYDRO INC.</v>
          </cell>
          <cell r="B3906" t="str">
            <v>TILLSONBURG HYDRO INC.</v>
          </cell>
          <cell r="C3906">
            <v>-2782321</v>
          </cell>
        </row>
        <row r="3907">
          <cell r="A3907" t="str">
            <v>TORONTO HYDRO-ELECTRIC SYSTEM LIMITED</v>
          </cell>
          <cell r="B3907" t="str">
            <v>TORONTO HYDRO-ELECTRIC SYSTEM LIMITED</v>
          </cell>
          <cell r="C3907">
            <v>-294479391</v>
          </cell>
        </row>
        <row r="3908">
          <cell r="A3908" t="str">
            <v>VERIDIAN CONNECTIONS INC.</v>
          </cell>
          <cell r="B3908" t="str">
            <v>VERIDIAN CONNECTIONS INC.</v>
          </cell>
          <cell r="C3908">
            <v>-54263737</v>
          </cell>
        </row>
        <row r="3909">
          <cell r="A3909" t="str">
            <v>WASAGA DISTRIBUTION INC.</v>
          </cell>
          <cell r="B3909" t="str">
            <v>WASAGA DISTRIBUTION INC.</v>
          </cell>
          <cell r="C3909">
            <v>-5377446</v>
          </cell>
        </row>
        <row r="3910">
          <cell r="A3910" t="str">
            <v>WATERLOO NORTH HYDRO INC.</v>
          </cell>
          <cell r="B3910" t="str">
            <v>WATERLOO NORTH HYDRO INC.</v>
          </cell>
          <cell r="C3910">
            <v>-27272714</v>
          </cell>
        </row>
        <row r="3911">
          <cell r="A3911" t="str">
            <v>WELLAND HYDRO-ELECTRIC SYSTEM CORP.</v>
          </cell>
          <cell r="B3911" t="str">
            <v>WELLAND HYDRO-ELECTRIC SYSTEM CORP.</v>
          </cell>
          <cell r="C3911">
            <v>-2033600</v>
          </cell>
        </row>
        <row r="3912">
          <cell r="A3912" t="str">
            <v>WELLINGTON NORTH POWER INC.</v>
          </cell>
          <cell r="B3912" t="str">
            <v>WELLINGTON NORTH POWER INC.</v>
          </cell>
          <cell r="C3912">
            <v>-344256</v>
          </cell>
        </row>
        <row r="3913">
          <cell r="A3913" t="str">
            <v>WEST COAST HURON ENERGY INC.</v>
          </cell>
          <cell r="B3913" t="str">
            <v>WEST COAST HURON ENERGY INC.</v>
          </cell>
          <cell r="C3913">
            <v>-425620</v>
          </cell>
        </row>
        <row r="3914">
          <cell r="A3914" t="str">
            <v>WESTARIO POWER INC.</v>
          </cell>
          <cell r="B3914" t="str">
            <v>WESTARIO POWER INC.</v>
          </cell>
          <cell r="C3914">
            <v>-8188457</v>
          </cell>
        </row>
        <row r="3915">
          <cell r="A3915" t="str">
            <v>WHITBY HYDRO ELECTRIC CORPORATION</v>
          </cell>
          <cell r="B3915" t="str">
            <v>WHITBY HYDRO ELECTRIC CORPORATION</v>
          </cell>
          <cell r="C3915">
            <v>-27799803</v>
          </cell>
        </row>
        <row r="3916">
          <cell r="A3916" t="str">
            <v>WOODSTOCK HYDRO SERVICES INC.</v>
          </cell>
          <cell r="B3916" t="str">
            <v>WOODSTOCK HYDRO SERVICES INC.</v>
          </cell>
          <cell r="C3916">
            <v>-5351572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C8" t="str">
            <v>Row Reference</v>
          </cell>
        </row>
      </sheetData>
      <sheetData sheetId="15" refreshError="1"/>
      <sheetData sheetId="16">
        <row r="1">
          <cell r="A1" t="str">
            <v>Distributor Data for Year ended Dec 31st, 2011</v>
          </cell>
        </row>
      </sheetData>
      <sheetData sheetId="17">
        <row r="1">
          <cell r="A1" t="str">
            <v>Distributor Data for Year ended Dec 31st, 2011</v>
          </cell>
        </row>
      </sheetData>
      <sheetData sheetId="18">
        <row r="1">
          <cell r="A1" t="str">
            <v>Distributor Data for Year ended Dec 31st, 2009</v>
          </cell>
        </row>
      </sheetData>
      <sheetData sheetId="19">
        <row r="1">
          <cell r="A1" t="str">
            <v>Distributor Data for Year ended Dec 31st, 2008</v>
          </cell>
        </row>
      </sheetData>
      <sheetData sheetId="20">
        <row r="1">
          <cell r="A1" t="str">
            <v>Distributor Data for Year ended Dec 31st, 2007</v>
          </cell>
        </row>
      </sheetData>
      <sheetData sheetId="21">
        <row r="1">
          <cell r="A1" t="str">
            <v>Distributor Data for Year ended Dec 31st, 2006</v>
          </cell>
        </row>
      </sheetData>
      <sheetData sheetId="22">
        <row r="1">
          <cell r="A1" t="str">
            <v>Distributor Data for Year ended Dec 31st, 2005</v>
          </cell>
        </row>
      </sheetData>
      <sheetData sheetId="23">
        <row r="1">
          <cell r="A1" t="str">
            <v>Distributor Data for Year ended Dec 31st, 2004</v>
          </cell>
        </row>
      </sheetData>
      <sheetData sheetId="24">
        <row r="1">
          <cell r="A1" t="str">
            <v>Distributor Data for Year ended Dec 31st, 2003</v>
          </cell>
        </row>
      </sheetData>
      <sheetData sheetId="25">
        <row r="1">
          <cell r="A1" t="str">
            <v>Distributor Data for Year ended Dec 31st, 2002</v>
          </cell>
        </row>
      </sheetData>
      <sheetData sheetId="26">
        <row r="1">
          <cell r="D1" t="str">
            <v>ASPHODEL-NORWOOD DISTRIBUTION INC</v>
          </cell>
        </row>
      </sheetData>
      <sheetData sheetId="27">
        <row r="1">
          <cell r="D1" t="str">
            <v>ALVINSTON PUBLIC UTILITIES COMMISSION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panel (plant add chk)"/>
      <sheetName val="plant add chk"/>
      <sheetName val="COMPANY_DRILL_TrialBalance_(540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AILSA CRAIG HYDRO ELECTRIC SYSTEM</v>
          </cell>
          <cell r="B5" t="str">
            <v>HYDRO ONE NETWORKS INC.</v>
          </cell>
          <cell r="D5">
            <v>-11297</v>
          </cell>
        </row>
        <row r="6">
          <cell r="A6" t="str">
            <v>AJAX HYDRO-ELECTRIC COMMISSION</v>
          </cell>
          <cell r="B6" t="str">
            <v>VERIDIAN CONNECTIONS INC.</v>
          </cell>
          <cell r="D6">
            <v>-1214160</v>
          </cell>
        </row>
        <row r="7">
          <cell r="A7" t="str">
            <v>ALLISTON</v>
          </cell>
          <cell r="B7" t="str">
            <v>POWERSTREAM INC.</v>
          </cell>
          <cell r="D7">
            <v>-113415</v>
          </cell>
        </row>
        <row r="8">
          <cell r="A8" t="str">
            <v>ALVINSTON PUBLIC UTILITIES COMMISSION</v>
          </cell>
          <cell r="B8" t="str">
            <v>BLUEWATER POWER DISTRIBUTION CORPORATION</v>
          </cell>
          <cell r="D8">
            <v>-13792</v>
          </cell>
        </row>
        <row r="9">
          <cell r="A9" t="str">
            <v>ANCASTER HYDRO-ELECTRIC COMMISSION</v>
          </cell>
          <cell r="B9" t="str">
            <v>HORIZON UTILITIES CORPORATION</v>
          </cell>
          <cell r="D9">
            <v>-296080</v>
          </cell>
        </row>
        <row r="10">
          <cell r="A10" t="str">
            <v>ARKONA HYDRO ELECTRIC COMMISSION</v>
          </cell>
          <cell r="B10" t="str">
            <v>HYDRO ONE NETWORKS INC.</v>
          </cell>
          <cell r="D10">
            <v>-512</v>
          </cell>
        </row>
        <row r="11">
          <cell r="A11" t="str">
            <v>ARNPRIOR HYDRO ELECTRIC COMMISSION</v>
          </cell>
          <cell r="B11" t="str">
            <v>HYDRO ONE NETWORKS INC.</v>
          </cell>
          <cell r="D11">
            <v>-55356</v>
          </cell>
        </row>
        <row r="12">
          <cell r="A12" t="str">
            <v>ASPHODEL-NORWOOD DISTRIBUTION INCORPORATED</v>
          </cell>
          <cell r="B12" t="str">
            <v>PETERBOROUGH DISTRIBUTION INCORPORATED</v>
          </cell>
          <cell r="D12">
            <v>-56817</v>
          </cell>
        </row>
        <row r="13">
          <cell r="A13" t="str">
            <v>ATIKOKAN HYDRO INC.</v>
          </cell>
          <cell r="B13" t="str">
            <v>ATIKOKAN HYDRO INC.</v>
          </cell>
          <cell r="D13">
            <v>-138338</v>
          </cell>
        </row>
        <row r="14">
          <cell r="A14" t="str">
            <v>AURORA HYDRO CONNECTIONS LIMITED</v>
          </cell>
          <cell r="B14" t="str">
            <v>POWERSTREAM INC.</v>
          </cell>
          <cell r="D14">
            <v>-1064644</v>
          </cell>
        </row>
        <row r="15">
          <cell r="A15" t="str">
            <v>AYLMER PUBLIC UTILITIES COMMISSION</v>
          </cell>
          <cell r="B15" t="str">
            <v>ERIE THAMES POWERLINES CORPORATION</v>
          </cell>
          <cell r="D15">
            <v>-78534</v>
          </cell>
        </row>
        <row r="16">
          <cell r="A16" t="str">
            <v>BATH HYDRO</v>
          </cell>
          <cell r="B16" t="str">
            <v>HYDRO ONE NETWORKS INC.</v>
          </cell>
          <cell r="D16">
            <v>-14356</v>
          </cell>
        </row>
        <row r="17">
          <cell r="A17" t="str">
            <v>BEACHBURG HYDRO</v>
          </cell>
          <cell r="B17" t="str">
            <v>OTTAWA RIVER POWER CORPORATION</v>
          </cell>
          <cell r="D17">
            <v>-11615</v>
          </cell>
        </row>
        <row r="18">
          <cell r="A18" t="str">
            <v>BEETON</v>
          </cell>
          <cell r="B18" t="str">
            <v>POWERSTREAM INC.</v>
          </cell>
          <cell r="D18">
            <v>-1224</v>
          </cell>
        </row>
        <row r="19">
          <cell r="A19" t="str">
            <v>BELLEVILLE ELECTRIC CORPORATION</v>
          </cell>
          <cell r="B19" t="str">
            <v>VERIDIAN CONNECTIONS INC.</v>
          </cell>
          <cell r="D19">
            <v>-257617</v>
          </cell>
        </row>
        <row r="20">
          <cell r="A20" t="str">
            <v>BLANDFORD-BLENHEIM PUBLIC UTILITIES COMMISSION</v>
          </cell>
          <cell r="B20" t="str">
            <v>HYDRO ONE NETWORKS INC.</v>
          </cell>
          <cell r="D20">
            <v>-8118</v>
          </cell>
        </row>
        <row r="21">
          <cell r="A21" t="str">
            <v>BLUE MOUNTAINS HYDRO SERVICES COMPANY INC.</v>
          </cell>
          <cell r="B21" t="str">
            <v>COLLUS POWER CORP.</v>
          </cell>
          <cell r="D21">
            <v>-61159</v>
          </cell>
        </row>
        <row r="22">
          <cell r="A22" t="str">
            <v>BLYTH HYDRO ELECTRIC COMMISSION</v>
          </cell>
          <cell r="B22" t="str">
            <v>HYDRO ONE NETWORKS INC.</v>
          </cell>
          <cell r="D22">
            <v>-21600</v>
          </cell>
        </row>
        <row r="23">
          <cell r="A23" t="str">
            <v>BOARD OF LIGHT &amp; HEAT COMM. OF THE CITY OF GUELPH</v>
          </cell>
          <cell r="B23" t="str">
            <v>GUELPH HYDRO ELECTRIC SYSTEMS INC.</v>
          </cell>
          <cell r="D23">
            <v>-3280287</v>
          </cell>
        </row>
        <row r="24">
          <cell r="A24" t="str">
            <v>BOBCAYGEON HYDRO ELECTRIC COMMISSION</v>
          </cell>
          <cell r="B24" t="str">
            <v>HYDRO ONE NETWORKS INC.</v>
          </cell>
          <cell r="D24">
            <v>-30357</v>
          </cell>
        </row>
        <row r="25">
          <cell r="A25" t="str">
            <v>BRADFORD WEST GWILLIMBURY PUBLIC UTILITIES COMMISSION</v>
          </cell>
          <cell r="B25" t="str">
            <v>POWERSTREAM INC.</v>
          </cell>
          <cell r="D25">
            <v>-482271</v>
          </cell>
        </row>
        <row r="26">
          <cell r="A26" t="str">
            <v>BRIGHTON DISTRIBUTION INC.</v>
          </cell>
          <cell r="B26" t="str">
            <v>HYDRO ONE NETWORKS INC.</v>
          </cell>
          <cell r="D26">
            <v>-84276</v>
          </cell>
        </row>
        <row r="27">
          <cell r="A27" t="str">
            <v>BROCK HYDRO-ELECTRIC COMMISSION</v>
          </cell>
          <cell r="B27" t="str">
            <v>VERIDIAN CONNECTIONS INC.</v>
          </cell>
          <cell r="D27">
            <v>-118719</v>
          </cell>
        </row>
        <row r="28">
          <cell r="A28" t="str">
            <v>BROCKVILLE UTILITIES INCORPORATED</v>
          </cell>
          <cell r="B28" t="str">
            <v>HYDRO ONE NETWORKS INC.</v>
          </cell>
          <cell r="D28">
            <v>-454703</v>
          </cell>
        </row>
        <row r="29">
          <cell r="A29" t="str">
            <v>BRUSSELS PUBLIC UTILITIES COMMISSION</v>
          </cell>
          <cell r="B29" t="str">
            <v>FESTIVAL HYDRO INC.</v>
          </cell>
          <cell r="D29">
            <v>-7778</v>
          </cell>
        </row>
        <row r="30">
          <cell r="A30" t="str">
            <v>BURK'S FALLS HYDRO ELECTRIC COMMISSION</v>
          </cell>
          <cell r="B30" t="str">
            <v>LAKELAND POWER DISTRIBUTION LTD.</v>
          </cell>
          <cell r="D30">
            <v>-42691</v>
          </cell>
        </row>
        <row r="31">
          <cell r="A31" t="str">
            <v>BURLINGTON HYDRO INC.</v>
          </cell>
          <cell r="B31" t="str">
            <v>BURLINGTON HYDRO INC.</v>
          </cell>
          <cell r="D31">
            <v>-4699681</v>
          </cell>
        </row>
        <row r="32">
          <cell r="A32" t="str">
            <v>CALEDON HYDRO CORPORATION</v>
          </cell>
          <cell r="B32" t="str">
            <v>HYDRO ONE NETWORKS INC.</v>
          </cell>
          <cell r="D32">
            <v>-1025158</v>
          </cell>
        </row>
        <row r="33">
          <cell r="A33" t="str">
            <v>CAMBRIDGE AND NORTH DUMFRIES HYDRO INC.</v>
          </cell>
          <cell r="B33" t="str">
            <v>CAMBRIDGE AND NORTH DUMFRIES HYDRO INC.</v>
          </cell>
          <cell r="D33">
            <v>-2213124</v>
          </cell>
        </row>
        <row r="34">
          <cell r="A34" t="str">
            <v>CAPREOL HYDRO ELECTRIC COMMISSION</v>
          </cell>
          <cell r="B34" t="str">
            <v>GREATER SUDBURY HYDRO INC.</v>
          </cell>
          <cell r="D34">
            <v>-158031</v>
          </cell>
        </row>
        <row r="35">
          <cell r="A35" t="str">
            <v>CASSELMAN HYDRO INC.</v>
          </cell>
          <cell r="B35" t="str">
            <v>HYDRO OTTAWA LIMITED</v>
          </cell>
          <cell r="D35">
            <v>-32757</v>
          </cell>
        </row>
        <row r="36">
          <cell r="A36" t="str">
            <v>CAVAN-MILLBROOK-NORTH MONAGHAN PUBLIC UTILITIES COMMISSION</v>
          </cell>
          <cell r="B36" t="str">
            <v>HYDRO ONE NETWORKS INC.</v>
          </cell>
          <cell r="D36">
            <v>-32841</v>
          </cell>
        </row>
        <row r="37">
          <cell r="A37" t="str">
            <v>CENTRE HASTINGS HYDRO ELECTRIC COMMISSION</v>
          </cell>
          <cell r="B37" t="str">
            <v>HYDRO ONE NETWORKS INC.</v>
          </cell>
          <cell r="D37">
            <v>-12753</v>
          </cell>
        </row>
        <row r="38">
          <cell r="A38" t="str">
            <v>CHALK RIVER HYDRO</v>
          </cell>
          <cell r="B38" t="str">
            <v>HYDRO ONE NETWORKS INC.</v>
          </cell>
          <cell r="D38">
            <v>-14160</v>
          </cell>
        </row>
        <row r="39">
          <cell r="A39" t="str">
            <v>CHAPLEAU PUBLIC UTILITIES CORPORATION</v>
          </cell>
          <cell r="B39" t="str">
            <v>CHAPLEAU PUBLIC UTILITIES CORPORATION</v>
          </cell>
          <cell r="D39">
            <v>-8179</v>
          </cell>
        </row>
        <row r="40">
          <cell r="A40" t="str">
            <v>CITY OF DRYDEN HYDRO ELECTRIC COMMISSION</v>
          </cell>
          <cell r="B40" t="str">
            <v>HYDRO ONE NETWORKS INC.</v>
          </cell>
          <cell r="D40">
            <v>-71382</v>
          </cell>
        </row>
        <row r="41">
          <cell r="A41" t="str">
            <v>CLARINGTON HYDRO-ELECTRIC COMMISSION</v>
          </cell>
          <cell r="B41" t="str">
            <v>VERIDIAN CONNECTIONS INC.</v>
          </cell>
          <cell r="D41">
            <v>-719052</v>
          </cell>
        </row>
        <row r="42">
          <cell r="A42" t="str">
            <v>CLINTON POWER CORPORATION</v>
          </cell>
          <cell r="B42" t="str">
            <v>ERIE THAMES POWERLINES CORPORATION</v>
          </cell>
          <cell r="D42">
            <v>-15123</v>
          </cell>
        </row>
        <row r="43">
          <cell r="A43" t="str">
            <v>COBDEN HYDRO</v>
          </cell>
          <cell r="B43" t="str">
            <v>HYDRO ONE NETWORKS INC.</v>
          </cell>
          <cell r="D43">
            <v>-7778</v>
          </cell>
        </row>
        <row r="44">
          <cell r="A44" t="str">
            <v>COLBORNE PUBLIC UTILITIES COMMISSION</v>
          </cell>
          <cell r="B44" t="str">
            <v>LAKEFRONT UTILITIES INC.</v>
          </cell>
          <cell r="D44">
            <v>-16834</v>
          </cell>
        </row>
        <row r="45">
          <cell r="A45" t="str">
            <v>COTTAM HYDRO-ELECTRIC SYSTEM</v>
          </cell>
          <cell r="B45" t="str">
            <v>E.L.K. ENERGY INC.</v>
          </cell>
          <cell r="D45">
            <v>-148231</v>
          </cell>
        </row>
        <row r="46">
          <cell r="A46" t="str">
            <v>DASHWOOD HYDRO-ELECTRIC SYSTEM</v>
          </cell>
          <cell r="B46" t="str">
            <v>FESTIVAL HYDRO INC.</v>
          </cell>
          <cell r="D46">
            <v>-129</v>
          </cell>
        </row>
        <row r="47">
          <cell r="A47" t="str">
            <v>DEEP RIVER HYDRO</v>
          </cell>
          <cell r="B47" t="str">
            <v>HYDRO ONE NETWORKS INC.</v>
          </cell>
          <cell r="D47">
            <v>-229875</v>
          </cell>
        </row>
        <row r="48">
          <cell r="A48" t="str">
            <v>DELHI HYDRO-ELECTRIC COMMISSION</v>
          </cell>
          <cell r="B48" t="str">
            <v>NORFOLK POWER DISTRIBUTION INC.</v>
          </cell>
          <cell r="D48">
            <v>-20713</v>
          </cell>
        </row>
        <row r="49">
          <cell r="A49" t="str">
            <v>DESERONTO PUBLIC UTILITIES COMMISSION</v>
          </cell>
          <cell r="B49" t="str">
            <v>HYDRO ONE NETWORKS INC.</v>
          </cell>
          <cell r="D49">
            <v>-7940</v>
          </cell>
        </row>
        <row r="50">
          <cell r="A50" t="str">
            <v>DRESDEN UTILITIES COMMISSION</v>
          </cell>
          <cell r="B50" t="str">
            <v>CHATHAM-KENT HYDRO INC.</v>
          </cell>
          <cell r="D50">
            <v>-33135</v>
          </cell>
        </row>
        <row r="51">
          <cell r="A51" t="str">
            <v>DUNDALK HYDRO ELECTRIC SYSTEM</v>
          </cell>
          <cell r="B51" t="str">
            <v>HYDRO ONE NETWORKS INC.</v>
          </cell>
          <cell r="D51">
            <v>-2020</v>
          </cell>
        </row>
        <row r="52">
          <cell r="A52" t="str">
            <v>DUNDAS HYDRO-ELECTRIC COMMISSION</v>
          </cell>
          <cell r="B52" t="str">
            <v>HORIZON UTILITIES CORPORATION</v>
          </cell>
          <cell r="D52">
            <v>-490989</v>
          </cell>
        </row>
        <row r="53">
          <cell r="A53" t="str">
            <v>DUNNVILLE HYDRO ELECTRIC COMMISSION</v>
          </cell>
          <cell r="B53" t="str">
            <v>HALDIMAND COUNTY HYDRO INC.</v>
          </cell>
          <cell r="D53">
            <v>-141195</v>
          </cell>
        </row>
        <row r="54">
          <cell r="A54" t="str">
            <v>DURHAM HYDRO ELECTRIC COMMISSION</v>
          </cell>
          <cell r="B54" t="str">
            <v>HYDRO ONE NETWORKS INC.</v>
          </cell>
          <cell r="D54">
            <v>-11586</v>
          </cell>
        </row>
        <row r="55">
          <cell r="A55" t="str">
            <v>DUTTON HYDRO LIMITED</v>
          </cell>
          <cell r="B55" t="str">
            <v>MIDDLESEX POWER DISTRIBUTION CORPORATION</v>
          </cell>
          <cell r="D55">
            <v>-4834</v>
          </cell>
        </row>
        <row r="56">
          <cell r="A56" t="str">
            <v>EAST ZORRA-TAVISTOCK PUBLIC UTILITY COMMISSION</v>
          </cell>
          <cell r="B56" t="str">
            <v>ERIE THAMES POWERLINES CORPORATION</v>
          </cell>
          <cell r="D56">
            <v>-38969</v>
          </cell>
        </row>
        <row r="57">
          <cell r="A57" t="str">
            <v>ELMWOOD HYDRO-ELECTRIC SYSTEM</v>
          </cell>
          <cell r="B57" t="str">
            <v>WESTARIO POWER INC.</v>
          </cell>
          <cell r="D57">
            <v>-234</v>
          </cell>
        </row>
        <row r="58">
          <cell r="A58" t="str">
            <v>EMBRUN COOPERATIVE HYDRO INC.</v>
          </cell>
          <cell r="B58" t="str">
            <v>COOPERATIVE HYDRO EMBRUN INC.</v>
          </cell>
          <cell r="D58">
            <v>-30195</v>
          </cell>
        </row>
        <row r="59">
          <cell r="A59" t="str">
            <v>ERIN HYDRO ELECTRIC COMMISSION</v>
          </cell>
          <cell r="B59" t="str">
            <v>HYDRO ONE NETWORKS INC.</v>
          </cell>
          <cell r="D59">
            <v>-228679</v>
          </cell>
        </row>
        <row r="60">
          <cell r="A60" t="str">
            <v>ESSEX HYDRO-ELECTRIC COMMISSION</v>
          </cell>
          <cell r="B60" t="str">
            <v>E.L.K. ENERGY INC.</v>
          </cell>
          <cell r="D60">
            <v>-199203</v>
          </cell>
        </row>
        <row r="61">
          <cell r="A61" t="str">
            <v>FENELON FALLS BOARD OF WATER, LIGHT AND POWER COMMISSIONERS</v>
          </cell>
          <cell r="B61" t="str">
            <v>HYDRO ONE NETWORKS INC.</v>
          </cell>
          <cell r="D61">
            <v>-14194</v>
          </cell>
        </row>
        <row r="62">
          <cell r="A62" t="str">
            <v>FLAMBOROUGH HYDRO ELECTRIC COMMISSION</v>
          </cell>
          <cell r="B62" t="str">
            <v>HORIZON UTILITIES CORPORATION</v>
          </cell>
          <cell r="D62">
            <v>-84589</v>
          </cell>
        </row>
        <row r="63">
          <cell r="A63" t="str">
            <v>FOREST PUBLIC UTILITIES COMMISSION</v>
          </cell>
          <cell r="B63" t="str">
            <v>HYDRO ONE NETWORKS INC.</v>
          </cell>
          <cell r="D63">
            <v>-14335</v>
          </cell>
        </row>
        <row r="64">
          <cell r="A64" t="str">
            <v>GEORGINA HYDRO ELECTRIC COMMISSION</v>
          </cell>
          <cell r="B64" t="str">
            <v>HYDRO ONE NETWORKS INC.</v>
          </cell>
          <cell r="D64">
            <v>-219735</v>
          </cell>
        </row>
        <row r="65">
          <cell r="A65" t="str">
            <v>GLENCOE PUBLIC UTILITIES COMMISSION</v>
          </cell>
          <cell r="B65" t="str">
            <v>HYDRO ONE NETWORKS INC.</v>
          </cell>
          <cell r="D65">
            <v>-31325</v>
          </cell>
        </row>
        <row r="66">
          <cell r="A66" t="str">
            <v>GOULBOURN HYDRO ELECTRIC COMMISSION</v>
          </cell>
          <cell r="B66" t="str">
            <v>HYDRO OTTAWA LIMITED</v>
          </cell>
          <cell r="D66">
            <v>-129459</v>
          </cell>
        </row>
        <row r="67">
          <cell r="A67" t="str">
            <v>GRAND BEND PUBLIC UTILITIES COMMISSION</v>
          </cell>
          <cell r="B67" t="str">
            <v>HYDRO ONE NETWORKS INC.</v>
          </cell>
          <cell r="D67">
            <v>-31267</v>
          </cell>
        </row>
        <row r="68">
          <cell r="A68" t="str">
            <v>GRAND VALLEY ENERGY INC.</v>
          </cell>
          <cell r="B68" t="str">
            <v>ORANGEVILLE HYDRO LIMITED</v>
          </cell>
          <cell r="D68">
            <v>-11046</v>
          </cell>
        </row>
        <row r="69">
          <cell r="A69" t="str">
            <v>GRAVENHURST HYDRO ELECTRIC INC.</v>
          </cell>
          <cell r="B69" t="str">
            <v>VERIDIAN CONNECTIONS INC.</v>
          </cell>
          <cell r="D69">
            <v>-71431</v>
          </cell>
        </row>
        <row r="70">
          <cell r="A70" t="str">
            <v>GRIMSBY POWER INCORPORATED</v>
          </cell>
          <cell r="B70" t="str">
            <v>GRIMSBY POWER INCORPORATED</v>
          </cell>
          <cell r="D70">
            <v>-107612</v>
          </cell>
        </row>
        <row r="71">
          <cell r="A71" t="str">
            <v>GUELPH/ERAMOSA HYDRO-ELECTRIC COMMISSION</v>
          </cell>
          <cell r="B71" t="str">
            <v>GUELPH HYDRO ELECTRIC SYSTEMS INC.</v>
          </cell>
          <cell r="D71">
            <v>-12633</v>
          </cell>
        </row>
        <row r="72">
          <cell r="A72" t="str">
            <v>HALDIMAND HYDRO-ELECTRIC COMMISSION</v>
          </cell>
          <cell r="B72" t="str">
            <v>HALDIMAND COUNTY HYDRO INC.</v>
          </cell>
          <cell r="D72">
            <v>-189717</v>
          </cell>
        </row>
        <row r="73">
          <cell r="A73" t="str">
            <v>HALTON HILLS HYDRO INC.</v>
          </cell>
          <cell r="B73" t="str">
            <v>HALTON HILLS HYDRO INC.</v>
          </cell>
          <cell r="D73">
            <v>-657710</v>
          </cell>
        </row>
        <row r="74">
          <cell r="A74" t="str">
            <v>HAMILTON HYDRO INC.</v>
          </cell>
          <cell r="B74" t="str">
            <v>HORIZON UTILITIES CORPORATION</v>
          </cell>
          <cell r="D74">
            <v>-1968216</v>
          </cell>
        </row>
        <row r="75">
          <cell r="A75" t="str">
            <v>HANOVER ELECTRIC SERVICES INC.</v>
          </cell>
          <cell r="B75" t="str">
            <v>WESTARIO POWER INC.</v>
          </cell>
          <cell r="D75">
            <v>-23479</v>
          </cell>
        </row>
        <row r="76">
          <cell r="A76" t="str">
            <v>HASTINGS PUBLIC UTILITIES</v>
          </cell>
          <cell r="B76" t="str">
            <v>HYDRO ONE NETWORKS INC.</v>
          </cell>
          <cell r="D76">
            <v>-2979</v>
          </cell>
        </row>
        <row r="77">
          <cell r="A77" t="str">
            <v>HAVELOCK-BELMONT-METHUEN HYDRO ELECTRIC COMMISSION</v>
          </cell>
          <cell r="B77" t="str">
            <v>HYDRO ONE NETWORKS INC.</v>
          </cell>
          <cell r="D77">
            <v>-13956</v>
          </cell>
        </row>
        <row r="78">
          <cell r="A78" t="str">
            <v>HEARST POWER DISTRIBUTION COMPANY LIMITED</v>
          </cell>
          <cell r="B78" t="str">
            <v>HEARST POWER DISTRIBUTION COMPANY LIMITED</v>
          </cell>
          <cell r="D78">
            <v>-78090</v>
          </cell>
        </row>
        <row r="79">
          <cell r="A79" t="str">
            <v>HENSALL PUBLIC UTILITIES COMMISSION</v>
          </cell>
          <cell r="B79" t="str">
            <v>FESTIVAL HYDRO INC.</v>
          </cell>
          <cell r="D79">
            <v>-13612</v>
          </cell>
        </row>
        <row r="80">
          <cell r="A80" t="str">
            <v>HOLSTEIN HYDRO ELECTRIC SYSTEM</v>
          </cell>
          <cell r="B80" t="str">
            <v>WELLINGTON NORTH POWER INC.</v>
          </cell>
          <cell r="D80">
            <v>-5000</v>
          </cell>
        </row>
        <row r="81">
          <cell r="A81" t="str">
            <v>HUNTSVILLE PUBLIC UTILITIES COMMISSION</v>
          </cell>
          <cell r="B81" t="str">
            <v>LAKELAND POWER DISTRIBUTION LTD.</v>
          </cell>
          <cell r="D81">
            <v>-27094</v>
          </cell>
        </row>
        <row r="82">
          <cell r="A82" t="str">
            <v>HYDRO ELECTRIC COMMISSION OF THE CORPORATION OF THE TOWNSHIP OF MIDDLESEX CENTRE</v>
          </cell>
          <cell r="B82" t="str">
            <v>HYDRO ONE NETWORKS INC.</v>
          </cell>
          <cell r="D82">
            <v>-4306</v>
          </cell>
        </row>
        <row r="83">
          <cell r="A83" t="str">
            <v>HYDRO ELECTRIC COMMISSION OF THE TOWN OF LEAMINGTON</v>
          </cell>
          <cell r="B83" t="str">
            <v>ESSEX POWERLINES CORPORATION</v>
          </cell>
          <cell r="D83">
            <v>-224853</v>
          </cell>
        </row>
        <row r="84">
          <cell r="A84" t="str">
            <v>HYDRO ELECTRIC COMMISSION OF THE TOWNSHIP OF SPRINGWATER</v>
          </cell>
          <cell r="B84" t="str">
            <v>HYDRO ONE NETWORKS INC.</v>
          </cell>
          <cell r="D84">
            <v>-4028</v>
          </cell>
        </row>
        <row r="85">
          <cell r="A85" t="str">
            <v>HYDRO HAWKESBURY INC.</v>
          </cell>
          <cell r="B85" t="str">
            <v>HYDRO HAWKESBURY INC.</v>
          </cell>
          <cell r="D85">
            <v>-55841</v>
          </cell>
        </row>
        <row r="86">
          <cell r="A86" t="str">
            <v>HYDRO MISSISSAUGA CORPORATION</v>
          </cell>
          <cell r="B86" t="str">
            <v>ENERSOURCE HYDRO MISSISSAUGA INC.</v>
          </cell>
          <cell r="D86">
            <v>-25023071</v>
          </cell>
        </row>
        <row r="87">
          <cell r="A87" t="str">
            <v>HYDRO ONE BRAMPTON NETWORKS INC.</v>
          </cell>
          <cell r="B87" t="str">
            <v>HYDRO ONE BRAMPTON NETWORKS INC.</v>
          </cell>
          <cell r="D87">
            <v>-5425168</v>
          </cell>
        </row>
        <row r="88">
          <cell r="A88" t="str">
            <v>HYDRO OTTAWA LIMITED</v>
          </cell>
          <cell r="B88" t="str">
            <v>HYDRO OTTAWA LIMITED</v>
          </cell>
          <cell r="D88">
            <v>-10547515</v>
          </cell>
        </row>
        <row r="89">
          <cell r="A89" t="str">
            <v>HYDRO VAUGHAN DISTRIBUTION INC.</v>
          </cell>
          <cell r="B89" t="str">
            <v>POWERSTREAM INC.</v>
          </cell>
          <cell r="D89">
            <v>-2445760</v>
          </cell>
        </row>
        <row r="90">
          <cell r="A90" t="str">
            <v>HYDRO-ELECTRIC COMMISSION FOR THE TOWN OF AMHERSTBURG</v>
          </cell>
          <cell r="B90" t="str">
            <v>ESSEX POWERLINES CORPORATION</v>
          </cell>
          <cell r="D90">
            <v>-99742</v>
          </cell>
        </row>
        <row r="91">
          <cell r="A91" t="str">
            <v>HYDRO-ELECTRIC COMMISSION OF SOUTH DUMFRIES</v>
          </cell>
          <cell r="B91" t="str">
            <v>BRANT COUNTY POWER INC.</v>
          </cell>
          <cell r="D91">
            <v>-198</v>
          </cell>
        </row>
        <row r="92">
          <cell r="A92" t="str">
            <v>HYDRO-ELECTRIC COMMISSION OF THE CITY OF BRANTFORD</v>
          </cell>
          <cell r="B92" t="str">
            <v>BRANTFORD POWER INC.</v>
          </cell>
          <cell r="D92">
            <v>-2369968</v>
          </cell>
        </row>
        <row r="93">
          <cell r="A93" t="str">
            <v>HYDRO-ELECTRIC COMMISSION OF THE CITY OF PEMBROKE</v>
          </cell>
          <cell r="B93" t="str">
            <v>OTTAWA RIVER POWER CORPORATION</v>
          </cell>
          <cell r="D93">
            <v>-206736</v>
          </cell>
        </row>
        <row r="94">
          <cell r="A94" t="str">
            <v>HYDRO-ELECTRIC COMMISSION OF THE CITY OF SARNIA</v>
          </cell>
          <cell r="B94" t="str">
            <v>BLUEWATER POWER DISTRIBUTION CORPORATION</v>
          </cell>
          <cell r="D94">
            <v>-207180</v>
          </cell>
        </row>
        <row r="95">
          <cell r="A95" t="str">
            <v>HYDRO-ELECTRIC COMMISSION OF THE CITY OF TORONTO - EAST YORK OFFICE</v>
          </cell>
          <cell r="B95" t="str">
            <v>TORONTO HYDRO-ELECTRIC SYSTEM LIMITED</v>
          </cell>
          <cell r="D95">
            <v>-440772</v>
          </cell>
        </row>
        <row r="96">
          <cell r="A96" t="str">
            <v>HYDRO-ELECTRIC COMMISSION OF THE CITY OF TORONTO - ETOBICOKE OFFICE</v>
          </cell>
          <cell r="B96" t="str">
            <v>TORONTO HYDRO-ELECTRIC SYSTEM LIMITED</v>
          </cell>
          <cell r="D96">
            <v>-4809570</v>
          </cell>
        </row>
        <row r="97">
          <cell r="A97" t="str">
            <v>HYDRO-ELECTRIC COMMISSION OF THE CITY OF TORONTO - NORTH YORK OFFICE</v>
          </cell>
          <cell r="B97" t="str">
            <v>TORONTO HYDRO-ELECTRIC SYSTEM LIMITED</v>
          </cell>
          <cell r="D97">
            <v>-5644332</v>
          </cell>
        </row>
        <row r="98">
          <cell r="A98" t="str">
            <v>HYDRO-ELECTRIC COMMISSION OF THE CITY OF TORONTO - SCARBOROUGH OFFICE</v>
          </cell>
          <cell r="B98" t="str">
            <v>TORONTO HYDRO-ELECTRIC SYSTEM LIMITED</v>
          </cell>
          <cell r="D98">
            <v>-11302126</v>
          </cell>
        </row>
        <row r="99">
          <cell r="A99" t="str">
            <v>HYDRO-ELECTRIC COMMISSION OF THE CITY OF TORONTO - TORONTO OFFICE</v>
          </cell>
          <cell r="B99" t="str">
            <v>TORONTO HYDRO-ELECTRIC SYSTEM LIMITED</v>
          </cell>
          <cell r="D99">
            <v>-5379481</v>
          </cell>
        </row>
        <row r="100">
          <cell r="A100" t="str">
            <v>HYDRO-ELECTRIC COMMISSION OF THE CITY OF TORONTO - YORK OFFICE</v>
          </cell>
          <cell r="B100" t="str">
            <v>TORONTO HYDRO-ELECTRIC SYSTEM LIMITED</v>
          </cell>
          <cell r="D100">
            <v>-65062</v>
          </cell>
        </row>
        <row r="101">
          <cell r="A101" t="str">
            <v>HYDRO-ELECTRIC COMMISSION OF THE TOWN OF BOTHWELL</v>
          </cell>
          <cell r="B101" t="str">
            <v>CHATHAM-KENT HYDRO INC.</v>
          </cell>
          <cell r="D101">
            <v>-7508</v>
          </cell>
        </row>
        <row r="102">
          <cell r="A102" t="str">
            <v>HYDRO-ELECTRIC COMMISSION OF THE TOWN OF BRACEBRIDGE</v>
          </cell>
          <cell r="B102" t="str">
            <v>LAKELAND POWER DISTRIBUTION LTD.</v>
          </cell>
          <cell r="D102">
            <v>-28516</v>
          </cell>
        </row>
        <row r="103">
          <cell r="A103" t="str">
            <v>HYDRO-ELECTRIC COMMISSION OF THE TOWN OF CACHE BAY</v>
          </cell>
          <cell r="B103" t="str">
            <v>GREATER SUDBURY HYDRO INC.</v>
          </cell>
          <cell r="D103">
            <v>-2373</v>
          </cell>
        </row>
        <row r="104">
          <cell r="A104" t="str">
            <v>HYDRO-ELECTRIC COMMISSION OF THE TOWN OF HARRISTON</v>
          </cell>
          <cell r="B104" t="str">
            <v>WESTARIO POWER INC.</v>
          </cell>
          <cell r="D104">
            <v>-19398</v>
          </cell>
        </row>
        <row r="105">
          <cell r="A105" t="str">
            <v>HYDRO-ELECTRIC COMMISSION OF THE TOWN OF HARROW</v>
          </cell>
          <cell r="B105" t="str">
            <v>E.L.K. ENERGY INC.</v>
          </cell>
          <cell r="D105">
            <v>-179669</v>
          </cell>
        </row>
        <row r="106">
          <cell r="A106" t="str">
            <v>HYDRO-ELECTRIC COMMISSION OF THE TOWN OF LASALLE</v>
          </cell>
          <cell r="B106" t="str">
            <v>ESSEX POWERLINES CORPORATION</v>
          </cell>
          <cell r="D106">
            <v>-195418</v>
          </cell>
        </row>
        <row r="107">
          <cell r="A107" t="str">
            <v>HYDRO-ELECTRIC COMMISSION OF THE TOWN OF PORT ELGIN</v>
          </cell>
          <cell r="B107" t="str">
            <v>WESTARIO POWER INC.</v>
          </cell>
          <cell r="D107">
            <v>-712701</v>
          </cell>
        </row>
        <row r="108">
          <cell r="A108" t="str">
            <v>HYDRO-ELECTRIC COMMISSION OF THE TOWN OF STAYNER</v>
          </cell>
          <cell r="B108" t="str">
            <v>COLLUS POWER CORP.</v>
          </cell>
          <cell r="D108">
            <v>-6815</v>
          </cell>
        </row>
        <row r="109">
          <cell r="A109" t="str">
            <v>HYDRO-ELECTRIC COMMISSION OF THE TOWN OF STURGEON FALLS</v>
          </cell>
          <cell r="B109" t="str">
            <v>GREATER SUDBURY HYDRO INC.</v>
          </cell>
          <cell r="D109">
            <v>-3460</v>
          </cell>
        </row>
        <row r="110">
          <cell r="A110" t="str">
            <v>HYDRO-ELECTRIC COMMISSION OF THE TOWN OF VANKLEEK HILL</v>
          </cell>
          <cell r="B110" t="str">
            <v>HYDRO ONE NETWORKS INC.</v>
          </cell>
          <cell r="D110">
            <v>-64435</v>
          </cell>
        </row>
        <row r="111">
          <cell r="A111" t="str">
            <v>HYDRO-ELECTRIC COMMISSION OF THE TOWN OF WALLACEBURG</v>
          </cell>
          <cell r="B111" t="str">
            <v>CHATHAM-KENT HYDRO INC.</v>
          </cell>
          <cell r="D111">
            <v>-210055</v>
          </cell>
        </row>
        <row r="112">
          <cell r="A112" t="str">
            <v>HYDRO-ELECTRIC COMMISSION OF THE TOWN OF WASAGA BEACH</v>
          </cell>
          <cell r="B112" t="str">
            <v>WASAGA DISTRIBUTION INC.</v>
          </cell>
          <cell r="D112">
            <v>-138457</v>
          </cell>
        </row>
        <row r="113">
          <cell r="A113" t="str">
            <v>HYDRO-ELECTRIC COMMISSION OF THE TOWN OF WEBBWOOD</v>
          </cell>
          <cell r="B113" t="str">
            <v>ESPANOLA REGIONAL HYDRO DISTRIBUTION CORPORATION</v>
          </cell>
          <cell r="D113">
            <v>-2162</v>
          </cell>
        </row>
        <row r="114">
          <cell r="A114" t="str">
            <v>HYDRO-ELECTRIC COMMISSION OF THE TOWN OF WIARTON</v>
          </cell>
          <cell r="B114" t="str">
            <v>HYDRO ONE NETWORKS INC.</v>
          </cell>
          <cell r="D114">
            <v>-12430</v>
          </cell>
        </row>
        <row r="115">
          <cell r="A115" t="str">
            <v>HYDRO-ELECTRIC COMMISSION OF THE TOWNSHIP OF BRANTFORD</v>
          </cell>
          <cell r="B115" t="str">
            <v>BRANT COUNTY POWER INC.</v>
          </cell>
          <cell r="D115">
            <v>-234847</v>
          </cell>
        </row>
        <row r="116">
          <cell r="A116" t="str">
            <v>HYDRO-ELECTRIC COMMISSION OF THE TOWNSHIP OF ESSA</v>
          </cell>
          <cell r="B116" t="str">
            <v>POWERSTREAM INC.</v>
          </cell>
          <cell r="D116">
            <v>-7200</v>
          </cell>
        </row>
        <row r="117">
          <cell r="A117" t="str">
            <v>HYDRO-ELECTRIC COMMISSION OF THE VILLAGE OF ALFRED</v>
          </cell>
          <cell r="B117" t="str">
            <v>HYDRO 2000 INC.</v>
          </cell>
          <cell r="D117">
            <v>-11969</v>
          </cell>
        </row>
        <row r="118">
          <cell r="A118" t="str">
            <v>HYDRO-ELECTRIC COMMISSION OF THE VILLAGE OF CLIFFORD</v>
          </cell>
          <cell r="B118" t="str">
            <v>WESTARIO POWER INC.</v>
          </cell>
          <cell r="D118">
            <v>-5623</v>
          </cell>
        </row>
        <row r="119">
          <cell r="A119" t="str">
            <v>HYDRO-ELECTRIC COMMISSION OF THE VILLAGE OF ELORA</v>
          </cell>
          <cell r="B119" t="str">
            <v>CENTRE WELLINGTON HYDRO LTD.</v>
          </cell>
          <cell r="D119">
            <v>-11776</v>
          </cell>
        </row>
        <row r="120">
          <cell r="A120" t="str">
            <v>HYDRO-ELECTRIC COMMISSION OF THE VILLAGE OF FINCH</v>
          </cell>
          <cell r="B120" t="str">
            <v>HYDRO ONE NETWORKS INC.</v>
          </cell>
          <cell r="D120">
            <v>-6624</v>
          </cell>
        </row>
        <row r="121">
          <cell r="A121" t="str">
            <v>HYDRO-ELECTRIC COMMISSION OF THE VILLAGE OF FRANKFORD</v>
          </cell>
          <cell r="B121" t="str">
            <v>HYDRO ONE NETWORKS INC.</v>
          </cell>
          <cell r="D121">
            <v>-9515</v>
          </cell>
        </row>
        <row r="122">
          <cell r="A122" t="str">
            <v>HYDRO-ELECTRIC COMMISSION OF THE VILLAGE OF L'ORIGNAL</v>
          </cell>
          <cell r="B122" t="str">
            <v>HYDRO ONE NETWORKS INC.</v>
          </cell>
          <cell r="D122">
            <v>-88699</v>
          </cell>
        </row>
        <row r="123">
          <cell r="A123" t="str">
            <v>HYDRO-ELECTRIC COMMISSION OF THE VILLAGE OF LUCAN</v>
          </cell>
          <cell r="B123" t="str">
            <v>HYDRO ONE NETWORKS INC.</v>
          </cell>
          <cell r="D123">
            <v>-81993</v>
          </cell>
        </row>
        <row r="124">
          <cell r="A124" t="str">
            <v>HYDRO-ELECTRIC COMMISSION OF THE VILLAGE OF MORRISBURG</v>
          </cell>
          <cell r="B124" t="str">
            <v>RIDEAU ST. LAWRENCE DISTRIBUTION INC.</v>
          </cell>
          <cell r="D124">
            <v>-100351</v>
          </cell>
        </row>
        <row r="125">
          <cell r="A125" t="str">
            <v>HYDRO-ELECTRIC COMMISSION OF THE VILLAGE OF PAISLEY</v>
          </cell>
          <cell r="B125" t="str">
            <v>HYDRO ONE NETWORKS INC.</v>
          </cell>
          <cell r="D125">
            <v>-36754</v>
          </cell>
        </row>
        <row r="126">
          <cell r="A126" t="str">
            <v>HYDRO-ELECTRIC COMMISSION OF THE VILLAGE OF PLANTAGENET</v>
          </cell>
          <cell r="B126" t="str">
            <v>HYDRO 2000 INC.</v>
          </cell>
          <cell r="D126">
            <v>-2442</v>
          </cell>
        </row>
        <row r="127">
          <cell r="A127" t="str">
            <v>HYDRO-ELECTRIC COMMISSION OF THE VILLAGE OF ST. CLAIR BEACH</v>
          </cell>
          <cell r="B127" t="str">
            <v>ESSEX POWERLINES CORPORATION</v>
          </cell>
          <cell r="D127">
            <v>-544852</v>
          </cell>
        </row>
        <row r="128">
          <cell r="A128" t="str">
            <v>HYDRO-ELECTRIC COMMISSION OF THE VILLAGE OF VICTORIA HARBOUR</v>
          </cell>
          <cell r="B128" t="str">
            <v>NEWMARKET-TAY POWER DISTRIBUTION LTD.</v>
          </cell>
          <cell r="D128">
            <v>-9338</v>
          </cell>
        </row>
        <row r="129">
          <cell r="A129" t="str">
            <v>INGERSOLL PUBLIC UTILITY COMMISSION</v>
          </cell>
          <cell r="B129" t="str">
            <v>ERIE THAMES POWERLINES CORPORATION</v>
          </cell>
          <cell r="D129">
            <v>-123199</v>
          </cell>
        </row>
        <row r="130">
          <cell r="A130" t="str">
            <v>INNISFIL HYDRO DISTRIBUTION SYSTEMS LIMITED</v>
          </cell>
          <cell r="B130" t="str">
            <v>INNISFIL HYDRO DISTRIBUTION SYSTEMS LIMITED</v>
          </cell>
          <cell r="D130">
            <v>-46807</v>
          </cell>
        </row>
        <row r="131">
          <cell r="A131" t="str">
            <v>KENORA HYDRO ELECTRIC CORPORATION LTD.</v>
          </cell>
          <cell r="B131" t="str">
            <v>KENORA HYDRO ELECTRIC CORPORATION LTD.</v>
          </cell>
          <cell r="D131">
            <v>-52588</v>
          </cell>
        </row>
        <row r="132">
          <cell r="A132" t="str">
            <v>KILLALOE HYDRO ELECTRIC COMMISSION</v>
          </cell>
          <cell r="B132" t="str">
            <v>OTTAWA RIVER POWER CORPORATION</v>
          </cell>
          <cell r="D132">
            <v>-5864</v>
          </cell>
        </row>
        <row r="133">
          <cell r="A133" t="str">
            <v>KINCARDINE HYDRO ELECTRIC COMMISSION</v>
          </cell>
          <cell r="B133" t="str">
            <v>WESTARIO POWER INC.</v>
          </cell>
          <cell r="D133">
            <v>-610241</v>
          </cell>
        </row>
        <row r="134">
          <cell r="A134" t="str">
            <v>KINGSTON ELECTRICITY DISTRIBUTION LIMITED</v>
          </cell>
          <cell r="B134" t="str">
            <v>KINGSTON ELECTRICITY DISTRIBUTION LIMITED</v>
          </cell>
          <cell r="D134">
            <v>-91585</v>
          </cell>
        </row>
        <row r="135">
          <cell r="B135" t="str">
            <v>KINGSTON HYDRO CORPORATION</v>
          </cell>
          <cell r="D135">
            <v>-91585</v>
          </cell>
        </row>
        <row r="136">
          <cell r="A136" t="str">
            <v>KINGSVILLE PUBLIC UTILITY COMMISSION</v>
          </cell>
          <cell r="B136" t="str">
            <v>E.L.K. ENERGY INC.</v>
          </cell>
          <cell r="D136">
            <v>-252323</v>
          </cell>
        </row>
        <row r="137">
          <cell r="A137" t="str">
            <v>KIRKFIELD HYDRO ELECTRIC SYSTEM</v>
          </cell>
          <cell r="B137" t="str">
            <v>HYDRO ONE NETWORKS INC.</v>
          </cell>
          <cell r="D137">
            <v>-10027</v>
          </cell>
        </row>
        <row r="138">
          <cell r="A138" t="str">
            <v>KITCHENER-WILMOT HYDRO INC.</v>
          </cell>
          <cell r="B138" t="str">
            <v>KITCHENER-WILMOT HYDRO INC.</v>
          </cell>
          <cell r="D138">
            <v>-2341206</v>
          </cell>
        </row>
        <row r="139">
          <cell r="A139" t="str">
            <v>LAKEFIELD DISTRIBUTION INCORPORATED</v>
          </cell>
          <cell r="B139" t="str">
            <v>PETERBOROUGH DISTRIBUTION INCORPORATED</v>
          </cell>
          <cell r="D139">
            <v>-95910</v>
          </cell>
        </row>
        <row r="140">
          <cell r="A140" t="str">
            <v>LAKESHORE TOWNSHIP HEC</v>
          </cell>
          <cell r="B140" t="str">
            <v>E.L.K. ENERGY INC.</v>
          </cell>
          <cell r="D140">
            <v>-222757</v>
          </cell>
        </row>
        <row r="141">
          <cell r="A141" t="str">
            <v>LANARK HIGHLANDS PUBLIC UTILITIES COMMISSION</v>
          </cell>
          <cell r="B141" t="str">
            <v>HYDRO ONE NETWORKS INC.</v>
          </cell>
          <cell r="D141">
            <v>-7179</v>
          </cell>
        </row>
        <row r="142">
          <cell r="A142" t="str">
            <v>LARDER LAKE ELECTRIC COMPANY</v>
          </cell>
          <cell r="B142" t="str">
            <v>HYDRO ONE NETWORKS INC.</v>
          </cell>
          <cell r="D142">
            <v>-7045</v>
          </cell>
        </row>
        <row r="143">
          <cell r="A143" t="str">
            <v>LATCHFORD HYDRO ELECTRIC</v>
          </cell>
          <cell r="B143" t="str">
            <v>HYDRO ONE NETWORKS INC.</v>
          </cell>
          <cell r="D143">
            <v>-6945</v>
          </cell>
        </row>
        <row r="144">
          <cell r="A144" t="str">
            <v>LINCOLN HYDRO-ELECTRIC COMMISSION</v>
          </cell>
          <cell r="B144" t="str">
            <v>NIAGARA PENINSULA ENERGY INC.</v>
          </cell>
          <cell r="D144">
            <v>-91083</v>
          </cell>
        </row>
        <row r="145">
          <cell r="A145" t="str">
            <v>LINDSAY HYDRO-ELECTRIC SYSTEM</v>
          </cell>
          <cell r="B145" t="str">
            <v>HYDRO ONE NETWORKS INC.</v>
          </cell>
          <cell r="D145">
            <v>-202013</v>
          </cell>
        </row>
        <row r="146">
          <cell r="A146" t="str">
            <v>LONDON HYDRO UTILITIES SERVICES INC.</v>
          </cell>
          <cell r="B146" t="str">
            <v>LONDON HYDRO INC.</v>
          </cell>
          <cell r="D146">
            <v>-6893891</v>
          </cell>
        </row>
        <row r="147">
          <cell r="A147" t="str">
            <v>MALAHIDE UTILITY COMMISSION</v>
          </cell>
          <cell r="B147" t="str">
            <v>HYDRO ONE NETWORKS INC.</v>
          </cell>
          <cell r="D147">
            <v>-3029</v>
          </cell>
        </row>
        <row r="148">
          <cell r="A148" t="str">
            <v>MAPLETON HYDRO ELECTRIC COMMISSION</v>
          </cell>
          <cell r="B148" t="str">
            <v>HYDRO ONE NETWORKS INC.</v>
          </cell>
          <cell r="D148">
            <v>-2741</v>
          </cell>
        </row>
        <row r="149">
          <cell r="A149" t="str">
            <v>MARKDALE HYDRO SYSTEM</v>
          </cell>
          <cell r="B149" t="str">
            <v>HYDRO ONE NETWORKS INC.</v>
          </cell>
          <cell r="D149">
            <v>-18412</v>
          </cell>
        </row>
        <row r="150">
          <cell r="A150" t="str">
            <v>MARKHAM HYDRO DISTRIBUTION INC.</v>
          </cell>
          <cell r="B150" t="str">
            <v>POWERSTREAM INC.</v>
          </cell>
          <cell r="D150">
            <v>-3424963</v>
          </cell>
        </row>
        <row r="151">
          <cell r="A151" t="str">
            <v>MARMORA HYDRO COMMISSION</v>
          </cell>
          <cell r="B151" t="str">
            <v>HYDRO ONE NETWORKS INC.</v>
          </cell>
          <cell r="D151">
            <v>-21445</v>
          </cell>
        </row>
        <row r="152">
          <cell r="A152" t="str">
            <v>MARTINTOWN HYDRO SYSTEM</v>
          </cell>
          <cell r="B152" t="str">
            <v>HYDRO ONE NETWORKS INC.</v>
          </cell>
          <cell r="D152">
            <v>-843</v>
          </cell>
        </row>
        <row r="153">
          <cell r="A153" t="str">
            <v>MIDLAND POWER UTILITY CORPORATION</v>
          </cell>
          <cell r="B153" t="str">
            <v>MIDLAND POWER UTILITY CORPORATION</v>
          </cell>
          <cell r="D153">
            <v>-26525</v>
          </cell>
        </row>
        <row r="154">
          <cell r="A154" t="str">
            <v>MILDMAY HYDRO-ELECTRIC COMMISSION</v>
          </cell>
          <cell r="B154" t="str">
            <v>WESTARIO POWER INC.</v>
          </cell>
          <cell r="D154">
            <v>-3976</v>
          </cell>
        </row>
        <row r="155">
          <cell r="A155" t="str">
            <v>MILTON HYDRO DISTRIBUTION INC.</v>
          </cell>
          <cell r="B155" t="str">
            <v>MILTON HYDRO DISTRIBUTION INC.</v>
          </cell>
          <cell r="D155">
            <v>-1932501</v>
          </cell>
        </row>
        <row r="156">
          <cell r="A156" t="str">
            <v>MISSISSIPPI MILLS PUBLIC UTILITIES COMMISSION</v>
          </cell>
          <cell r="B156" t="str">
            <v>OTTAWA RIVER POWER CORPORATION</v>
          </cell>
          <cell r="D156">
            <v>-40818</v>
          </cell>
        </row>
        <row r="157">
          <cell r="A157" t="str">
            <v>NANTICOKE HYDRO ELECTRIC COMMISSION</v>
          </cell>
          <cell r="B157" t="str">
            <v>HALDIMAND COUNTY HYDRO INC.</v>
          </cell>
          <cell r="D157">
            <v>-401779</v>
          </cell>
        </row>
        <row r="158">
          <cell r="A158" t="str">
            <v>NAPANEE HYDRO-ELECTRIC COMMISSION</v>
          </cell>
          <cell r="B158" t="str">
            <v>HYDRO ONE NETWORKS INC.</v>
          </cell>
          <cell r="D158">
            <v>-38335</v>
          </cell>
        </row>
        <row r="159">
          <cell r="A159" t="str">
            <v>NEPEAN HYDRO ELECTRIC COMMISSION</v>
          </cell>
          <cell r="B159" t="str">
            <v>HYDRO OTTAWA LIMITED</v>
          </cell>
          <cell r="D159">
            <v>-3913299</v>
          </cell>
        </row>
        <row r="160">
          <cell r="A160" t="str">
            <v>NEWBURGH</v>
          </cell>
          <cell r="B160" t="str">
            <v>HYDRO ONE NETWORKS INC.</v>
          </cell>
          <cell r="D160">
            <v>-6199</v>
          </cell>
        </row>
        <row r="161">
          <cell r="A161" t="str">
            <v>NEWBURY POWER INC.</v>
          </cell>
          <cell r="B161" t="str">
            <v>MIDDLESEX POWER DISTRIBUTION CORPORATION</v>
          </cell>
          <cell r="D161">
            <v>-3415</v>
          </cell>
        </row>
        <row r="162">
          <cell r="A162" t="str">
            <v>NEWMARKET HYDRO LTD.</v>
          </cell>
          <cell r="B162" t="str">
            <v>NEWMARKET-TAY POWER DISTRIBUTION LTD.</v>
          </cell>
          <cell r="D162">
            <v>-1766340</v>
          </cell>
        </row>
        <row r="163">
          <cell r="A163" t="str">
            <v>NIAGARA FALLS HYDRO INC.</v>
          </cell>
          <cell r="B163" t="str">
            <v>NIAGARA PENINSULA ENERGY INC.</v>
          </cell>
          <cell r="D163">
            <v>-1629285</v>
          </cell>
        </row>
        <row r="164">
          <cell r="A164" t="str">
            <v>NIAGARA-ON-THE-LAKE HYDRO INC.</v>
          </cell>
          <cell r="B164" t="str">
            <v>NIAGARA-ON-THE-LAKE HYDRO INC.</v>
          </cell>
          <cell r="D164">
            <v>-185586</v>
          </cell>
        </row>
        <row r="165">
          <cell r="A165" t="str">
            <v>NICKEL CENTRE HYDRO-ELECTRIC COMMISSION</v>
          </cell>
          <cell r="B165" t="str">
            <v>GREATER SUDBURY HYDRO INC.</v>
          </cell>
          <cell r="D165">
            <v>-12457</v>
          </cell>
        </row>
        <row r="166">
          <cell r="A166" t="str">
            <v>NIPIGON HYDRO ELECTRIC COMMISSION</v>
          </cell>
          <cell r="B166" t="str">
            <v>HYDRO ONE NETWORKS INC.</v>
          </cell>
          <cell r="D166">
            <v>-16664</v>
          </cell>
        </row>
        <row r="167">
          <cell r="A167" t="str">
            <v>NORFOLK POWER DISTRIBUTION INC.</v>
          </cell>
          <cell r="B167" t="str">
            <v>NORFOLK POWER DISTRIBUTION INC.</v>
          </cell>
          <cell r="D167">
            <v>-31602</v>
          </cell>
        </row>
        <row r="168">
          <cell r="A168" t="str">
            <v>NORTH BAY HYDRO DISTRIBUTION LIMITED</v>
          </cell>
          <cell r="B168" t="str">
            <v>NORTH BAY HYDRO DISTRIBUTION LIMITED</v>
          </cell>
          <cell r="D168">
            <v>-366446</v>
          </cell>
        </row>
        <row r="169">
          <cell r="A169" t="str">
            <v>NORTH GRENVILLE HYDRO-ELECTRIC COMMISSION</v>
          </cell>
          <cell r="B169" t="str">
            <v>HYDRO ONE NETWORKS INC.</v>
          </cell>
          <cell r="D169">
            <v>-4401</v>
          </cell>
        </row>
        <row r="170">
          <cell r="A170" t="str">
            <v>NORTH PERTH UTILITY COMMISSION</v>
          </cell>
          <cell r="B170" t="str">
            <v>HYDRO ONE NETWORKS INC.</v>
          </cell>
          <cell r="D170">
            <v>-109179</v>
          </cell>
        </row>
        <row r="171">
          <cell r="A171" t="str">
            <v>NORWICH PUBLIC UTILITY COMMISSION</v>
          </cell>
          <cell r="B171" t="str">
            <v>ERIE THAMES POWERLINES CORPORATION</v>
          </cell>
          <cell r="D171">
            <v>-61495</v>
          </cell>
        </row>
        <row r="172">
          <cell r="A172" t="str">
            <v>OAKVILLE HYDRO ELECTRICITY DISTRIBUTION INC.</v>
          </cell>
          <cell r="B172" t="str">
            <v>OAKVILLE HYDRO ELECTRICITY DISTRIBUTION INC.</v>
          </cell>
          <cell r="D172">
            <v>-6005524</v>
          </cell>
        </row>
        <row r="173">
          <cell r="A173" t="str">
            <v>OIL SPRINGS HYDRO ELECTRIC COMMISSION</v>
          </cell>
          <cell r="B173" t="str">
            <v>BLUEWATER POWER DISTRIBUTION CORPORATION</v>
          </cell>
          <cell r="D173">
            <v>-5065</v>
          </cell>
        </row>
        <row r="174">
          <cell r="A174" t="str">
            <v>ORANGEVILLE HYDRO LIMITED</v>
          </cell>
          <cell r="B174" t="str">
            <v>ORANGEVILLE HYDRO LIMITED</v>
          </cell>
          <cell r="D174">
            <v>-919210</v>
          </cell>
        </row>
        <row r="175">
          <cell r="A175" t="str">
            <v>ORILLIA POWER DISTRIBUTION CORPORATION</v>
          </cell>
          <cell r="B175" t="str">
            <v>ORILLIA POWER DISTRIBUTION CORPORATION</v>
          </cell>
          <cell r="D175">
            <v>-461777</v>
          </cell>
        </row>
        <row r="176">
          <cell r="A176" t="str">
            <v>OSHAWA PUC NETWORKS INC.</v>
          </cell>
          <cell r="B176" t="str">
            <v>OSHAWA PUC NETWORKS INC.</v>
          </cell>
          <cell r="D176">
            <v>-2854490</v>
          </cell>
        </row>
        <row r="177">
          <cell r="A177" t="str">
            <v>PARKHILL P.U.C.</v>
          </cell>
          <cell r="B177" t="str">
            <v>MIDDLESEX POWER DISTRIBUTION CORPORATION</v>
          </cell>
          <cell r="D177">
            <v>-22663</v>
          </cell>
        </row>
        <row r="178">
          <cell r="A178" t="str">
            <v>PARRY SOUND POWER CORPORATION</v>
          </cell>
          <cell r="B178" t="str">
            <v>PARRY SOUND POWER CORPORATION</v>
          </cell>
          <cell r="D178">
            <v>-38660</v>
          </cell>
        </row>
        <row r="179">
          <cell r="A179" t="str">
            <v>PELHAM HYDRO-ELECTRIC COMMISSION</v>
          </cell>
          <cell r="B179" t="str">
            <v>NIAGARA PENINSULA ENERGY INC.</v>
          </cell>
          <cell r="D179">
            <v>-52420</v>
          </cell>
        </row>
        <row r="180">
          <cell r="A180" t="str">
            <v>PERTH EAST HYDRO ELECTRIC COMMISSION</v>
          </cell>
          <cell r="B180" t="str">
            <v>HYDRO ONE NETWORKS INC.</v>
          </cell>
          <cell r="D180">
            <v>-23746</v>
          </cell>
        </row>
        <row r="181">
          <cell r="A181" t="str">
            <v>PETERBOROUGH UTILITIES COMMISSION</v>
          </cell>
          <cell r="B181" t="str">
            <v>PETERBOROUGH DISTRIBUTION INCORPORATED</v>
          </cell>
          <cell r="D181">
            <v>-1184532</v>
          </cell>
        </row>
        <row r="182">
          <cell r="A182" t="str">
            <v>PICKERING HYDRO-ELECTRIC COMMISSION</v>
          </cell>
          <cell r="B182" t="str">
            <v>VERIDIAN CONNECTIONS INC.</v>
          </cell>
          <cell r="D182">
            <v>-708917</v>
          </cell>
        </row>
        <row r="183">
          <cell r="A183" t="str">
            <v>POLICE VILLAGE OF APPLE HILL HYDRO SYSTEM</v>
          </cell>
          <cell r="B183" t="str">
            <v>HYDRO ONE NETWORKS INC.</v>
          </cell>
          <cell r="D183">
            <v>-698</v>
          </cell>
        </row>
        <row r="184">
          <cell r="A184" t="str">
            <v>POLICE VILLAGE OF AVONMORE HYDRO SYSTEM</v>
          </cell>
          <cell r="B184" t="str">
            <v>HYDRO ONE NETWORKS INC.</v>
          </cell>
          <cell r="D184">
            <v>-2588</v>
          </cell>
        </row>
        <row r="185">
          <cell r="A185" t="str">
            <v>POLICE VILLAGE OF COMBER HYDRO SYSTEM</v>
          </cell>
          <cell r="B185" t="str">
            <v>E.L.K. ENERGY INC.</v>
          </cell>
          <cell r="D185">
            <v>-31005</v>
          </cell>
        </row>
        <row r="186">
          <cell r="A186" t="str">
            <v>POLICE VILLAGE OF DUBLIN HYDRO SYSTEM</v>
          </cell>
          <cell r="B186" t="str">
            <v>ERIE THAMES POWERLINES CORPORATION</v>
          </cell>
          <cell r="D186">
            <v>-1945</v>
          </cell>
        </row>
        <row r="187">
          <cell r="A187" t="str">
            <v>POLICE VILLAGE OF GRANTON HYDRO SYSTEM</v>
          </cell>
          <cell r="B187" t="str">
            <v>HYDRO ONE NETWORKS INC.</v>
          </cell>
          <cell r="D187">
            <v>-42896</v>
          </cell>
        </row>
        <row r="188">
          <cell r="A188" t="str">
            <v>POLICE VILLAGE OF MERLIN HYDRO SYSTEM</v>
          </cell>
          <cell r="B188" t="str">
            <v>CHATHAM-KENT HYDRO INC.</v>
          </cell>
          <cell r="D188">
            <v>-24071</v>
          </cell>
        </row>
        <row r="189">
          <cell r="A189" t="str">
            <v>POLICE VILLAGE OF MOOREFIELD HYDRO SYSTEM</v>
          </cell>
          <cell r="B189" t="str">
            <v>HYDRO ONE NETWORKS INC.</v>
          </cell>
          <cell r="D189">
            <v>-99</v>
          </cell>
        </row>
        <row r="190">
          <cell r="A190" t="str">
            <v>POLICE VILLAGE OF MOUNT BRYDGES HYDRO SYSTEM</v>
          </cell>
          <cell r="B190" t="str">
            <v>MIDDLESEX POWER DISTRIBUTION CORPORATION</v>
          </cell>
          <cell r="D190">
            <v>-27561</v>
          </cell>
        </row>
        <row r="191">
          <cell r="A191" t="str">
            <v>POLICE VILLAGE OF PRICEVILLE HYDRO SYSTEM</v>
          </cell>
          <cell r="B191" t="str">
            <v>HYDRO ONE NETWORKS INC.</v>
          </cell>
          <cell r="D191">
            <v>-2111</v>
          </cell>
        </row>
        <row r="192">
          <cell r="A192" t="str">
            <v>POLICE VILLAGE OF RUSSELL HYDRO ELECTRIC SYSTEM</v>
          </cell>
          <cell r="B192" t="str">
            <v>HYDRO ONE NETWORKS INC.</v>
          </cell>
          <cell r="D192">
            <v>-6098</v>
          </cell>
        </row>
        <row r="193">
          <cell r="A193" t="str">
            <v>PORT BURWELL</v>
          </cell>
          <cell r="B193" t="str">
            <v>HYDRO ONE NETWORKS INC.</v>
          </cell>
          <cell r="D193">
            <v>-8900</v>
          </cell>
        </row>
        <row r="194">
          <cell r="A194" t="str">
            <v>PORT COLBORNE HYDRO INC.</v>
          </cell>
          <cell r="B194" t="str">
            <v>CANADIAN NIAGARA POWER INC.</v>
          </cell>
          <cell r="D194">
            <v>-48570</v>
          </cell>
        </row>
        <row r="195">
          <cell r="A195" t="str">
            <v>PORT HOPE HYDRO</v>
          </cell>
          <cell r="B195" t="str">
            <v>VERIDIAN CONNECTIONS INC.</v>
          </cell>
          <cell r="D195">
            <v>-515719</v>
          </cell>
        </row>
        <row r="196">
          <cell r="A196" t="str">
            <v>PRESCOTT PUBLIC UTILITIES COMMISSION</v>
          </cell>
          <cell r="B196" t="str">
            <v>RIDEAU ST. LAWRENCE DISTRIBUTION INC.</v>
          </cell>
          <cell r="D196">
            <v>-33640</v>
          </cell>
        </row>
        <row r="197">
          <cell r="A197" t="str">
            <v>PUBLIC UTILITIES COMMISSION OF CHATHAM-KENT</v>
          </cell>
          <cell r="B197" t="str">
            <v>CHATHAM-KENT HYDRO INC.</v>
          </cell>
          <cell r="D197">
            <v>-931984</v>
          </cell>
        </row>
        <row r="198">
          <cell r="A198" t="str">
            <v>PUBLIC UTILITIES COMMISSION OF THE CITY OF BARRIE</v>
          </cell>
          <cell r="B198" t="str">
            <v>POWERSTREAM INC.</v>
          </cell>
          <cell r="D198">
            <v>-3573120</v>
          </cell>
        </row>
        <row r="199">
          <cell r="A199" t="str">
            <v>PUBLIC UTILITIES COMMISSION OF THE CITY OF OWEN SOUND</v>
          </cell>
          <cell r="B199" t="str">
            <v>HYDRO ONE NETWORKS INC.</v>
          </cell>
          <cell r="D199">
            <v>-172860</v>
          </cell>
        </row>
        <row r="200">
          <cell r="A200" t="str">
            <v>PUBLIC UTILITIES COMMISSION OF THE CITY OF TRENTON</v>
          </cell>
          <cell r="B200" t="str">
            <v>HYDRO ONE NETWORKS INC.</v>
          </cell>
          <cell r="D200">
            <v>-785703</v>
          </cell>
        </row>
        <row r="201">
          <cell r="A201" t="str">
            <v>PUBLIC UTILITIES COMMISSION OF THE CORPORATION OF THE TOWNSHIP OF MAGNETAWAN</v>
          </cell>
          <cell r="B201" t="str">
            <v>LAKELAND POWER DISTRIBUTION LTD.</v>
          </cell>
          <cell r="D201">
            <v>-26307</v>
          </cell>
        </row>
        <row r="202">
          <cell r="A202" t="str">
            <v>PUBLIC UTILITIES COMMISSION OF THE TOWN OF ALEXANDRIA</v>
          </cell>
          <cell r="B202" t="str">
            <v>HYDRO ONE NETWORKS INC.</v>
          </cell>
          <cell r="D202">
            <v>-15360</v>
          </cell>
        </row>
        <row r="203">
          <cell r="A203" t="str">
            <v>PUBLIC UTILITIES COMMISSION OF THE TOWN OF BLENHEIM</v>
          </cell>
          <cell r="B203" t="str">
            <v>CHATHAM-KENT HYDRO INC.</v>
          </cell>
          <cell r="D203">
            <v>-25316</v>
          </cell>
        </row>
        <row r="204">
          <cell r="A204" t="str">
            <v>PUBLIC UTILITIES COMMISSION OF THE TOWN OF CAMPBELLFORD</v>
          </cell>
          <cell r="B204" t="str">
            <v>HYDRO ONE NETWORKS INC.</v>
          </cell>
          <cell r="D204">
            <v>-32228</v>
          </cell>
        </row>
        <row r="205">
          <cell r="A205" t="str">
            <v>PUBLIC UTILITIES COMMISSION OF THE TOWN OF CHESLEY</v>
          </cell>
          <cell r="B205" t="str">
            <v>HYDRO ONE NETWORKS INC.</v>
          </cell>
          <cell r="D205">
            <v>-16267</v>
          </cell>
        </row>
        <row r="206">
          <cell r="A206" t="str">
            <v>PUBLIC UTILITIES COMMISSION OF THE TOWN OF COBOURG</v>
          </cell>
          <cell r="B206" t="str">
            <v>LAKEFRONT UTILITIES INC.</v>
          </cell>
          <cell r="D206">
            <v>-14001</v>
          </cell>
        </row>
        <row r="207">
          <cell r="A207" t="str">
            <v>PUBLIC UTILITIES COMMISSION OF THE TOWN OF FERGUS</v>
          </cell>
          <cell r="B207" t="str">
            <v>CENTRE WELLINGTON HYDRO LTD.</v>
          </cell>
          <cell r="D207">
            <v>-52302</v>
          </cell>
        </row>
        <row r="208">
          <cell r="A208" t="str">
            <v>PUBLIC UTILITIES COMMISSION OF THE TOWN OF GODERICH</v>
          </cell>
          <cell r="B208" t="str">
            <v>WEST COAST HURON ENERGY INC.</v>
          </cell>
          <cell r="D208">
            <v>-143766</v>
          </cell>
        </row>
        <row r="209">
          <cell r="A209" t="str">
            <v>PUBLIC UTILITIES COMMISSION OF THE TOWN OF MASSEY</v>
          </cell>
          <cell r="B209" t="str">
            <v>ESPANOLA REGIONAL HYDRO DISTRIBUTION CORPORATION</v>
          </cell>
          <cell r="D209">
            <v>-10397</v>
          </cell>
        </row>
        <row r="210">
          <cell r="A210" t="str">
            <v>PUBLIC UTILITIES COMMISSION OF THE TOWN OF MEAFORD</v>
          </cell>
          <cell r="B210" t="str">
            <v>HYDRO ONE NETWORKS INC.</v>
          </cell>
          <cell r="D210">
            <v>-107901</v>
          </cell>
        </row>
        <row r="211">
          <cell r="A211" t="str">
            <v>PUBLIC UTILITIES COMMISSION OF THE TOWN OF MITCHELL</v>
          </cell>
          <cell r="B211" t="str">
            <v>ERIE THAMES POWERLINES CORPORATION</v>
          </cell>
          <cell r="D211">
            <v>-48613</v>
          </cell>
        </row>
        <row r="212">
          <cell r="A212" t="str">
            <v>PUBLIC UTILITIES COMMISSION OF THE TOWN OF MOUNT FOREST</v>
          </cell>
          <cell r="B212" t="str">
            <v>WELLINGTON NORTH POWER INC.</v>
          </cell>
          <cell r="D212">
            <v>-26398</v>
          </cell>
        </row>
        <row r="213">
          <cell r="A213" t="str">
            <v>PUBLIC UTILITIES COMMISSION OF THE TOWN OF PALMERSTON</v>
          </cell>
          <cell r="B213" t="str">
            <v>WESTARIO POWER INC.</v>
          </cell>
          <cell r="D213">
            <v>-30315</v>
          </cell>
        </row>
        <row r="214">
          <cell r="A214" t="str">
            <v>PUBLIC UTILITIES COMMISSION OF THE TOWN OF PARIS</v>
          </cell>
          <cell r="B214" t="str">
            <v>BRANT COUNTY POWER INC.</v>
          </cell>
          <cell r="D214">
            <v>-262478</v>
          </cell>
        </row>
        <row r="215">
          <cell r="A215" t="str">
            <v>PUBLIC UTILITIES COMMISSION OF THE TOWN OF PICTON</v>
          </cell>
          <cell r="B215" t="str">
            <v>HYDRO ONE NETWORKS INC.</v>
          </cell>
          <cell r="D215">
            <v>-23971</v>
          </cell>
        </row>
        <row r="216">
          <cell r="A216" t="str">
            <v>PUBLIC UTILITIES COMMISSION OF THE TOWN OF RIDGETOWN</v>
          </cell>
          <cell r="B216" t="str">
            <v>CHATHAM-KENT HYDRO INC.</v>
          </cell>
          <cell r="D216">
            <v>-35371</v>
          </cell>
        </row>
        <row r="217">
          <cell r="A217" t="str">
            <v>PUBLIC UTILITIES COMMISSION OF THE TOWN OF SOUTHAMPTON</v>
          </cell>
          <cell r="B217" t="str">
            <v>WESTARIO POWER INC.</v>
          </cell>
          <cell r="D217">
            <v>-66730</v>
          </cell>
        </row>
        <row r="218">
          <cell r="A218" t="str">
            <v>PUBLIC UTILITIES COMMISSION OF THE TOWN OF TECUMSEH</v>
          </cell>
          <cell r="B218" t="str">
            <v>ESSEX POWERLINES CORPORATION</v>
          </cell>
          <cell r="D218">
            <v>-868582</v>
          </cell>
        </row>
        <row r="219">
          <cell r="A219" t="str">
            <v>PUBLIC UTILITIES COMMISSION OF THE TOWN OF TILBURY</v>
          </cell>
          <cell r="B219" t="str">
            <v>CHATHAM-KENT HYDRO INC.</v>
          </cell>
          <cell r="D219">
            <v>-90846</v>
          </cell>
        </row>
        <row r="220">
          <cell r="A220" t="str">
            <v>PUBLIC UTILITIES COMMISSION OF THE TOWN OF WESTMINSTER</v>
          </cell>
          <cell r="B220" t="str">
            <v>LONDON HYDRO INC.</v>
          </cell>
          <cell r="D220">
            <v>-290502</v>
          </cell>
        </row>
        <row r="221">
          <cell r="A221" t="str">
            <v>PUBLIC UTILITIES COMMISSION OF THE VILLAGE OF ARTHUR</v>
          </cell>
          <cell r="B221" t="str">
            <v>WELLINGTON NORTH POWER INC.</v>
          </cell>
          <cell r="D221">
            <v>-7242</v>
          </cell>
        </row>
        <row r="222">
          <cell r="A222" t="str">
            <v>PUBLIC UTILITIES COMMISSION OF THE VILLAGE OF BELMONT</v>
          </cell>
          <cell r="B222" t="str">
            <v>ERIE THAMES POWERLINES CORPORATION</v>
          </cell>
          <cell r="D222">
            <v>-133842</v>
          </cell>
        </row>
        <row r="223">
          <cell r="A223" t="str">
            <v>PUBLIC UTILITIES COMMISSION OF THE VILLAGE OF LANCASTER</v>
          </cell>
          <cell r="B223" t="str">
            <v>HYDRO ONE NETWORKS INC.</v>
          </cell>
          <cell r="D223">
            <v>-27168</v>
          </cell>
        </row>
        <row r="224">
          <cell r="A224" t="str">
            <v>PUBLIC UTILITIES COMMISSION OF THE VILLAGE OF PORT MCNICOLL</v>
          </cell>
          <cell r="B224" t="str">
            <v>NEWMARKET-TAY POWER DISTRIBUTION LTD.</v>
          </cell>
          <cell r="D224">
            <v>-7421</v>
          </cell>
        </row>
        <row r="225">
          <cell r="A225" t="str">
            <v>PUBLIC UTILITIES COMMISSION OF THE VILLAGE OF PORT STANLEY</v>
          </cell>
          <cell r="B225" t="str">
            <v>ERIE THAMES POWERLINES CORPORATION</v>
          </cell>
          <cell r="D225">
            <v>-4706</v>
          </cell>
        </row>
        <row r="226">
          <cell r="A226" t="str">
            <v>PUBLIC UTILITIES COMMISSION OF THE VILLAGE OF THAMESVILLE</v>
          </cell>
          <cell r="B226" t="str">
            <v>CHATHAM-KENT HYDRO INC.</v>
          </cell>
          <cell r="D226">
            <v>-4713</v>
          </cell>
        </row>
        <row r="227">
          <cell r="A227" t="str">
            <v>PUBLIC UTILITIES COMMISSION OF THE VILLAGE OF WESTPORT</v>
          </cell>
          <cell r="B227" t="str">
            <v>RIDEAU ST. LAWRENCE DISTRIBUTION INC.</v>
          </cell>
          <cell r="D227">
            <v>-564</v>
          </cell>
        </row>
        <row r="228">
          <cell r="A228" t="str">
            <v>PUBLIC UTILITIES COMMISSION OF THE VILLAGE OF WHEATLEY</v>
          </cell>
          <cell r="B228" t="str">
            <v>CHATHAM-KENT HYDRO INC.</v>
          </cell>
          <cell r="D228">
            <v>-9927</v>
          </cell>
        </row>
        <row r="229">
          <cell r="A229" t="str">
            <v>PUBLIC UTILITY COMMISSION OF THE VILLAGE OF WEST LORNE</v>
          </cell>
          <cell r="B229" t="str">
            <v>HYDRO ONE NETWORKS INC.</v>
          </cell>
          <cell r="D229">
            <v>-21813</v>
          </cell>
        </row>
        <row r="230">
          <cell r="A230" t="str">
            <v>PUBLIC UTILITY COMMISSION OF TOWN OF PERTH</v>
          </cell>
          <cell r="B230" t="str">
            <v>HYDRO ONE NETWORKS INC.</v>
          </cell>
          <cell r="D230">
            <v>-102809</v>
          </cell>
        </row>
        <row r="231">
          <cell r="A231" t="str">
            <v>RAINY RIVER PUBLIC UTILITIES COMMISSION</v>
          </cell>
          <cell r="B231" t="str">
            <v>HYDRO ONE NETWORKS INC.</v>
          </cell>
          <cell r="D231">
            <v>-21851</v>
          </cell>
        </row>
        <row r="232">
          <cell r="A232" t="str">
            <v>RED ROCK HYDRO</v>
          </cell>
          <cell r="B232" t="str">
            <v>HYDRO ONE NETWORKS INC.</v>
          </cell>
          <cell r="D232">
            <v>-9068</v>
          </cell>
        </row>
        <row r="233">
          <cell r="A233" t="str">
            <v>RENFREW HYDRO INC.</v>
          </cell>
          <cell r="B233" t="str">
            <v>RENFREW HYDRO INC.</v>
          </cell>
          <cell r="D233">
            <v>-45216</v>
          </cell>
        </row>
        <row r="234">
          <cell r="A234" t="str">
            <v>RICHMOND HILL HYDRO INC.</v>
          </cell>
          <cell r="B234" t="str">
            <v>POWERSTREAM INC.</v>
          </cell>
          <cell r="D234">
            <v>-1379841</v>
          </cell>
        </row>
        <row r="235">
          <cell r="A235" t="str">
            <v>RIPLEY PUBLIC UTILITIES COMMISSION</v>
          </cell>
          <cell r="B235" t="str">
            <v>WESTARIO POWER INC.</v>
          </cell>
          <cell r="D235">
            <v>-17351</v>
          </cell>
        </row>
        <row r="236">
          <cell r="A236" t="str">
            <v>ROCKLAND HYDRO ELECTRIC COMMISSION</v>
          </cell>
          <cell r="B236" t="str">
            <v>HYDRO ONE NETWORKS INC.</v>
          </cell>
          <cell r="D236">
            <v>-123944</v>
          </cell>
        </row>
        <row r="237">
          <cell r="A237" t="str">
            <v>RODNEY PUBLIC UTILITIES COMMISSION</v>
          </cell>
          <cell r="B237" t="str">
            <v>HYDRO ONE NETWORKS INC.</v>
          </cell>
          <cell r="D237">
            <v>-5016</v>
          </cell>
        </row>
        <row r="238">
          <cell r="A238" t="str">
            <v>SCHREIBER HYDRO-ELECTRIC COMMISSION</v>
          </cell>
          <cell r="B238" t="str">
            <v>HYDRO ONE NETWORKS INC.</v>
          </cell>
          <cell r="D238">
            <v>-7023</v>
          </cell>
        </row>
        <row r="239">
          <cell r="A239" t="str">
            <v>SCUGOG HYDRO ELECTRIC CORPORATION</v>
          </cell>
          <cell r="B239" t="str">
            <v>VERIDIAN CONNECTIONS INC.</v>
          </cell>
          <cell r="D239">
            <v>-369615</v>
          </cell>
        </row>
        <row r="240">
          <cell r="A240" t="str">
            <v>SEAFORTH PUBLIC UTILITY COMMISSION</v>
          </cell>
          <cell r="B240" t="str">
            <v>FESTIVAL HYDRO INC.</v>
          </cell>
          <cell r="D240">
            <v>-20125</v>
          </cell>
        </row>
        <row r="241">
          <cell r="A241" t="str">
            <v>SEVERN HYDRO-ELECTRIC SYSTEM</v>
          </cell>
          <cell r="B241" t="str">
            <v>HYDRO ONE NETWORKS INC.</v>
          </cell>
          <cell r="D241">
            <v>-15706</v>
          </cell>
        </row>
        <row r="242">
          <cell r="A242" t="str">
            <v>SIMCOE HYDRO-ELECTRIC COMMISSION</v>
          </cell>
          <cell r="B242" t="str">
            <v>NORFOLK POWER DISTRIBUTION INC.</v>
          </cell>
          <cell r="D242">
            <v>-305797</v>
          </cell>
        </row>
        <row r="243">
          <cell r="A243" t="str">
            <v>SIOUX LOOKOUT HYDRO INC.</v>
          </cell>
          <cell r="B243" t="str">
            <v>SIOUX LOOKOUT HYDRO INC.</v>
          </cell>
          <cell r="D243">
            <v>-34147</v>
          </cell>
        </row>
        <row r="244">
          <cell r="A244" t="str">
            <v>SMITHS FALLS HYDRO ELECTRIC COMMISSION</v>
          </cell>
          <cell r="B244" t="str">
            <v>HYDRO ONE NETWORKS INC.</v>
          </cell>
          <cell r="D244">
            <v>-30355</v>
          </cell>
        </row>
        <row r="245">
          <cell r="A245" t="str">
            <v>SOUTH RIVER PUBLIC UTILITIES COMMISSION</v>
          </cell>
          <cell r="B245" t="str">
            <v>HYDRO ONE NETWORKS INC.</v>
          </cell>
          <cell r="D245">
            <v>-7367</v>
          </cell>
        </row>
        <row r="246">
          <cell r="A246" t="str">
            <v>SOUTH-WEST OXFORD PUBLIC UTILITIES COMMISSION</v>
          </cell>
          <cell r="B246" t="str">
            <v>ERIE THAMES POWERLINES CORPORATION</v>
          </cell>
          <cell r="D246">
            <v>-2699</v>
          </cell>
        </row>
        <row r="247">
          <cell r="A247" t="str">
            <v>ST. CATHARINES HYDRO UTILITY SERVICES INC.</v>
          </cell>
          <cell r="B247" t="str">
            <v>HORIZON UTILITIES CORPORATION</v>
          </cell>
          <cell r="D247">
            <v>-2312521</v>
          </cell>
        </row>
        <row r="248">
          <cell r="A248" t="str">
            <v>ST. MARY'S PUBLIC UTILITIES COMMISSION</v>
          </cell>
          <cell r="B248" t="str">
            <v>FESTIVAL HYDRO INC.</v>
          </cell>
          <cell r="D248">
            <v>-98097</v>
          </cell>
        </row>
        <row r="249">
          <cell r="A249" t="str">
            <v>ST. THOMAS ENERGY INC.</v>
          </cell>
          <cell r="B249" t="str">
            <v>ST. THOMAS ENERGY INC.</v>
          </cell>
          <cell r="D249">
            <v>-240213</v>
          </cell>
        </row>
        <row r="250">
          <cell r="A250" t="str">
            <v>STIRLING-RAWDON PUBLIC UTILITIES COMMISSION</v>
          </cell>
          <cell r="B250" t="str">
            <v>HYDRO ONE NETWORKS INC.</v>
          </cell>
          <cell r="D250">
            <v>-8927</v>
          </cell>
        </row>
        <row r="251">
          <cell r="A251" t="str">
            <v>STONEY CREEK HYDRO-ELECTRIC COMMISSION</v>
          </cell>
          <cell r="B251" t="str">
            <v>HORIZON UTILITIES CORPORATION</v>
          </cell>
          <cell r="D251">
            <v>-39287</v>
          </cell>
        </row>
        <row r="252">
          <cell r="A252" t="str">
            <v>STRATFORD PUBLIC UTILITY COMMISSION</v>
          </cell>
          <cell r="B252" t="str">
            <v>FESTIVAL HYDRO INC.</v>
          </cell>
          <cell r="D252">
            <v>-768620</v>
          </cell>
        </row>
        <row r="253">
          <cell r="A253" t="str">
            <v>SUNDRIDGE HYDRO ELECTRIC SYSTEM</v>
          </cell>
          <cell r="B253" t="str">
            <v>LAKELAND POWER DISTRIBUTION LTD.</v>
          </cell>
          <cell r="D253">
            <v>-50123</v>
          </cell>
        </row>
        <row r="254">
          <cell r="A254" t="str">
            <v>TARA HYDRO-ELECTRIC SYSTEM</v>
          </cell>
          <cell r="B254" t="str">
            <v>HYDRO ONE NETWORKS INC.</v>
          </cell>
          <cell r="D254">
            <v>-5476</v>
          </cell>
        </row>
        <row r="255">
          <cell r="A255" t="str">
            <v>TEESWATER HYDRO-ELECTRIC COMMISSION</v>
          </cell>
          <cell r="B255" t="str">
            <v>WESTARIO POWER INC.</v>
          </cell>
          <cell r="D255">
            <v>-34494</v>
          </cell>
        </row>
        <row r="256">
          <cell r="A256" t="str">
            <v>TERRACE BAY SUPERIOR WIRES INC.</v>
          </cell>
          <cell r="B256" t="str">
            <v>HYDRO ONE NETWORKS INC.</v>
          </cell>
          <cell r="D256">
            <v>-100996</v>
          </cell>
        </row>
        <row r="257">
          <cell r="A257" t="str">
            <v>THE HYDRO ELECTRIC COMMISSION OF THE TOWN OF CARLETON PLACE</v>
          </cell>
          <cell r="B257" t="str">
            <v>HYDRO ONE NETWORKS INC.</v>
          </cell>
          <cell r="D257">
            <v>-67511</v>
          </cell>
        </row>
        <row r="258">
          <cell r="A258" t="str">
            <v>THE HYDRO ELECTRIC COMMISSION OF THE TOWN OF SHELBURNE</v>
          </cell>
          <cell r="B258" t="str">
            <v>HYDRO ONE NETWORKS INC.</v>
          </cell>
          <cell r="D258">
            <v>-69722</v>
          </cell>
        </row>
        <row r="259">
          <cell r="A259" t="str">
            <v>THE HYDRO ELECTRIC COMMISSION OF THE TOWNSHIP OF WARWICK</v>
          </cell>
          <cell r="B259" t="str">
            <v>BLUEWATER POWER DISTRIBUTION CORPORATION</v>
          </cell>
          <cell r="D259">
            <v>-39551</v>
          </cell>
        </row>
        <row r="260">
          <cell r="A260" t="str">
            <v>THE HYDRO-ELECTRIC COMMISSION FOR THE TOWN OF EXETER</v>
          </cell>
          <cell r="B260" t="str">
            <v>HYDRO ONE NETWORKS INC.</v>
          </cell>
          <cell r="D260">
            <v>-87426</v>
          </cell>
        </row>
        <row r="261">
          <cell r="A261" t="str">
            <v>THE HYDRO-ELECTRIC COMMISSION OF THE CITY OF GLOUCESTER</v>
          </cell>
          <cell r="B261" t="str">
            <v>HYDRO OTTAWA LIMITED</v>
          </cell>
          <cell r="D261">
            <v>-5716466</v>
          </cell>
        </row>
        <row r="262">
          <cell r="A262" t="str">
            <v>THE HYDRO-ELECTRIC COMMISSION OF THE TOWN OF PENETANGUISHENE</v>
          </cell>
          <cell r="B262" t="str">
            <v>POWERSTREAM INC.</v>
          </cell>
          <cell r="D262">
            <v>-213396</v>
          </cell>
        </row>
        <row r="263">
          <cell r="A263" t="str">
            <v>THE PUBLIC UTILITIES COMMISSION FOR THE TOWN OF BANCROFT</v>
          </cell>
          <cell r="B263" t="str">
            <v>HYDRO ONE NETWORKS INC.</v>
          </cell>
          <cell r="D263">
            <v>-57504</v>
          </cell>
        </row>
        <row r="264">
          <cell r="A264" t="str">
            <v>THE PUBLIC UTILITIES COMMISSION OF THE TOWN OF COLLINGWOOD</v>
          </cell>
          <cell r="B264" t="str">
            <v>COLLUS POWER CORP.</v>
          </cell>
          <cell r="D264">
            <v>-338454</v>
          </cell>
        </row>
        <row r="265">
          <cell r="A265" t="str">
            <v>THE PUBLIC UTILITIES COMMISSION OF THE TOWN OF KAPUSKASING</v>
          </cell>
          <cell r="B265" t="str">
            <v>NORTHERN ONTARIO WIRES INC.</v>
          </cell>
          <cell r="D265">
            <v>-28610</v>
          </cell>
        </row>
        <row r="266">
          <cell r="A266" t="str">
            <v>THE PUBLIC UTILITIES COMMISSION OF THE TOWN OF PETROLIA</v>
          </cell>
          <cell r="B266" t="str">
            <v>BLUEWATER POWER DISTRIBUTION CORPORATION</v>
          </cell>
          <cell r="D266">
            <v>-69367</v>
          </cell>
        </row>
        <row r="267">
          <cell r="A267" t="str">
            <v>THE PUBLIC UTILITIES COMMISSION OF THE VILLAGE OF EGANVILLE</v>
          </cell>
          <cell r="B267" t="str">
            <v>HYDRO ONE NETWORKS INC.</v>
          </cell>
          <cell r="D267">
            <v>-11994</v>
          </cell>
        </row>
        <row r="268">
          <cell r="A268" t="str">
            <v>THE PUBLIC UTILITIES COMMISSION OF THE VILLAGE OF POINT EDWARD</v>
          </cell>
          <cell r="B268" t="str">
            <v>BLUEWATER POWER DISTRIBUTION CORPORATION</v>
          </cell>
          <cell r="D268">
            <v>-3856</v>
          </cell>
        </row>
        <row r="269">
          <cell r="A269" t="str">
            <v>THE VILLAGE OF OMEMEE HYDRO-ELECTRIC COMMISSION</v>
          </cell>
          <cell r="B269" t="str">
            <v>HYDRO ONE NETWORKS INC.</v>
          </cell>
          <cell r="D269">
            <v>-20017</v>
          </cell>
        </row>
        <row r="270">
          <cell r="A270" t="str">
            <v>THEDFORD HYDRO ELECTRIC COMMISSION</v>
          </cell>
          <cell r="B270" t="str">
            <v>HYDRO ONE NETWORKS INC.</v>
          </cell>
          <cell r="D270">
            <v>-13800</v>
          </cell>
        </row>
        <row r="271">
          <cell r="A271" t="str">
            <v>THORNDALE HYDRO ELECTRIC COMMISSION</v>
          </cell>
          <cell r="B271" t="str">
            <v>HYDRO ONE NETWORKS INC.</v>
          </cell>
          <cell r="D271">
            <v>-2064</v>
          </cell>
        </row>
        <row r="272">
          <cell r="A272" t="str">
            <v>THOROLD HYDRO CORPORATION</v>
          </cell>
          <cell r="B272" t="str">
            <v>HYDRO ONE NETWORKS INC.</v>
          </cell>
          <cell r="D272">
            <v>-29789</v>
          </cell>
        </row>
        <row r="273">
          <cell r="A273" t="str">
            <v>THUNDER BAY HYDRO ELECTRICITY DISTRIBUTION INC.</v>
          </cell>
          <cell r="B273" t="str">
            <v>THUNDER BAY HYDRO ELECTRICITY DISTRIBUTION INC.</v>
          </cell>
          <cell r="D273">
            <v>-4646255</v>
          </cell>
        </row>
        <row r="274">
          <cell r="A274" t="str">
            <v>TILLSONBURG HYDRO INC.</v>
          </cell>
          <cell r="B274" t="str">
            <v>TILLSONBURG HYDRO INC.</v>
          </cell>
          <cell r="D274">
            <v>-371406</v>
          </cell>
        </row>
        <row r="275">
          <cell r="A275" t="str">
            <v>TOTTENHAM</v>
          </cell>
          <cell r="B275" t="str">
            <v>POWERSTREAM INC.</v>
          </cell>
          <cell r="D275">
            <v>-63289</v>
          </cell>
        </row>
        <row r="276">
          <cell r="A276" t="str">
            <v>TOWNSHIP OF MCGARRY HYDRO SYSTEM</v>
          </cell>
          <cell r="B276" t="str">
            <v>HYDRO ONE NETWORKS INC.</v>
          </cell>
          <cell r="D276">
            <v>-6273</v>
          </cell>
        </row>
        <row r="277">
          <cell r="A277" t="str">
            <v>TOWNSHIP OF NORTH DORCHESTER HYDRO</v>
          </cell>
          <cell r="B277" t="str">
            <v>HYDRO ONE NETWORKS INC.</v>
          </cell>
          <cell r="D277">
            <v>-48671</v>
          </cell>
        </row>
        <row r="278">
          <cell r="A278" t="str">
            <v>TWEED HYDRO ELECTRIC COMMISSION</v>
          </cell>
          <cell r="B278" t="str">
            <v>HYDRO ONE NETWORKS INC.</v>
          </cell>
          <cell r="D278">
            <v>-21650</v>
          </cell>
        </row>
        <row r="279">
          <cell r="A279" t="str">
            <v>UXBRIDGE HYDRO ELECTRIC COMMISSION</v>
          </cell>
          <cell r="B279" t="str">
            <v>VERIDIAN CONNECTIONS INC.</v>
          </cell>
          <cell r="D279">
            <v>-15283</v>
          </cell>
        </row>
        <row r="280">
          <cell r="A280" t="str">
            <v>VILLAGE OF BARRY'S BAY HYDRO SYSTEM</v>
          </cell>
          <cell r="B280" t="str">
            <v>HYDRO ONE NETWORKS INC.</v>
          </cell>
          <cell r="D280">
            <v>-3903</v>
          </cell>
        </row>
        <row r="281">
          <cell r="A281" t="str">
            <v>VILLAGE OF BLOOMFIELD HYDRO SYSTEM</v>
          </cell>
          <cell r="B281" t="str">
            <v>HYDRO ONE NETWORKS INC.</v>
          </cell>
          <cell r="D281">
            <v>-153</v>
          </cell>
        </row>
        <row r="282">
          <cell r="A282" t="str">
            <v>VILLAGE OF CARDINAL HYDRO SYSTEM</v>
          </cell>
          <cell r="B282" t="str">
            <v>RIDEAU ST. LAWRENCE DISTRIBUTION INC.</v>
          </cell>
          <cell r="D282">
            <v>-1018</v>
          </cell>
        </row>
        <row r="283">
          <cell r="A283" t="str">
            <v>VILLAGE OF CHESTERVILLE HYDRO SYSTEM</v>
          </cell>
          <cell r="B283" t="str">
            <v>HYDRO ONE NETWORKS INC.</v>
          </cell>
          <cell r="D283">
            <v>-7189</v>
          </cell>
        </row>
        <row r="284">
          <cell r="A284" t="str">
            <v>VILLAGE OF CREEMORE HYDRO SYSTEM</v>
          </cell>
          <cell r="B284" t="str">
            <v>COLLUS POWER CORP.</v>
          </cell>
          <cell r="D284">
            <v>-73</v>
          </cell>
        </row>
        <row r="285">
          <cell r="A285" t="str">
            <v>VILLAGE OF ERIEAU HYDRO SYSTEM</v>
          </cell>
          <cell r="B285" t="str">
            <v>CHATHAM-KENT HYDRO INC.</v>
          </cell>
          <cell r="D285">
            <v>-1633</v>
          </cell>
        </row>
        <row r="286">
          <cell r="A286" t="str">
            <v>VILLAGE OF FLESHERTON HYDRO SYSTEM</v>
          </cell>
          <cell r="B286" t="str">
            <v>HYDRO ONE NETWORKS INC.</v>
          </cell>
          <cell r="D286">
            <v>-6944</v>
          </cell>
        </row>
        <row r="287">
          <cell r="A287" t="str">
            <v>VILLAGE OF IROQUOIS HYDRO SYSTEM</v>
          </cell>
          <cell r="B287" t="str">
            <v>RIDEAU ST. LAWRENCE DISTRIBUTION INC.</v>
          </cell>
          <cell r="D287">
            <v>-127553</v>
          </cell>
        </row>
        <row r="288">
          <cell r="A288" t="str">
            <v>VILLAGE OF LUCKNOW HYDRO SYSTEM</v>
          </cell>
          <cell r="B288" t="str">
            <v>WESTARIO POWER INC.</v>
          </cell>
          <cell r="D288">
            <v>-37471</v>
          </cell>
        </row>
        <row r="289">
          <cell r="A289" t="str">
            <v>VILLAGE OF MAXVILLE HYDRO SYSTEM</v>
          </cell>
          <cell r="B289" t="str">
            <v>HYDRO ONE NETWORKS INC.</v>
          </cell>
          <cell r="D289">
            <v>-9847</v>
          </cell>
        </row>
        <row r="290">
          <cell r="A290" t="str">
            <v>WALKERTON PUBLIC UTILITIES COMMISSION</v>
          </cell>
          <cell r="B290" t="str">
            <v>WESTARIO POWER INC.</v>
          </cell>
          <cell r="D290">
            <v>-30508</v>
          </cell>
        </row>
        <row r="291">
          <cell r="A291" t="str">
            <v>WARDSVILLE HYDRO ELECTRIC COMMISSION</v>
          </cell>
          <cell r="B291" t="str">
            <v>HYDRO ONE NETWORKS INC.</v>
          </cell>
          <cell r="D291">
            <v>-3384</v>
          </cell>
        </row>
        <row r="292">
          <cell r="A292" t="str">
            <v>WARKWORTH HYDRO ELECTRIC COMMISSION</v>
          </cell>
          <cell r="B292" t="str">
            <v>HYDRO ONE NETWORKS INC.</v>
          </cell>
          <cell r="D292">
            <v>-24604</v>
          </cell>
        </row>
        <row r="293">
          <cell r="A293" t="str">
            <v>WATERLOO NORTH HYDRO INC.</v>
          </cell>
          <cell r="B293" t="str">
            <v>WATERLOO NORTH HYDRO INC.</v>
          </cell>
          <cell r="D293">
            <v>-2339718</v>
          </cell>
        </row>
        <row r="294">
          <cell r="A294" t="str">
            <v>WAUBAUSHENE PUBLIC UTILITIES COMMISSION</v>
          </cell>
          <cell r="B294" t="str">
            <v>NEWMARKET-TAY POWER DISTRIBUTION LTD.</v>
          </cell>
          <cell r="D294">
            <v>-26</v>
          </cell>
        </row>
        <row r="295">
          <cell r="A295" t="str">
            <v>WELLAND HYDRO-ELECTRIC SYSTEM CORP.</v>
          </cell>
          <cell r="B295" t="str">
            <v>WELLAND HYDRO-ELECTRIC SYSTEM CORP.</v>
          </cell>
          <cell r="D295">
            <v>-1064408</v>
          </cell>
        </row>
        <row r="296">
          <cell r="A296" t="str">
            <v>WELLINGTON ELECTRIC DISTRIBUTION COMPANY INC.</v>
          </cell>
          <cell r="B296" t="str">
            <v>GUELPH HYDRO ELECTRIC SYSTEMS INC.</v>
          </cell>
          <cell r="D296">
            <v>-22235</v>
          </cell>
        </row>
        <row r="297">
          <cell r="A297" t="str">
            <v>WEST LINCOLN HYDRO ELECTRIC COMMISSION</v>
          </cell>
          <cell r="B297" t="str">
            <v>NIAGARA PENINSULA ENERGY INC.</v>
          </cell>
          <cell r="D297">
            <v>-45607</v>
          </cell>
        </row>
        <row r="298">
          <cell r="A298" t="str">
            <v>WHITBY HYDRO ELECTRIC CORPORATION</v>
          </cell>
          <cell r="B298" t="str">
            <v>WHITBY HYDRO ELECTRIC CORPORATION</v>
          </cell>
          <cell r="D298">
            <v>-2799307</v>
          </cell>
        </row>
        <row r="299">
          <cell r="A299" t="str">
            <v>WHITCHURCH STOUFFVILLE HYDRO ELECTRIC COMMISSION</v>
          </cell>
          <cell r="B299" t="str">
            <v>HYDRO ONE NETWORKS INC.</v>
          </cell>
          <cell r="D299">
            <v>-469971</v>
          </cell>
        </row>
        <row r="300">
          <cell r="A300" t="str">
            <v>WINCHESTER HYDRO COMMISSION</v>
          </cell>
          <cell r="B300" t="str">
            <v>HYDRO ONE NETWORKS INC.</v>
          </cell>
          <cell r="D300">
            <v>-4100</v>
          </cell>
        </row>
        <row r="301">
          <cell r="A301" t="str">
            <v>WINDSOR UTILITIES COMMISSION</v>
          </cell>
          <cell r="B301" t="str">
            <v>ENWIN UTILITIES LTD.</v>
          </cell>
          <cell r="D301">
            <v>-1547949</v>
          </cell>
        </row>
        <row r="302">
          <cell r="A302" t="str">
            <v>WINGHAM PUBLIC UTILITIES COMMISSION</v>
          </cell>
          <cell r="B302" t="str">
            <v>WESTARIO POWER INC.</v>
          </cell>
          <cell r="D302">
            <v>-79392</v>
          </cell>
        </row>
        <row r="303">
          <cell r="A303" t="str">
            <v>WOODSTOCK HYDRO SERVICES INC.</v>
          </cell>
          <cell r="B303" t="str">
            <v>WOODSTOCK HYDRO SERVICES INC.</v>
          </cell>
          <cell r="D303">
            <v>-428497</v>
          </cell>
        </row>
        <row r="304">
          <cell r="A304" t="str">
            <v>WOODVILLE HYDRO-ELECTRIC SYSTEM</v>
          </cell>
          <cell r="B304" t="str">
            <v>HYDRO ONE NETWORKS INC.</v>
          </cell>
          <cell r="D304">
            <v>-28164</v>
          </cell>
        </row>
        <row r="305">
          <cell r="A305" t="str">
            <v>WYOMING HYDRO ELECTRIC COMMISSION</v>
          </cell>
          <cell r="B305" t="str">
            <v>HYDRO ONE NETWORKS INC.</v>
          </cell>
          <cell r="D305">
            <v>-20134</v>
          </cell>
        </row>
        <row r="306">
          <cell r="A306" t="str">
            <v>ZORRA ELECTRIC SUPPLY AUTHORITY</v>
          </cell>
          <cell r="B306" t="str">
            <v>ERIE THAMES POWERLINES CORPORATION</v>
          </cell>
          <cell r="D306">
            <v>-46988</v>
          </cell>
        </row>
        <row r="307">
          <cell r="A307" t="str">
            <v>ZURICH HYDRO ELECTRIC COMMISSION</v>
          </cell>
          <cell r="B307" t="str">
            <v>FESTIVAL HYDRO INC.</v>
          </cell>
          <cell r="D307">
            <v>-12515</v>
          </cell>
        </row>
        <row r="312">
          <cell r="A312" t="str">
            <v>AILSA CRAIG HYDRO ELECTRIC SYSTEM</v>
          </cell>
          <cell r="B312" t="str">
            <v>HYDRO ONE NETWORKS INC.</v>
          </cell>
          <cell r="D312">
            <v>-11297</v>
          </cell>
        </row>
        <row r="313">
          <cell r="A313" t="str">
            <v>AJAX HYDRO-ELECTRIC COMMISSION</v>
          </cell>
          <cell r="B313" t="str">
            <v>VERIDIAN CONNECTIONS INC.</v>
          </cell>
          <cell r="D313">
            <v>-1214160</v>
          </cell>
        </row>
        <row r="314">
          <cell r="A314" t="str">
            <v>ALLISTON</v>
          </cell>
          <cell r="B314" t="str">
            <v>POWERSTREAM INC.</v>
          </cell>
          <cell r="D314">
            <v>-113415</v>
          </cell>
        </row>
        <row r="315">
          <cell r="A315" t="str">
            <v>ALVINSTON PUBLIC UTILITIES COMMISSION</v>
          </cell>
          <cell r="B315" t="str">
            <v>BLUEWATER POWER DISTRIBUTION CORPORATION</v>
          </cell>
          <cell r="D315">
            <v>-13792</v>
          </cell>
        </row>
        <row r="316">
          <cell r="A316" t="str">
            <v>ANCASTER HYDRO-ELECTRIC COMMISSION</v>
          </cell>
          <cell r="B316" t="str">
            <v>HORIZON UTILITIES CORPORATION</v>
          </cell>
          <cell r="D316">
            <v>-296080</v>
          </cell>
        </row>
        <row r="317">
          <cell r="A317" t="str">
            <v>ARKONA HYDRO ELECTRIC COMMISSION</v>
          </cell>
          <cell r="B317" t="str">
            <v>HYDRO ONE NETWORKS INC.</v>
          </cell>
          <cell r="D317">
            <v>-512</v>
          </cell>
        </row>
        <row r="318">
          <cell r="A318" t="str">
            <v>ARNPRIOR HYDRO ELECTRIC COMMISSION</v>
          </cell>
          <cell r="B318" t="str">
            <v>HYDRO ONE NETWORKS INC.</v>
          </cell>
          <cell r="D318">
            <v>-55356</v>
          </cell>
        </row>
        <row r="319">
          <cell r="A319" t="str">
            <v>ASPHODEL-NORWOOD DISTRIBUTION INCORPORATED</v>
          </cell>
          <cell r="B319" t="str">
            <v>PETERBOROUGH DISTRIBUTION INCORPORATED</v>
          </cell>
          <cell r="D319">
            <v>-56817</v>
          </cell>
        </row>
        <row r="320">
          <cell r="A320" t="str">
            <v>ATIKOKAN HYDRO INC.</v>
          </cell>
          <cell r="B320" t="str">
            <v>ATIKOKAN HYDRO INC.</v>
          </cell>
          <cell r="D320">
            <v>-138338</v>
          </cell>
        </row>
        <row r="321">
          <cell r="A321" t="str">
            <v>AURORA HYDRO CONNECTIONS LIMITED</v>
          </cell>
          <cell r="B321" t="str">
            <v>POWERSTREAM INC.</v>
          </cell>
          <cell r="D321">
            <v>-1064644</v>
          </cell>
        </row>
        <row r="322">
          <cell r="A322" t="str">
            <v>AYLMER PUBLIC UTILITIES COMMISSION</v>
          </cell>
          <cell r="B322" t="str">
            <v>ERIE THAMES POWERLINES CORPORATION</v>
          </cell>
          <cell r="D322">
            <v>-78534</v>
          </cell>
        </row>
        <row r="323">
          <cell r="A323" t="str">
            <v>BATH HYDRO</v>
          </cell>
          <cell r="B323" t="str">
            <v>HYDRO ONE NETWORKS INC.</v>
          </cell>
          <cell r="D323">
            <v>-14356</v>
          </cell>
        </row>
        <row r="324">
          <cell r="A324" t="str">
            <v>BEACHBURG HYDRO</v>
          </cell>
          <cell r="B324" t="str">
            <v>OTTAWA RIVER POWER CORPORATION</v>
          </cell>
          <cell r="D324">
            <v>-11615</v>
          </cell>
        </row>
        <row r="325">
          <cell r="A325" t="str">
            <v>BEETON</v>
          </cell>
          <cell r="B325" t="str">
            <v>POWERSTREAM INC.</v>
          </cell>
          <cell r="D325">
            <v>-1224</v>
          </cell>
        </row>
        <row r="326">
          <cell r="A326" t="str">
            <v>BELLEVILLE ELECTRIC CORPORATION</v>
          </cell>
          <cell r="B326" t="str">
            <v>VERIDIAN CONNECTIONS INC.</v>
          </cell>
          <cell r="D326">
            <v>-257617</v>
          </cell>
        </row>
        <row r="327">
          <cell r="A327" t="str">
            <v>BLANDFORD-BLENHEIM PUBLIC UTILITIES COMMISSION</v>
          </cell>
          <cell r="B327" t="str">
            <v>HYDRO ONE NETWORKS INC.</v>
          </cell>
          <cell r="D327">
            <v>-8118</v>
          </cell>
        </row>
        <row r="328">
          <cell r="A328" t="str">
            <v>BLUE MOUNTAINS HYDRO SERVICES COMPANY INC.</v>
          </cell>
          <cell r="B328" t="str">
            <v>COLLUS POWER CORP.</v>
          </cell>
          <cell r="D328">
            <v>-61159</v>
          </cell>
        </row>
        <row r="329">
          <cell r="A329" t="str">
            <v>BLYTH HYDRO ELECTRIC COMMISSION</v>
          </cell>
          <cell r="B329" t="str">
            <v>HYDRO ONE NETWORKS INC.</v>
          </cell>
          <cell r="D329">
            <v>-21600</v>
          </cell>
        </row>
        <row r="330">
          <cell r="A330" t="str">
            <v>BOARD OF LIGHT &amp; HEAT COMM. OF THE CITY OF GUELPH</v>
          </cell>
          <cell r="B330" t="str">
            <v>GUELPH HYDRO ELECTRIC SYSTEMS INC.</v>
          </cell>
          <cell r="D330">
            <v>-3280287</v>
          </cell>
        </row>
        <row r="331">
          <cell r="A331" t="str">
            <v>BOBCAYGEON HYDRO ELECTRIC COMMISSION</v>
          </cell>
          <cell r="B331" t="str">
            <v>HYDRO ONE NETWORKS INC.</v>
          </cell>
          <cell r="D331">
            <v>-30357</v>
          </cell>
        </row>
        <row r="332">
          <cell r="A332" t="str">
            <v>BRADFORD WEST GWILLIMBURY PUBLIC UTILITIES COMMISSION</v>
          </cell>
          <cell r="B332" t="str">
            <v>POWERSTREAM INC.</v>
          </cell>
          <cell r="D332">
            <v>-482271</v>
          </cell>
        </row>
        <row r="333">
          <cell r="A333" t="str">
            <v>BRIGHTON DISTRIBUTION INC.</v>
          </cell>
          <cell r="B333" t="str">
            <v>HYDRO ONE NETWORKS INC.</v>
          </cell>
          <cell r="D333">
            <v>-84276</v>
          </cell>
        </row>
        <row r="334">
          <cell r="A334" t="str">
            <v>BROCK HYDRO-ELECTRIC COMMISSION</v>
          </cell>
          <cell r="B334" t="str">
            <v>VERIDIAN CONNECTIONS INC.</v>
          </cell>
          <cell r="D334">
            <v>-118719</v>
          </cell>
        </row>
        <row r="335">
          <cell r="A335" t="str">
            <v>BROCKVILLE UTILITIES INCORPORATED</v>
          </cell>
          <cell r="B335" t="str">
            <v>HYDRO ONE NETWORKS INC.</v>
          </cell>
          <cell r="D335">
            <v>-454703</v>
          </cell>
        </row>
        <row r="336">
          <cell r="A336" t="str">
            <v>BRUSSELS PUBLIC UTILITIES COMMISSION</v>
          </cell>
          <cell r="B336" t="str">
            <v>FESTIVAL HYDRO INC.</v>
          </cell>
          <cell r="D336">
            <v>-7778</v>
          </cell>
        </row>
        <row r="337">
          <cell r="A337" t="str">
            <v>BURK'S FALLS HYDRO ELECTRIC COMMISSION</v>
          </cell>
          <cell r="B337" t="str">
            <v>LAKELAND POWER DISTRIBUTION LTD.</v>
          </cell>
          <cell r="D337">
            <v>-42691</v>
          </cell>
        </row>
        <row r="338">
          <cell r="A338" t="str">
            <v>BURLINGTON HYDRO INC.</v>
          </cell>
          <cell r="B338" t="str">
            <v>BURLINGTON HYDRO INC.</v>
          </cell>
          <cell r="D338">
            <v>-4699681</v>
          </cell>
        </row>
        <row r="339">
          <cell r="A339" t="str">
            <v>CALEDON HYDRO CORPORATION</v>
          </cell>
          <cell r="B339" t="str">
            <v>HYDRO ONE NETWORKS INC.</v>
          </cell>
          <cell r="D339">
            <v>-1025158</v>
          </cell>
        </row>
        <row r="340">
          <cell r="A340" t="str">
            <v>CAMBRIDGE AND NORTH DUMFRIES HYDRO INC.</v>
          </cell>
          <cell r="B340" t="str">
            <v>CAMBRIDGE AND NORTH DUMFRIES HYDRO INC.</v>
          </cell>
          <cell r="D340">
            <v>-2213124</v>
          </cell>
        </row>
        <row r="341">
          <cell r="A341" t="str">
            <v>CAPREOL HYDRO ELECTRIC COMMISSION</v>
          </cell>
          <cell r="B341" t="str">
            <v>GREATER SUDBURY HYDRO INC.</v>
          </cell>
          <cell r="D341">
            <v>-158031</v>
          </cell>
        </row>
        <row r="342">
          <cell r="A342" t="str">
            <v>CASSELMAN HYDRO INC.</v>
          </cell>
          <cell r="B342" t="str">
            <v>HYDRO OTTAWA LIMITED</v>
          </cell>
          <cell r="D342">
            <v>-32757</v>
          </cell>
        </row>
        <row r="343">
          <cell r="A343" t="str">
            <v>CAVAN-MILLBROOK-NORTH MONAGHAN PUBLIC UTILITIES COMMISSION</v>
          </cell>
          <cell r="B343" t="str">
            <v>HYDRO ONE NETWORKS INC.</v>
          </cell>
          <cell r="D343">
            <v>-32841</v>
          </cell>
        </row>
        <row r="344">
          <cell r="A344" t="str">
            <v>CENTRE HASTINGS HYDRO ELECTRIC COMMISSION</v>
          </cell>
          <cell r="B344" t="str">
            <v>HYDRO ONE NETWORKS INC.</v>
          </cell>
          <cell r="D344">
            <v>-12753</v>
          </cell>
        </row>
        <row r="345">
          <cell r="A345" t="str">
            <v>CHALK RIVER HYDRO</v>
          </cell>
          <cell r="B345" t="str">
            <v>HYDRO ONE NETWORKS INC.</v>
          </cell>
          <cell r="D345">
            <v>-14160</v>
          </cell>
        </row>
        <row r="346">
          <cell r="A346" t="str">
            <v>CHAPLEAU PUBLIC UTILITIES CORPORATION</v>
          </cell>
          <cell r="B346" t="str">
            <v>CHAPLEAU PUBLIC UTILITIES CORPORATION</v>
          </cell>
          <cell r="D346">
            <v>-8179</v>
          </cell>
        </row>
        <row r="347">
          <cell r="A347" t="str">
            <v>CITY OF DRYDEN HYDRO ELECTRIC COMMISSION</v>
          </cell>
          <cell r="B347" t="str">
            <v>HYDRO ONE NETWORKS INC.</v>
          </cell>
          <cell r="D347">
            <v>-71382</v>
          </cell>
        </row>
        <row r="348">
          <cell r="A348" t="str">
            <v>CLARINGTON HYDRO-ELECTRIC COMMISSION</v>
          </cell>
          <cell r="B348" t="str">
            <v>VERIDIAN CONNECTIONS INC.</v>
          </cell>
          <cell r="D348">
            <v>-719052</v>
          </cell>
        </row>
        <row r="349">
          <cell r="A349" t="str">
            <v>CLINTON POWER CORPORATION</v>
          </cell>
          <cell r="B349" t="str">
            <v>ERIE THAMES POWERLINES CORPORATION</v>
          </cell>
          <cell r="D349">
            <v>-15123</v>
          </cell>
        </row>
        <row r="350">
          <cell r="A350" t="str">
            <v>COBDEN HYDRO</v>
          </cell>
          <cell r="B350" t="str">
            <v>HYDRO ONE NETWORKS INC.</v>
          </cell>
          <cell r="D350">
            <v>-7778</v>
          </cell>
        </row>
        <row r="351">
          <cell r="A351" t="str">
            <v>COLBORNE PUBLIC UTILITIES COMMISSION</v>
          </cell>
          <cell r="B351" t="str">
            <v>LAKEFRONT UTILITIES INC.</v>
          </cell>
          <cell r="D351">
            <v>-16834</v>
          </cell>
        </row>
        <row r="352">
          <cell r="A352" t="str">
            <v>COTTAM HYDRO-ELECTRIC SYSTEM</v>
          </cell>
          <cell r="B352" t="str">
            <v>E.L.K. ENERGY INC.</v>
          </cell>
          <cell r="D352">
            <v>-148231</v>
          </cell>
        </row>
        <row r="353">
          <cell r="A353" t="str">
            <v>DASHWOOD HYDRO-ELECTRIC SYSTEM</v>
          </cell>
          <cell r="B353" t="str">
            <v>FESTIVAL HYDRO INC.</v>
          </cell>
          <cell r="D353">
            <v>-129</v>
          </cell>
        </row>
        <row r="354">
          <cell r="A354" t="str">
            <v>DEEP RIVER HYDRO</v>
          </cell>
          <cell r="B354" t="str">
            <v>HYDRO ONE NETWORKS INC.</v>
          </cell>
          <cell r="D354">
            <v>-229875</v>
          </cell>
        </row>
        <row r="355">
          <cell r="A355" t="str">
            <v>DELHI HYDRO-ELECTRIC COMMISSION</v>
          </cell>
          <cell r="B355" t="str">
            <v>NORFOLK POWER DISTRIBUTION INC.</v>
          </cell>
          <cell r="D355">
            <v>-20713</v>
          </cell>
        </row>
        <row r="356">
          <cell r="A356" t="str">
            <v>DESERONTO PUBLIC UTILITIES COMMISSION</v>
          </cell>
          <cell r="B356" t="str">
            <v>HYDRO ONE NETWORKS INC.</v>
          </cell>
          <cell r="D356">
            <v>-7940</v>
          </cell>
        </row>
        <row r="357">
          <cell r="A357" t="str">
            <v>DRESDEN UTILITIES COMMISSION</v>
          </cell>
          <cell r="B357" t="str">
            <v>CHATHAM-KENT HYDRO INC.</v>
          </cell>
          <cell r="D357">
            <v>-33135</v>
          </cell>
        </row>
        <row r="358">
          <cell r="A358" t="str">
            <v>DUNDALK HYDRO ELECTRIC SYSTEM</v>
          </cell>
          <cell r="B358" t="str">
            <v>HYDRO ONE NETWORKS INC.</v>
          </cell>
          <cell r="D358">
            <v>-2020</v>
          </cell>
        </row>
        <row r="359">
          <cell r="A359" t="str">
            <v>DUNDAS HYDRO-ELECTRIC COMMISSION</v>
          </cell>
          <cell r="B359" t="str">
            <v>HORIZON UTILITIES CORPORATION</v>
          </cell>
          <cell r="D359">
            <v>-490989</v>
          </cell>
        </row>
        <row r="360">
          <cell r="A360" t="str">
            <v>DUNNVILLE HYDRO ELECTRIC COMMISSION</v>
          </cell>
          <cell r="B360" t="str">
            <v>HALDIMAND COUNTY HYDRO INC.</v>
          </cell>
          <cell r="D360">
            <v>-141195</v>
          </cell>
        </row>
        <row r="361">
          <cell r="A361" t="str">
            <v>DURHAM HYDRO ELECTRIC COMMISSION</v>
          </cell>
          <cell r="B361" t="str">
            <v>HYDRO ONE NETWORKS INC.</v>
          </cell>
          <cell r="D361">
            <v>-11586</v>
          </cell>
        </row>
        <row r="362">
          <cell r="A362" t="str">
            <v>DUTTON HYDRO LIMITED</v>
          </cell>
          <cell r="B362" t="str">
            <v>MIDDLESEX POWER DISTRIBUTION CORPORATION</v>
          </cell>
          <cell r="D362">
            <v>-4834</v>
          </cell>
        </row>
        <row r="363">
          <cell r="A363" t="str">
            <v>EAST ZORRA-TAVISTOCK PUBLIC UTILITY COMMISSION</v>
          </cell>
          <cell r="B363" t="str">
            <v>ERIE THAMES POWERLINES CORPORATION</v>
          </cell>
          <cell r="D363">
            <v>-38969</v>
          </cell>
        </row>
        <row r="364">
          <cell r="A364" t="str">
            <v>ELMWOOD HYDRO-ELECTRIC SYSTEM</v>
          </cell>
          <cell r="B364" t="str">
            <v>WESTARIO POWER INC.</v>
          </cell>
          <cell r="D364">
            <v>-234</v>
          </cell>
        </row>
        <row r="365">
          <cell r="A365" t="str">
            <v>EMBRUN COOPERATIVE HYDRO INC.</v>
          </cell>
          <cell r="B365" t="str">
            <v>COOPERATIVE HYDRO EMBRUN INC.</v>
          </cell>
          <cell r="D365">
            <v>-30195</v>
          </cell>
        </row>
        <row r="366">
          <cell r="A366" t="str">
            <v>ERIN HYDRO ELECTRIC COMMISSION</v>
          </cell>
          <cell r="B366" t="str">
            <v>HYDRO ONE NETWORKS INC.</v>
          </cell>
          <cell r="D366">
            <v>-228679</v>
          </cell>
        </row>
        <row r="367">
          <cell r="A367" t="str">
            <v>ESSEX HYDRO-ELECTRIC COMMISSION</v>
          </cell>
          <cell r="B367" t="str">
            <v>E.L.K. ENERGY INC.</v>
          </cell>
          <cell r="D367">
            <v>-199203</v>
          </cell>
        </row>
        <row r="368">
          <cell r="A368" t="str">
            <v>FENELON FALLS BOARD OF WATER, LIGHT AND POWER COMMISSIONERS</v>
          </cell>
          <cell r="B368" t="str">
            <v>HYDRO ONE NETWORKS INC.</v>
          </cell>
          <cell r="D368">
            <v>-14194</v>
          </cell>
        </row>
        <row r="369">
          <cell r="A369" t="str">
            <v>FLAMBOROUGH HYDRO ELECTRIC COMMISSION</v>
          </cell>
          <cell r="B369" t="str">
            <v>HORIZON UTILITIES CORPORATION</v>
          </cell>
          <cell r="D369">
            <v>-84589</v>
          </cell>
        </row>
        <row r="370">
          <cell r="A370" t="str">
            <v>FOREST PUBLIC UTILITIES COMMISSION</v>
          </cell>
          <cell r="B370" t="str">
            <v>HYDRO ONE NETWORKS INC.</v>
          </cell>
          <cell r="D370">
            <v>-14335</v>
          </cell>
        </row>
        <row r="371">
          <cell r="A371" t="str">
            <v>GEORGINA HYDRO ELECTRIC COMMISSION</v>
          </cell>
          <cell r="B371" t="str">
            <v>HYDRO ONE NETWORKS INC.</v>
          </cell>
          <cell r="D371">
            <v>-219735</v>
          </cell>
        </row>
        <row r="372">
          <cell r="A372" t="str">
            <v>GLENCOE PUBLIC UTILITIES COMMISSION</v>
          </cell>
          <cell r="B372" t="str">
            <v>HYDRO ONE NETWORKS INC.</v>
          </cell>
          <cell r="D372">
            <v>-31325</v>
          </cell>
        </row>
        <row r="373">
          <cell r="A373" t="str">
            <v>GOULBOURN HYDRO ELECTRIC COMMISSION</v>
          </cell>
          <cell r="B373" t="str">
            <v>HYDRO OTTAWA LIMITED</v>
          </cell>
          <cell r="D373">
            <v>-129459</v>
          </cell>
        </row>
        <row r="374">
          <cell r="A374" t="str">
            <v>GRAND BEND PUBLIC UTILITIES COMMISSION</v>
          </cell>
          <cell r="B374" t="str">
            <v>HYDRO ONE NETWORKS INC.</v>
          </cell>
          <cell r="D374">
            <v>-31267</v>
          </cell>
        </row>
        <row r="375">
          <cell r="A375" t="str">
            <v>GRAND VALLEY ENERGY INC.</v>
          </cell>
          <cell r="B375" t="str">
            <v>ORANGEVILLE HYDRO LIMITED</v>
          </cell>
          <cell r="D375">
            <v>-11046</v>
          </cell>
        </row>
        <row r="376">
          <cell r="A376" t="str">
            <v>GRAVENHURST HYDRO ELECTRIC INC.</v>
          </cell>
          <cell r="B376" t="str">
            <v>VERIDIAN CONNECTIONS INC.</v>
          </cell>
          <cell r="D376">
            <v>-71431</v>
          </cell>
        </row>
        <row r="377">
          <cell r="A377" t="str">
            <v>GRIMSBY POWER INCORPORATED</v>
          </cell>
          <cell r="B377" t="str">
            <v>GRIMSBY POWER INCORPORATED</v>
          </cell>
          <cell r="D377">
            <v>-107612</v>
          </cell>
        </row>
        <row r="378">
          <cell r="A378" t="str">
            <v>GUELPH/ERAMOSA HYDRO-ELECTRIC COMMISSION</v>
          </cell>
          <cell r="B378" t="str">
            <v>GUELPH HYDRO ELECTRIC SYSTEMS INC.</v>
          </cell>
          <cell r="D378">
            <v>-12633</v>
          </cell>
        </row>
        <row r="379">
          <cell r="A379" t="str">
            <v>HALDIMAND HYDRO-ELECTRIC COMMISSION</v>
          </cell>
          <cell r="B379" t="str">
            <v>HALDIMAND COUNTY HYDRO INC.</v>
          </cell>
          <cell r="D379">
            <v>-189717</v>
          </cell>
        </row>
        <row r="380">
          <cell r="A380" t="str">
            <v>HALTON HILLS HYDRO INC.</v>
          </cell>
          <cell r="B380" t="str">
            <v>HALTON HILLS HYDRO INC.</v>
          </cell>
          <cell r="D380">
            <v>-657710</v>
          </cell>
        </row>
        <row r="381">
          <cell r="A381" t="str">
            <v>HAMILTON HYDRO INC.</v>
          </cell>
          <cell r="B381" t="str">
            <v>HORIZON UTILITIES CORPORATION</v>
          </cell>
          <cell r="D381">
            <v>-1968216</v>
          </cell>
        </row>
        <row r="382">
          <cell r="A382" t="str">
            <v>HANOVER ELECTRIC SERVICES INC.</v>
          </cell>
          <cell r="B382" t="str">
            <v>WESTARIO POWER INC.</v>
          </cell>
          <cell r="D382">
            <v>-23479</v>
          </cell>
        </row>
        <row r="383">
          <cell r="A383" t="str">
            <v>HASTINGS PUBLIC UTILITIES</v>
          </cell>
          <cell r="B383" t="str">
            <v>HYDRO ONE NETWORKS INC.</v>
          </cell>
          <cell r="D383">
            <v>-2979</v>
          </cell>
        </row>
        <row r="384">
          <cell r="A384" t="str">
            <v>HAVELOCK-BELMONT-METHUEN HYDRO ELECTRIC COMMISSION</v>
          </cell>
          <cell r="B384" t="str">
            <v>HYDRO ONE NETWORKS INC.</v>
          </cell>
          <cell r="D384">
            <v>-13956</v>
          </cell>
        </row>
        <row r="385">
          <cell r="A385" t="str">
            <v>HEARST POWER DISTRIBUTION COMPANY LIMITED</v>
          </cell>
          <cell r="B385" t="str">
            <v>HEARST POWER DISTRIBUTION COMPANY LIMITED</v>
          </cell>
          <cell r="D385">
            <v>-78090</v>
          </cell>
        </row>
        <row r="386">
          <cell r="A386" t="str">
            <v>HENSALL PUBLIC UTILITIES COMMISSION</v>
          </cell>
          <cell r="B386" t="str">
            <v>FESTIVAL HYDRO INC.</v>
          </cell>
          <cell r="D386">
            <v>-13612</v>
          </cell>
        </row>
        <row r="387">
          <cell r="A387" t="str">
            <v>HOLSTEIN HYDRO ELECTRIC SYSTEM</v>
          </cell>
          <cell r="B387" t="str">
            <v>WELLINGTON NORTH POWER INC.</v>
          </cell>
          <cell r="D387">
            <v>-5000</v>
          </cell>
        </row>
        <row r="388">
          <cell r="A388" t="str">
            <v>HUNTSVILLE PUBLIC UTILITIES COMMISSION</v>
          </cell>
          <cell r="B388" t="str">
            <v>LAKELAND POWER DISTRIBUTION LTD.</v>
          </cell>
          <cell r="D388">
            <v>-27094</v>
          </cell>
        </row>
        <row r="389">
          <cell r="A389" t="str">
            <v>HYDRO ELECTRIC COMMISSION OF THE CORPORATION OF THE TOWNSHIP OF MIDDLESEX CENTRE</v>
          </cell>
          <cell r="B389" t="str">
            <v>HYDRO ONE NETWORKS INC.</v>
          </cell>
          <cell r="D389">
            <v>-4306</v>
          </cell>
        </row>
        <row r="390">
          <cell r="A390" t="str">
            <v>HYDRO ELECTRIC COMMISSION OF THE TOWN OF LEAMINGTON</v>
          </cell>
          <cell r="B390" t="str">
            <v>ESSEX POWERLINES CORPORATION</v>
          </cell>
          <cell r="D390">
            <v>-224853</v>
          </cell>
        </row>
        <row r="391">
          <cell r="A391" t="str">
            <v>HYDRO ELECTRIC COMMISSION OF THE TOWNSHIP OF SPRINGWATER</v>
          </cell>
          <cell r="B391" t="str">
            <v>HYDRO ONE NETWORKS INC.</v>
          </cell>
          <cell r="D391">
            <v>-4028</v>
          </cell>
        </row>
        <row r="392">
          <cell r="A392" t="str">
            <v>HYDRO HAWKESBURY INC.</v>
          </cell>
          <cell r="B392" t="str">
            <v>HYDRO HAWKESBURY INC.</v>
          </cell>
          <cell r="D392">
            <v>-55841</v>
          </cell>
        </row>
        <row r="393">
          <cell r="A393" t="str">
            <v>HYDRO MISSISSAUGA CORPORATION</v>
          </cell>
          <cell r="B393" t="str">
            <v>ENERSOURCE HYDRO MISSISSAUGA INC.</v>
          </cell>
          <cell r="D393">
            <v>-25023071</v>
          </cell>
        </row>
        <row r="394">
          <cell r="A394" t="str">
            <v>HYDRO ONE BRAMPTON NETWORKS INC.</v>
          </cell>
          <cell r="B394" t="str">
            <v>HYDRO ONE BRAMPTON NETWORKS INC.</v>
          </cell>
          <cell r="D394">
            <v>-5425168</v>
          </cell>
        </row>
        <row r="395">
          <cell r="A395" t="str">
            <v>HYDRO OTTAWA LIMITED</v>
          </cell>
          <cell r="B395" t="str">
            <v>HYDRO OTTAWA LIMITED</v>
          </cell>
          <cell r="D395">
            <v>-10547515</v>
          </cell>
        </row>
        <row r="396">
          <cell r="A396" t="str">
            <v>HYDRO VAUGHAN DISTRIBUTION INC.</v>
          </cell>
          <cell r="B396" t="str">
            <v>POWERSTREAM INC.</v>
          </cell>
          <cell r="D396">
            <v>-2445760</v>
          </cell>
        </row>
        <row r="397">
          <cell r="A397" t="str">
            <v>HYDRO-ELECTRIC COMMISSION FOR THE TOWN OF AMHERSTBURG</v>
          </cell>
          <cell r="B397" t="str">
            <v>ESSEX POWERLINES CORPORATION</v>
          </cell>
          <cell r="D397">
            <v>-99742</v>
          </cell>
        </row>
        <row r="398">
          <cell r="A398" t="str">
            <v>HYDRO-ELECTRIC COMMISSION OF SOUTH DUMFRIES</v>
          </cell>
          <cell r="B398" t="str">
            <v>BRANT COUNTY POWER INC.</v>
          </cell>
          <cell r="D398">
            <v>-198</v>
          </cell>
        </row>
        <row r="399">
          <cell r="A399" t="str">
            <v>HYDRO-ELECTRIC COMMISSION OF THE CITY OF BRANTFORD</v>
          </cell>
          <cell r="B399" t="str">
            <v>BRANTFORD POWER INC.</v>
          </cell>
          <cell r="D399">
            <v>-2369968</v>
          </cell>
        </row>
        <row r="400">
          <cell r="A400" t="str">
            <v>HYDRO-ELECTRIC COMMISSION OF THE CITY OF PEMBROKE</v>
          </cell>
          <cell r="B400" t="str">
            <v>OTTAWA RIVER POWER CORPORATION</v>
          </cell>
          <cell r="D400">
            <v>-206736</v>
          </cell>
        </row>
        <row r="401">
          <cell r="A401" t="str">
            <v>HYDRO-ELECTRIC COMMISSION OF THE CITY OF SARNIA</v>
          </cell>
          <cell r="B401" t="str">
            <v>BLUEWATER POWER DISTRIBUTION CORPORATION</v>
          </cell>
          <cell r="D401">
            <v>-207180</v>
          </cell>
        </row>
        <row r="402">
          <cell r="A402" t="str">
            <v>HYDRO-ELECTRIC COMMISSION OF THE CITY OF TORONTO - EAST YORK OFFICE</v>
          </cell>
          <cell r="B402" t="str">
            <v>TORONTO HYDRO-ELECTRIC SYSTEM LIMITED</v>
          </cell>
          <cell r="D402">
            <v>-440772</v>
          </cell>
        </row>
        <row r="403">
          <cell r="A403" t="str">
            <v>HYDRO-ELECTRIC COMMISSION OF THE CITY OF TORONTO - ETOBICOKE OFFICE</v>
          </cell>
          <cell r="B403" t="str">
            <v>TORONTO HYDRO-ELECTRIC SYSTEM LIMITED</v>
          </cell>
          <cell r="D403">
            <v>-4809570</v>
          </cell>
        </row>
        <row r="404">
          <cell r="A404" t="str">
            <v>HYDRO-ELECTRIC COMMISSION OF THE CITY OF TORONTO - NORTH YORK OFFICE</v>
          </cell>
          <cell r="B404" t="str">
            <v>TORONTO HYDRO-ELECTRIC SYSTEM LIMITED</v>
          </cell>
          <cell r="D404">
            <v>-5644332</v>
          </cell>
        </row>
        <row r="405">
          <cell r="A405" t="str">
            <v>HYDRO-ELECTRIC COMMISSION OF THE CITY OF TORONTO - SCARBOROUGH OFFICE</v>
          </cell>
          <cell r="B405" t="str">
            <v>TORONTO HYDRO-ELECTRIC SYSTEM LIMITED</v>
          </cell>
          <cell r="D405">
            <v>-11302126</v>
          </cell>
        </row>
        <row r="406">
          <cell r="A406" t="str">
            <v>HYDRO-ELECTRIC COMMISSION OF THE CITY OF TORONTO - TORONTO OFFICE</v>
          </cell>
          <cell r="B406" t="str">
            <v>TORONTO HYDRO-ELECTRIC SYSTEM LIMITED</v>
          </cell>
          <cell r="D406">
            <v>-5379481</v>
          </cell>
        </row>
        <row r="407">
          <cell r="A407" t="str">
            <v>HYDRO-ELECTRIC COMMISSION OF THE CITY OF TORONTO - YORK OFFICE</v>
          </cell>
          <cell r="B407" t="str">
            <v>TORONTO HYDRO-ELECTRIC SYSTEM LIMITED</v>
          </cell>
          <cell r="D407">
            <v>-65062</v>
          </cell>
        </row>
        <row r="408">
          <cell r="A408" t="str">
            <v>HYDRO-ELECTRIC COMMISSION OF THE TOWN OF BOTHWELL</v>
          </cell>
          <cell r="B408" t="str">
            <v>CHATHAM-KENT HYDRO INC.</v>
          </cell>
          <cell r="D408">
            <v>-7508</v>
          </cell>
        </row>
        <row r="409">
          <cell r="A409" t="str">
            <v>HYDRO-ELECTRIC COMMISSION OF THE TOWN OF BRACEBRIDGE</v>
          </cell>
          <cell r="B409" t="str">
            <v>LAKELAND POWER DISTRIBUTION LTD.</v>
          </cell>
          <cell r="D409">
            <v>-28516</v>
          </cell>
        </row>
        <row r="410">
          <cell r="A410" t="str">
            <v>HYDRO-ELECTRIC COMMISSION OF THE TOWN OF CACHE BAY</v>
          </cell>
          <cell r="B410" t="str">
            <v>GREATER SUDBURY HYDRO INC.</v>
          </cell>
          <cell r="D410">
            <v>-2373</v>
          </cell>
        </row>
        <row r="411">
          <cell r="A411" t="str">
            <v>HYDRO-ELECTRIC COMMISSION OF THE TOWN OF HARRISTON</v>
          </cell>
          <cell r="B411" t="str">
            <v>WESTARIO POWER INC.</v>
          </cell>
          <cell r="D411">
            <v>-19398</v>
          </cell>
        </row>
        <row r="412">
          <cell r="A412" t="str">
            <v>HYDRO-ELECTRIC COMMISSION OF THE TOWN OF HARROW</v>
          </cell>
          <cell r="B412" t="str">
            <v>E.L.K. ENERGY INC.</v>
          </cell>
          <cell r="D412">
            <v>-179669</v>
          </cell>
        </row>
        <row r="413">
          <cell r="A413" t="str">
            <v>HYDRO-ELECTRIC COMMISSION OF THE TOWN OF LASALLE</v>
          </cell>
          <cell r="B413" t="str">
            <v>ESSEX POWERLINES CORPORATION</v>
          </cell>
          <cell r="D413">
            <v>-195418</v>
          </cell>
        </row>
        <row r="414">
          <cell r="A414" t="str">
            <v>HYDRO-ELECTRIC COMMISSION OF THE TOWN OF PORT ELGIN</v>
          </cell>
          <cell r="B414" t="str">
            <v>WESTARIO POWER INC.</v>
          </cell>
          <cell r="D414">
            <v>-712701</v>
          </cell>
        </row>
        <row r="415">
          <cell r="A415" t="str">
            <v>HYDRO-ELECTRIC COMMISSION OF THE TOWN OF STAYNER</v>
          </cell>
          <cell r="B415" t="str">
            <v>COLLUS POWER CORP.</v>
          </cell>
          <cell r="D415">
            <v>-6815</v>
          </cell>
        </row>
        <row r="416">
          <cell r="A416" t="str">
            <v>HYDRO-ELECTRIC COMMISSION OF THE TOWN OF STURGEON FALLS</v>
          </cell>
          <cell r="B416" t="str">
            <v>GREATER SUDBURY HYDRO INC.</v>
          </cell>
          <cell r="D416">
            <v>-3460</v>
          </cell>
        </row>
        <row r="417">
          <cell r="A417" t="str">
            <v>HYDRO-ELECTRIC COMMISSION OF THE TOWN OF VANKLEEK HILL</v>
          </cell>
          <cell r="B417" t="str">
            <v>HYDRO ONE NETWORKS INC.</v>
          </cell>
          <cell r="D417">
            <v>-64435</v>
          </cell>
        </row>
        <row r="418">
          <cell r="A418" t="str">
            <v>HYDRO-ELECTRIC COMMISSION OF THE TOWN OF WALLACEBURG</v>
          </cell>
          <cell r="B418" t="str">
            <v>CHATHAM-KENT HYDRO INC.</v>
          </cell>
          <cell r="D418">
            <v>-210055</v>
          </cell>
        </row>
        <row r="419">
          <cell r="A419" t="str">
            <v>HYDRO-ELECTRIC COMMISSION OF THE TOWN OF WASAGA BEACH</v>
          </cell>
          <cell r="B419" t="str">
            <v>WASAGA DISTRIBUTION INC.</v>
          </cell>
          <cell r="D419">
            <v>-138457</v>
          </cell>
        </row>
        <row r="420">
          <cell r="A420" t="str">
            <v>HYDRO-ELECTRIC COMMISSION OF THE TOWN OF WEBBWOOD</v>
          </cell>
          <cell r="B420" t="str">
            <v>ESPANOLA REGIONAL HYDRO DISTRIBUTION CORPORATION</v>
          </cell>
          <cell r="D420">
            <v>-2162</v>
          </cell>
        </row>
        <row r="421">
          <cell r="A421" t="str">
            <v>HYDRO-ELECTRIC COMMISSION OF THE TOWN OF WIARTON</v>
          </cell>
          <cell r="B421" t="str">
            <v>HYDRO ONE NETWORKS INC.</v>
          </cell>
          <cell r="D421">
            <v>-12430</v>
          </cell>
        </row>
        <row r="422">
          <cell r="A422" t="str">
            <v>HYDRO-ELECTRIC COMMISSION OF THE TOWNSHIP OF BRANTFORD</v>
          </cell>
          <cell r="B422" t="str">
            <v>BRANT COUNTY POWER INC.</v>
          </cell>
          <cell r="D422">
            <v>-234847</v>
          </cell>
        </row>
        <row r="423">
          <cell r="A423" t="str">
            <v>HYDRO-ELECTRIC COMMISSION OF THE TOWNSHIP OF ESSA</v>
          </cell>
          <cell r="B423" t="str">
            <v>POWERSTREAM INC.</v>
          </cell>
          <cell r="D423">
            <v>-7200</v>
          </cell>
        </row>
        <row r="424">
          <cell r="A424" t="str">
            <v>HYDRO-ELECTRIC COMMISSION OF THE VILLAGE OF ALFRED</v>
          </cell>
          <cell r="B424" t="str">
            <v>HYDRO 2000 INC.</v>
          </cell>
          <cell r="D424">
            <v>-11969</v>
          </cell>
        </row>
        <row r="425">
          <cell r="A425" t="str">
            <v>HYDRO-ELECTRIC COMMISSION OF THE VILLAGE OF CLIFFORD</v>
          </cell>
          <cell r="B425" t="str">
            <v>WESTARIO POWER INC.</v>
          </cell>
          <cell r="D425">
            <v>-5623</v>
          </cell>
        </row>
        <row r="426">
          <cell r="A426" t="str">
            <v>HYDRO-ELECTRIC COMMISSION OF THE VILLAGE OF ELORA</v>
          </cell>
          <cell r="B426" t="str">
            <v>CENTRE WELLINGTON HYDRO LTD.</v>
          </cell>
          <cell r="D426">
            <v>-11776</v>
          </cell>
        </row>
        <row r="427">
          <cell r="A427" t="str">
            <v>HYDRO-ELECTRIC COMMISSION OF THE VILLAGE OF FINCH</v>
          </cell>
          <cell r="B427" t="str">
            <v>HYDRO ONE NETWORKS INC.</v>
          </cell>
          <cell r="D427">
            <v>-6624</v>
          </cell>
        </row>
        <row r="428">
          <cell r="A428" t="str">
            <v>HYDRO-ELECTRIC COMMISSION OF THE VILLAGE OF FRANKFORD</v>
          </cell>
          <cell r="B428" t="str">
            <v>HYDRO ONE NETWORKS INC.</v>
          </cell>
          <cell r="D428">
            <v>-9515</v>
          </cell>
        </row>
        <row r="429">
          <cell r="A429" t="str">
            <v>HYDRO-ELECTRIC COMMISSION OF THE VILLAGE OF L'ORIGNAL</v>
          </cell>
          <cell r="B429" t="str">
            <v>HYDRO ONE NETWORKS INC.</v>
          </cell>
          <cell r="D429">
            <v>-88699</v>
          </cell>
        </row>
        <row r="430">
          <cell r="A430" t="str">
            <v>HYDRO-ELECTRIC COMMISSION OF THE VILLAGE OF LUCAN</v>
          </cell>
          <cell r="B430" t="str">
            <v>HYDRO ONE NETWORKS INC.</v>
          </cell>
          <cell r="D430">
            <v>-81993</v>
          </cell>
        </row>
        <row r="431">
          <cell r="A431" t="str">
            <v>HYDRO-ELECTRIC COMMISSION OF THE VILLAGE OF MORRISBURG</v>
          </cell>
          <cell r="B431" t="str">
            <v>RIDEAU ST. LAWRENCE DISTRIBUTION INC.</v>
          </cell>
          <cell r="D431">
            <v>-100351</v>
          </cell>
        </row>
        <row r="432">
          <cell r="A432" t="str">
            <v>HYDRO-ELECTRIC COMMISSION OF THE VILLAGE OF PAISLEY</v>
          </cell>
          <cell r="B432" t="str">
            <v>HYDRO ONE NETWORKS INC.</v>
          </cell>
          <cell r="D432">
            <v>-36754</v>
          </cell>
        </row>
        <row r="433">
          <cell r="A433" t="str">
            <v>HYDRO-ELECTRIC COMMISSION OF THE VILLAGE OF PLANTAGENET</v>
          </cell>
          <cell r="B433" t="str">
            <v>HYDRO 2000 INC.</v>
          </cell>
          <cell r="D433">
            <v>-2442</v>
          </cell>
        </row>
        <row r="434">
          <cell r="A434" t="str">
            <v>HYDRO-ELECTRIC COMMISSION OF THE VILLAGE OF ST. CLAIR BEACH</v>
          </cell>
          <cell r="B434" t="str">
            <v>ESSEX POWERLINES CORPORATION</v>
          </cell>
          <cell r="D434">
            <v>-544852</v>
          </cell>
        </row>
        <row r="435">
          <cell r="A435" t="str">
            <v>HYDRO-ELECTRIC COMMISSION OF THE VILLAGE OF VICTORIA HARBOUR</v>
          </cell>
          <cell r="B435" t="str">
            <v>NEWMARKET-TAY POWER DISTRIBUTION LTD.</v>
          </cell>
          <cell r="D435">
            <v>-9338</v>
          </cell>
        </row>
        <row r="436">
          <cell r="A436" t="str">
            <v>INGERSOLL PUBLIC UTILITY COMMISSION</v>
          </cell>
          <cell r="B436" t="str">
            <v>ERIE THAMES POWERLINES CORPORATION</v>
          </cell>
          <cell r="D436">
            <v>-123199</v>
          </cell>
        </row>
        <row r="437">
          <cell r="A437" t="str">
            <v>INNISFIL HYDRO DISTRIBUTION SYSTEMS LIMITED</v>
          </cell>
          <cell r="B437" t="str">
            <v>INNISFIL HYDRO DISTRIBUTION SYSTEMS LIMITED</v>
          </cell>
          <cell r="D437">
            <v>-46807</v>
          </cell>
        </row>
        <row r="438">
          <cell r="A438" t="str">
            <v>KENORA HYDRO ELECTRIC CORPORATION LTD.</v>
          </cell>
          <cell r="B438" t="str">
            <v>KENORA HYDRO ELECTRIC CORPORATION LTD.</v>
          </cell>
          <cell r="D438">
            <v>-52588</v>
          </cell>
        </row>
        <row r="439">
          <cell r="A439" t="str">
            <v>KILLALOE HYDRO ELECTRIC COMMISSION</v>
          </cell>
          <cell r="B439" t="str">
            <v>OTTAWA RIVER POWER CORPORATION</v>
          </cell>
          <cell r="D439">
            <v>-5864</v>
          </cell>
        </row>
        <row r="440">
          <cell r="A440" t="str">
            <v>KINCARDINE HYDRO ELECTRIC COMMISSION</v>
          </cell>
          <cell r="B440" t="str">
            <v>WESTARIO POWER INC.</v>
          </cell>
          <cell r="D440">
            <v>-610241</v>
          </cell>
        </row>
        <row r="441">
          <cell r="A441" t="str">
            <v>KINGSTON ELECTRICITY DISTRIBUTION LIMITED</v>
          </cell>
          <cell r="B441" t="str">
            <v>KINGSTON ELECTRICITY DISTRIBUTION LIMITED</v>
          </cell>
          <cell r="D441">
            <v>-91585</v>
          </cell>
        </row>
        <row r="442">
          <cell r="B442" t="str">
            <v>KINGSTON HYDRO CORPORATION</v>
          </cell>
          <cell r="D442">
            <v>-91585</v>
          </cell>
        </row>
        <row r="443">
          <cell r="A443" t="str">
            <v>KINGSVILLE PUBLIC UTILITY COMMISSION</v>
          </cell>
          <cell r="B443" t="str">
            <v>E.L.K. ENERGY INC.</v>
          </cell>
          <cell r="D443">
            <v>-252323</v>
          </cell>
        </row>
        <row r="444">
          <cell r="A444" t="str">
            <v>KIRKFIELD HYDRO ELECTRIC SYSTEM</v>
          </cell>
          <cell r="B444" t="str">
            <v>HYDRO ONE NETWORKS INC.</v>
          </cell>
          <cell r="D444">
            <v>-10027</v>
          </cell>
        </row>
        <row r="445">
          <cell r="A445" t="str">
            <v>KITCHENER-WILMOT HYDRO INC.</v>
          </cell>
          <cell r="B445" t="str">
            <v>KITCHENER-WILMOT HYDRO INC.</v>
          </cell>
          <cell r="D445">
            <v>-2341206</v>
          </cell>
        </row>
        <row r="446">
          <cell r="A446" t="str">
            <v>LAKEFIELD DISTRIBUTION INCORPORATED</v>
          </cell>
          <cell r="B446" t="str">
            <v>PETERBOROUGH DISTRIBUTION INCORPORATED</v>
          </cell>
          <cell r="D446">
            <v>-95910</v>
          </cell>
        </row>
        <row r="447">
          <cell r="A447" t="str">
            <v>LAKESHORE TOWNSHIP HEC</v>
          </cell>
          <cell r="B447" t="str">
            <v>E.L.K. ENERGY INC.</v>
          </cell>
          <cell r="D447">
            <v>-222757</v>
          </cell>
        </row>
        <row r="448">
          <cell r="A448" t="str">
            <v>LANARK HIGHLANDS PUBLIC UTILITIES COMMISSION</v>
          </cell>
          <cell r="B448" t="str">
            <v>HYDRO ONE NETWORKS INC.</v>
          </cell>
          <cell r="D448">
            <v>-7179</v>
          </cell>
        </row>
        <row r="449">
          <cell r="A449" t="str">
            <v>LARDER LAKE ELECTRIC COMPANY</v>
          </cell>
          <cell r="B449" t="str">
            <v>HYDRO ONE NETWORKS INC.</v>
          </cell>
          <cell r="D449">
            <v>-7045</v>
          </cell>
        </row>
        <row r="450">
          <cell r="A450" t="str">
            <v>LATCHFORD HYDRO ELECTRIC</v>
          </cell>
          <cell r="B450" t="str">
            <v>HYDRO ONE NETWORKS INC.</v>
          </cell>
          <cell r="D450">
            <v>-6945</v>
          </cell>
        </row>
        <row r="451">
          <cell r="A451" t="str">
            <v>LINCOLN HYDRO-ELECTRIC COMMISSION</v>
          </cell>
          <cell r="B451" t="str">
            <v>NIAGARA PENINSULA ENERGY INC.</v>
          </cell>
          <cell r="D451">
            <v>-91083</v>
          </cell>
        </row>
        <row r="452">
          <cell r="A452" t="str">
            <v>LINDSAY HYDRO-ELECTRIC SYSTEM</v>
          </cell>
          <cell r="B452" t="str">
            <v>HYDRO ONE NETWORKS INC.</v>
          </cell>
          <cell r="D452">
            <v>-202013</v>
          </cell>
        </row>
        <row r="453">
          <cell r="A453" t="str">
            <v>LONDON HYDRO UTILITIES SERVICES INC.</v>
          </cell>
          <cell r="B453" t="str">
            <v>LONDON HYDRO INC.</v>
          </cell>
          <cell r="D453">
            <v>-6893891</v>
          </cell>
        </row>
        <row r="454">
          <cell r="A454" t="str">
            <v>MALAHIDE UTILITY COMMISSION</v>
          </cell>
          <cell r="B454" t="str">
            <v>HYDRO ONE NETWORKS INC.</v>
          </cell>
          <cell r="D454">
            <v>-3029</v>
          </cell>
        </row>
        <row r="455">
          <cell r="A455" t="str">
            <v>MAPLETON HYDRO ELECTRIC COMMISSION</v>
          </cell>
          <cell r="B455" t="str">
            <v>HYDRO ONE NETWORKS INC.</v>
          </cell>
          <cell r="D455">
            <v>-2741</v>
          </cell>
        </row>
        <row r="456">
          <cell r="A456" t="str">
            <v>MARKDALE HYDRO SYSTEM</v>
          </cell>
          <cell r="B456" t="str">
            <v>HYDRO ONE NETWORKS INC.</v>
          </cell>
          <cell r="D456">
            <v>-18412</v>
          </cell>
        </row>
        <row r="457">
          <cell r="A457" t="str">
            <v>MARKHAM HYDRO DISTRIBUTION INC.</v>
          </cell>
          <cell r="B457" t="str">
            <v>POWERSTREAM INC.</v>
          </cell>
          <cell r="D457">
            <v>-3424963</v>
          </cell>
        </row>
        <row r="458">
          <cell r="A458" t="str">
            <v>MARMORA HYDRO COMMISSION</v>
          </cell>
          <cell r="B458" t="str">
            <v>HYDRO ONE NETWORKS INC.</v>
          </cell>
          <cell r="D458">
            <v>-21445</v>
          </cell>
        </row>
        <row r="459">
          <cell r="A459" t="str">
            <v>MARTINTOWN HYDRO SYSTEM</v>
          </cell>
          <cell r="B459" t="str">
            <v>HYDRO ONE NETWORKS INC.</v>
          </cell>
          <cell r="D459">
            <v>-843</v>
          </cell>
        </row>
        <row r="460">
          <cell r="A460" t="str">
            <v>MIDLAND POWER UTILITY CORPORATION</v>
          </cell>
          <cell r="B460" t="str">
            <v>MIDLAND POWER UTILITY CORPORATION</v>
          </cell>
          <cell r="D460">
            <v>-26525</v>
          </cell>
        </row>
        <row r="461">
          <cell r="A461" t="str">
            <v>MILDMAY HYDRO-ELECTRIC COMMISSION</v>
          </cell>
          <cell r="B461" t="str">
            <v>WESTARIO POWER INC.</v>
          </cell>
          <cell r="D461">
            <v>-3976</v>
          </cell>
        </row>
        <row r="462">
          <cell r="A462" t="str">
            <v>MILTON HYDRO DISTRIBUTION INC.</v>
          </cell>
          <cell r="B462" t="str">
            <v>MILTON HYDRO DISTRIBUTION INC.</v>
          </cell>
          <cell r="D462">
            <v>-1932501</v>
          </cell>
        </row>
        <row r="463">
          <cell r="A463" t="str">
            <v>MISSISSIPPI MILLS PUBLIC UTILITIES COMMISSION</v>
          </cell>
          <cell r="B463" t="str">
            <v>OTTAWA RIVER POWER CORPORATION</v>
          </cell>
          <cell r="D463">
            <v>-40818</v>
          </cell>
        </row>
        <row r="464">
          <cell r="A464" t="str">
            <v>NANTICOKE HYDRO ELECTRIC COMMISSION</v>
          </cell>
          <cell r="B464" t="str">
            <v>HALDIMAND COUNTY HYDRO INC.</v>
          </cell>
          <cell r="D464">
            <v>-401779</v>
          </cell>
        </row>
        <row r="465">
          <cell r="A465" t="str">
            <v>NAPANEE HYDRO-ELECTRIC COMMISSION</v>
          </cell>
          <cell r="B465" t="str">
            <v>HYDRO ONE NETWORKS INC.</v>
          </cell>
          <cell r="D465">
            <v>-38335</v>
          </cell>
        </row>
        <row r="466">
          <cell r="A466" t="str">
            <v>NEPEAN HYDRO ELECTRIC COMMISSION</v>
          </cell>
          <cell r="B466" t="str">
            <v>HYDRO OTTAWA LIMITED</v>
          </cell>
          <cell r="D466">
            <v>-3913299</v>
          </cell>
        </row>
        <row r="467">
          <cell r="A467" t="str">
            <v>NEWBURGH</v>
          </cell>
          <cell r="B467" t="str">
            <v>HYDRO ONE NETWORKS INC.</v>
          </cell>
          <cell r="D467">
            <v>-6199</v>
          </cell>
        </row>
        <row r="468">
          <cell r="A468" t="str">
            <v>NEWBURY POWER INC.</v>
          </cell>
          <cell r="B468" t="str">
            <v>MIDDLESEX POWER DISTRIBUTION CORPORATION</v>
          </cell>
          <cell r="D468">
            <v>-3415</v>
          </cell>
        </row>
        <row r="469">
          <cell r="A469" t="str">
            <v>NEWMARKET HYDRO LTD.</v>
          </cell>
          <cell r="B469" t="str">
            <v>NEWMARKET-TAY POWER DISTRIBUTION LTD.</v>
          </cell>
          <cell r="D469">
            <v>-1766340</v>
          </cell>
        </row>
        <row r="470">
          <cell r="A470" t="str">
            <v>NIAGARA FALLS HYDRO INC.</v>
          </cell>
          <cell r="B470" t="str">
            <v>NIAGARA PENINSULA ENERGY INC.</v>
          </cell>
          <cell r="D470">
            <v>-1629285</v>
          </cell>
        </row>
        <row r="471">
          <cell r="A471" t="str">
            <v>NIAGARA-ON-THE-LAKE HYDRO INC.</v>
          </cell>
          <cell r="B471" t="str">
            <v>NIAGARA-ON-THE-LAKE HYDRO INC.</v>
          </cell>
          <cell r="D471">
            <v>-185586</v>
          </cell>
        </row>
        <row r="472">
          <cell r="A472" t="str">
            <v>NICKEL CENTRE HYDRO-ELECTRIC COMMISSION</v>
          </cell>
          <cell r="B472" t="str">
            <v>GREATER SUDBURY HYDRO INC.</v>
          </cell>
          <cell r="D472">
            <v>-12457</v>
          </cell>
        </row>
        <row r="473">
          <cell r="A473" t="str">
            <v>NIPIGON HYDRO ELECTRIC COMMISSION</v>
          </cell>
          <cell r="B473" t="str">
            <v>HYDRO ONE NETWORKS INC.</v>
          </cell>
          <cell r="D473">
            <v>-16664</v>
          </cell>
        </row>
        <row r="474">
          <cell r="A474" t="str">
            <v>NORFOLK POWER DISTRIBUTION INC.</v>
          </cell>
          <cell r="B474" t="str">
            <v>NORFOLK POWER DISTRIBUTION INC.</v>
          </cell>
          <cell r="D474">
            <v>-31602</v>
          </cell>
        </row>
        <row r="475">
          <cell r="A475" t="str">
            <v>NORTH BAY HYDRO DISTRIBUTION LIMITED</v>
          </cell>
          <cell r="B475" t="str">
            <v>NORTH BAY HYDRO DISTRIBUTION LIMITED</v>
          </cell>
          <cell r="D475">
            <v>-366446</v>
          </cell>
        </row>
        <row r="476">
          <cell r="A476" t="str">
            <v>NORTH GRENVILLE HYDRO-ELECTRIC COMMISSION</v>
          </cell>
          <cell r="B476" t="str">
            <v>HYDRO ONE NETWORKS INC.</v>
          </cell>
          <cell r="D476">
            <v>-4401</v>
          </cell>
        </row>
        <row r="477">
          <cell r="A477" t="str">
            <v>NORTH PERTH UTILITY COMMISSION</v>
          </cell>
          <cell r="B477" t="str">
            <v>HYDRO ONE NETWORKS INC.</v>
          </cell>
          <cell r="D477">
            <v>-109179</v>
          </cell>
        </row>
        <row r="478">
          <cell r="A478" t="str">
            <v>NORWICH PUBLIC UTILITY COMMISSION</v>
          </cell>
          <cell r="B478" t="str">
            <v>ERIE THAMES POWERLINES CORPORATION</v>
          </cell>
          <cell r="D478">
            <v>-61495</v>
          </cell>
        </row>
        <row r="479">
          <cell r="A479" t="str">
            <v>OAKVILLE HYDRO ELECTRICITY DISTRIBUTION INC.</v>
          </cell>
          <cell r="B479" t="str">
            <v>OAKVILLE HYDRO ELECTRICITY DISTRIBUTION INC.</v>
          </cell>
          <cell r="D479">
            <v>-6005524</v>
          </cell>
        </row>
        <row r="480">
          <cell r="A480" t="str">
            <v>OIL SPRINGS HYDRO ELECTRIC COMMISSION</v>
          </cell>
          <cell r="B480" t="str">
            <v>BLUEWATER POWER DISTRIBUTION CORPORATION</v>
          </cell>
          <cell r="D480">
            <v>-5065</v>
          </cell>
        </row>
        <row r="481">
          <cell r="A481" t="str">
            <v>ORANGEVILLE HYDRO LIMITED</v>
          </cell>
          <cell r="B481" t="str">
            <v>ORANGEVILLE HYDRO LIMITED</v>
          </cell>
          <cell r="D481">
            <v>-919210</v>
          </cell>
        </row>
        <row r="482">
          <cell r="A482" t="str">
            <v>ORILLIA POWER DISTRIBUTION CORPORATION</v>
          </cell>
          <cell r="B482" t="str">
            <v>ORILLIA POWER DISTRIBUTION CORPORATION</v>
          </cell>
          <cell r="D482">
            <v>-461777</v>
          </cell>
        </row>
        <row r="483">
          <cell r="A483" t="str">
            <v>OSHAWA PUC NETWORKS INC.</v>
          </cell>
          <cell r="B483" t="str">
            <v>OSHAWA PUC NETWORKS INC.</v>
          </cell>
          <cell r="D483">
            <v>-2854490</v>
          </cell>
        </row>
        <row r="484">
          <cell r="A484" t="str">
            <v>PARKHILL P.U.C.</v>
          </cell>
          <cell r="B484" t="str">
            <v>MIDDLESEX POWER DISTRIBUTION CORPORATION</v>
          </cell>
          <cell r="D484">
            <v>-22663</v>
          </cell>
        </row>
        <row r="485">
          <cell r="A485" t="str">
            <v>PARRY SOUND POWER CORPORATION</v>
          </cell>
          <cell r="B485" t="str">
            <v>PARRY SOUND POWER CORPORATION</v>
          </cell>
          <cell r="D485">
            <v>-38660</v>
          </cell>
        </row>
        <row r="486">
          <cell r="A486" t="str">
            <v>PELHAM HYDRO-ELECTRIC COMMISSION</v>
          </cell>
          <cell r="B486" t="str">
            <v>NIAGARA PENINSULA ENERGY INC.</v>
          </cell>
          <cell r="D486">
            <v>-52420</v>
          </cell>
        </row>
        <row r="487">
          <cell r="A487" t="str">
            <v>PERTH EAST HYDRO ELECTRIC COMMISSION</v>
          </cell>
          <cell r="B487" t="str">
            <v>HYDRO ONE NETWORKS INC.</v>
          </cell>
          <cell r="D487">
            <v>-23746</v>
          </cell>
        </row>
        <row r="488">
          <cell r="A488" t="str">
            <v>PETERBOROUGH UTILITIES COMMISSION</v>
          </cell>
          <cell r="B488" t="str">
            <v>PETERBOROUGH DISTRIBUTION INCORPORATED</v>
          </cell>
          <cell r="D488">
            <v>-1184532</v>
          </cell>
        </row>
        <row r="489">
          <cell r="A489" t="str">
            <v>PICKERING HYDRO-ELECTRIC COMMISSION</v>
          </cell>
          <cell r="B489" t="str">
            <v>VERIDIAN CONNECTIONS INC.</v>
          </cell>
          <cell r="D489">
            <v>-708917</v>
          </cell>
        </row>
        <row r="490">
          <cell r="A490" t="str">
            <v>POLICE VILLAGE OF APPLE HILL HYDRO SYSTEM</v>
          </cell>
          <cell r="B490" t="str">
            <v>HYDRO ONE NETWORKS INC.</v>
          </cell>
          <cell r="D490">
            <v>-698</v>
          </cell>
        </row>
        <row r="491">
          <cell r="A491" t="str">
            <v>POLICE VILLAGE OF AVONMORE HYDRO SYSTEM</v>
          </cell>
          <cell r="B491" t="str">
            <v>HYDRO ONE NETWORKS INC.</v>
          </cell>
          <cell r="D491">
            <v>-2588</v>
          </cell>
        </row>
        <row r="492">
          <cell r="A492" t="str">
            <v>POLICE VILLAGE OF COMBER HYDRO SYSTEM</v>
          </cell>
          <cell r="B492" t="str">
            <v>E.L.K. ENERGY INC.</v>
          </cell>
          <cell r="D492">
            <v>-31005</v>
          </cell>
        </row>
        <row r="493">
          <cell r="A493" t="str">
            <v>POLICE VILLAGE OF DUBLIN HYDRO SYSTEM</v>
          </cell>
          <cell r="B493" t="str">
            <v>ERIE THAMES POWERLINES CORPORATION</v>
          </cell>
          <cell r="D493">
            <v>-1945</v>
          </cell>
        </row>
        <row r="494">
          <cell r="A494" t="str">
            <v>POLICE VILLAGE OF GRANTON HYDRO SYSTEM</v>
          </cell>
          <cell r="B494" t="str">
            <v>HYDRO ONE NETWORKS INC.</v>
          </cell>
          <cell r="D494">
            <v>-42896</v>
          </cell>
        </row>
        <row r="495">
          <cell r="A495" t="str">
            <v>POLICE VILLAGE OF MERLIN HYDRO SYSTEM</v>
          </cell>
          <cell r="B495" t="str">
            <v>CHATHAM-KENT HYDRO INC.</v>
          </cell>
          <cell r="D495">
            <v>-24071</v>
          </cell>
        </row>
        <row r="496">
          <cell r="A496" t="str">
            <v>POLICE VILLAGE OF MOOREFIELD HYDRO SYSTEM</v>
          </cell>
          <cell r="B496" t="str">
            <v>HYDRO ONE NETWORKS INC.</v>
          </cell>
          <cell r="D496">
            <v>-99</v>
          </cell>
        </row>
        <row r="497">
          <cell r="A497" t="str">
            <v>POLICE VILLAGE OF MOUNT BRYDGES HYDRO SYSTEM</v>
          </cell>
          <cell r="B497" t="str">
            <v>MIDDLESEX POWER DISTRIBUTION CORPORATION</v>
          </cell>
          <cell r="D497">
            <v>-27561</v>
          </cell>
        </row>
        <row r="498">
          <cell r="A498" t="str">
            <v>POLICE VILLAGE OF PRICEVILLE HYDRO SYSTEM</v>
          </cell>
          <cell r="B498" t="str">
            <v>HYDRO ONE NETWORKS INC.</v>
          </cell>
          <cell r="D498">
            <v>-2111</v>
          </cell>
        </row>
        <row r="499">
          <cell r="A499" t="str">
            <v>POLICE VILLAGE OF RUSSELL HYDRO ELECTRIC SYSTEM</v>
          </cell>
          <cell r="B499" t="str">
            <v>HYDRO ONE NETWORKS INC.</v>
          </cell>
          <cell r="D499">
            <v>-6098</v>
          </cell>
        </row>
        <row r="500">
          <cell r="A500" t="str">
            <v>PORT BURWELL</v>
          </cell>
          <cell r="B500" t="str">
            <v>HYDRO ONE NETWORKS INC.</v>
          </cell>
          <cell r="D500">
            <v>-8900</v>
          </cell>
        </row>
        <row r="501">
          <cell r="A501" t="str">
            <v>PORT COLBORNE HYDRO INC.</v>
          </cell>
          <cell r="B501" t="str">
            <v>CANADIAN NIAGARA POWER INC.</v>
          </cell>
          <cell r="D501">
            <v>-48570</v>
          </cell>
        </row>
        <row r="502">
          <cell r="A502" t="str">
            <v>PORT HOPE HYDRO</v>
          </cell>
          <cell r="B502" t="str">
            <v>VERIDIAN CONNECTIONS INC.</v>
          </cell>
          <cell r="D502">
            <v>-515719</v>
          </cell>
        </row>
        <row r="503">
          <cell r="A503" t="str">
            <v>PRESCOTT PUBLIC UTILITIES COMMISSION</v>
          </cell>
          <cell r="B503" t="str">
            <v>RIDEAU ST. LAWRENCE DISTRIBUTION INC.</v>
          </cell>
          <cell r="D503">
            <v>-33640</v>
          </cell>
        </row>
        <row r="504">
          <cell r="A504" t="str">
            <v>PUBLIC UTILITIES COMMISSION OF CHATHAM-KENT</v>
          </cell>
          <cell r="B504" t="str">
            <v>CHATHAM-KENT HYDRO INC.</v>
          </cell>
          <cell r="D504">
            <v>-931984</v>
          </cell>
        </row>
        <row r="505">
          <cell r="A505" t="str">
            <v>PUBLIC UTILITIES COMMISSION OF THE CITY OF BARRIE</v>
          </cell>
          <cell r="B505" t="str">
            <v>POWERSTREAM INC.</v>
          </cell>
          <cell r="D505">
            <v>-3573120</v>
          </cell>
        </row>
        <row r="506">
          <cell r="A506" t="str">
            <v>PUBLIC UTILITIES COMMISSION OF THE CITY OF OWEN SOUND</v>
          </cell>
          <cell r="B506" t="str">
            <v>HYDRO ONE NETWORKS INC.</v>
          </cell>
          <cell r="D506">
            <v>-172860</v>
          </cell>
        </row>
        <row r="507">
          <cell r="A507" t="str">
            <v>PUBLIC UTILITIES COMMISSION OF THE CITY OF TRENTON</v>
          </cell>
          <cell r="B507" t="str">
            <v>HYDRO ONE NETWORKS INC.</v>
          </cell>
          <cell r="D507">
            <v>-785703</v>
          </cell>
        </row>
        <row r="508">
          <cell r="A508" t="str">
            <v>PUBLIC UTILITIES COMMISSION OF THE CORPORATION OF THE TOWNSHIP OF MAGNETAWAN</v>
          </cell>
          <cell r="B508" t="str">
            <v>LAKELAND POWER DISTRIBUTION LTD.</v>
          </cell>
          <cell r="D508">
            <v>-26307</v>
          </cell>
        </row>
        <row r="509">
          <cell r="A509" t="str">
            <v>PUBLIC UTILITIES COMMISSION OF THE TOWN OF ALEXANDRIA</v>
          </cell>
          <cell r="B509" t="str">
            <v>HYDRO ONE NETWORKS INC.</v>
          </cell>
          <cell r="D509">
            <v>-15360</v>
          </cell>
        </row>
        <row r="510">
          <cell r="A510" t="str">
            <v>PUBLIC UTILITIES COMMISSION OF THE TOWN OF BLENHEIM</v>
          </cell>
          <cell r="B510" t="str">
            <v>CHATHAM-KENT HYDRO INC.</v>
          </cell>
          <cell r="D510">
            <v>-25316</v>
          </cell>
        </row>
        <row r="511">
          <cell r="A511" t="str">
            <v>PUBLIC UTILITIES COMMISSION OF THE TOWN OF CAMPBELLFORD</v>
          </cell>
          <cell r="B511" t="str">
            <v>HYDRO ONE NETWORKS INC.</v>
          </cell>
          <cell r="D511">
            <v>-32228</v>
          </cell>
        </row>
        <row r="512">
          <cell r="A512" t="str">
            <v>PUBLIC UTILITIES COMMISSION OF THE TOWN OF CHESLEY</v>
          </cell>
          <cell r="B512" t="str">
            <v>HYDRO ONE NETWORKS INC.</v>
          </cell>
          <cell r="D512">
            <v>-16267</v>
          </cell>
        </row>
        <row r="513">
          <cell r="A513" t="str">
            <v>PUBLIC UTILITIES COMMISSION OF THE TOWN OF COBOURG</v>
          </cell>
          <cell r="B513" t="str">
            <v>LAKEFRONT UTILITIES INC.</v>
          </cell>
          <cell r="D513">
            <v>-14001</v>
          </cell>
        </row>
        <row r="514">
          <cell r="A514" t="str">
            <v>PUBLIC UTILITIES COMMISSION OF THE TOWN OF FERGUS</v>
          </cell>
          <cell r="B514" t="str">
            <v>CENTRE WELLINGTON HYDRO LTD.</v>
          </cell>
          <cell r="D514">
            <v>-52302</v>
          </cell>
        </row>
        <row r="515">
          <cell r="A515" t="str">
            <v>PUBLIC UTILITIES COMMISSION OF THE TOWN OF GODERICH</v>
          </cell>
          <cell r="B515" t="str">
            <v>WEST COAST HURON ENERGY INC.</v>
          </cell>
          <cell r="D515">
            <v>-143766</v>
          </cell>
        </row>
        <row r="516">
          <cell r="A516" t="str">
            <v>PUBLIC UTILITIES COMMISSION OF THE TOWN OF MASSEY</v>
          </cell>
          <cell r="B516" t="str">
            <v>ESPANOLA REGIONAL HYDRO DISTRIBUTION CORPORATION</v>
          </cell>
          <cell r="D516">
            <v>-10397</v>
          </cell>
        </row>
        <row r="517">
          <cell r="A517" t="str">
            <v>PUBLIC UTILITIES COMMISSION OF THE TOWN OF MEAFORD</v>
          </cell>
          <cell r="B517" t="str">
            <v>HYDRO ONE NETWORKS INC.</v>
          </cell>
          <cell r="D517">
            <v>-107901</v>
          </cell>
        </row>
        <row r="518">
          <cell r="A518" t="str">
            <v>PUBLIC UTILITIES COMMISSION OF THE TOWN OF MITCHELL</v>
          </cell>
          <cell r="B518" t="str">
            <v>ERIE THAMES POWERLINES CORPORATION</v>
          </cell>
          <cell r="D518">
            <v>-48613</v>
          </cell>
        </row>
        <row r="519">
          <cell r="A519" t="str">
            <v>PUBLIC UTILITIES COMMISSION OF THE TOWN OF MOUNT FOREST</v>
          </cell>
          <cell r="B519" t="str">
            <v>WELLINGTON NORTH POWER INC.</v>
          </cell>
          <cell r="D519">
            <v>-26398</v>
          </cell>
        </row>
        <row r="520">
          <cell r="A520" t="str">
            <v>PUBLIC UTILITIES COMMISSION OF THE TOWN OF PALMERSTON</v>
          </cell>
          <cell r="B520" t="str">
            <v>WESTARIO POWER INC.</v>
          </cell>
          <cell r="D520">
            <v>-30315</v>
          </cell>
        </row>
        <row r="521">
          <cell r="A521" t="str">
            <v>PUBLIC UTILITIES COMMISSION OF THE TOWN OF PARIS</v>
          </cell>
          <cell r="B521" t="str">
            <v>BRANT COUNTY POWER INC.</v>
          </cell>
          <cell r="D521">
            <v>-262478</v>
          </cell>
        </row>
        <row r="522">
          <cell r="A522" t="str">
            <v>PUBLIC UTILITIES COMMISSION OF THE TOWN OF PICTON</v>
          </cell>
          <cell r="B522" t="str">
            <v>HYDRO ONE NETWORKS INC.</v>
          </cell>
          <cell r="D522">
            <v>-23971</v>
          </cell>
        </row>
        <row r="523">
          <cell r="A523" t="str">
            <v>PUBLIC UTILITIES COMMISSION OF THE TOWN OF RIDGETOWN</v>
          </cell>
          <cell r="B523" t="str">
            <v>CHATHAM-KENT HYDRO INC.</v>
          </cell>
          <cell r="D523">
            <v>-35371</v>
          </cell>
        </row>
        <row r="524">
          <cell r="A524" t="str">
            <v>PUBLIC UTILITIES COMMISSION OF THE TOWN OF SOUTHAMPTON</v>
          </cell>
          <cell r="B524" t="str">
            <v>WESTARIO POWER INC.</v>
          </cell>
          <cell r="D524">
            <v>-66730</v>
          </cell>
        </row>
        <row r="525">
          <cell r="A525" t="str">
            <v>PUBLIC UTILITIES COMMISSION OF THE TOWN OF TECUMSEH</v>
          </cell>
          <cell r="B525" t="str">
            <v>ESSEX POWERLINES CORPORATION</v>
          </cell>
          <cell r="D525">
            <v>-868582</v>
          </cell>
        </row>
        <row r="526">
          <cell r="A526" t="str">
            <v>PUBLIC UTILITIES COMMISSION OF THE TOWN OF TILBURY</v>
          </cell>
          <cell r="B526" t="str">
            <v>CHATHAM-KENT HYDRO INC.</v>
          </cell>
          <cell r="D526">
            <v>-90846</v>
          </cell>
        </row>
        <row r="527">
          <cell r="A527" t="str">
            <v>PUBLIC UTILITIES COMMISSION OF THE TOWN OF WESTMINSTER</v>
          </cell>
          <cell r="B527" t="str">
            <v>LONDON HYDRO INC.</v>
          </cell>
          <cell r="D527">
            <v>-290502</v>
          </cell>
        </row>
        <row r="528">
          <cell r="A528" t="str">
            <v>PUBLIC UTILITIES COMMISSION OF THE VILLAGE OF ARTHUR</v>
          </cell>
          <cell r="B528" t="str">
            <v>WELLINGTON NORTH POWER INC.</v>
          </cell>
          <cell r="D528">
            <v>-7242</v>
          </cell>
        </row>
        <row r="529">
          <cell r="A529" t="str">
            <v>PUBLIC UTILITIES COMMISSION OF THE VILLAGE OF BELMONT</v>
          </cell>
          <cell r="B529" t="str">
            <v>ERIE THAMES POWERLINES CORPORATION</v>
          </cell>
          <cell r="D529">
            <v>-133842</v>
          </cell>
        </row>
        <row r="530">
          <cell r="A530" t="str">
            <v>PUBLIC UTILITIES COMMISSION OF THE VILLAGE OF LANCASTER</v>
          </cell>
          <cell r="B530" t="str">
            <v>HYDRO ONE NETWORKS INC.</v>
          </cell>
          <cell r="D530">
            <v>-27168</v>
          </cell>
        </row>
        <row r="531">
          <cell r="A531" t="str">
            <v>PUBLIC UTILITIES COMMISSION OF THE VILLAGE OF PORT MCNICOLL</v>
          </cell>
          <cell r="B531" t="str">
            <v>NEWMARKET-TAY POWER DISTRIBUTION LTD.</v>
          </cell>
          <cell r="D531">
            <v>-7421</v>
          </cell>
        </row>
        <row r="532">
          <cell r="A532" t="str">
            <v>PUBLIC UTILITIES COMMISSION OF THE VILLAGE OF PORT STANLEY</v>
          </cell>
          <cell r="B532" t="str">
            <v>ERIE THAMES POWERLINES CORPORATION</v>
          </cell>
          <cell r="D532">
            <v>-4706</v>
          </cell>
        </row>
        <row r="533">
          <cell r="A533" t="str">
            <v>PUBLIC UTILITIES COMMISSION OF THE VILLAGE OF THAMESVILLE</v>
          </cell>
          <cell r="B533" t="str">
            <v>CHATHAM-KENT HYDRO INC.</v>
          </cell>
          <cell r="D533">
            <v>-4713</v>
          </cell>
        </row>
        <row r="534">
          <cell r="A534" t="str">
            <v>PUBLIC UTILITIES COMMISSION OF THE VILLAGE OF WESTPORT</v>
          </cell>
          <cell r="B534" t="str">
            <v>RIDEAU ST. LAWRENCE DISTRIBUTION INC.</v>
          </cell>
          <cell r="D534">
            <v>-564</v>
          </cell>
        </row>
        <row r="535">
          <cell r="A535" t="str">
            <v>PUBLIC UTILITIES COMMISSION OF THE VILLAGE OF WHEATLEY</v>
          </cell>
          <cell r="B535" t="str">
            <v>CHATHAM-KENT HYDRO INC.</v>
          </cell>
          <cell r="D535">
            <v>-9927</v>
          </cell>
        </row>
        <row r="536">
          <cell r="A536" t="str">
            <v>PUBLIC UTILITY COMMISSION OF THE VILLAGE OF WEST LORNE</v>
          </cell>
          <cell r="B536" t="str">
            <v>HYDRO ONE NETWORKS INC.</v>
          </cell>
          <cell r="D536">
            <v>-21813</v>
          </cell>
        </row>
        <row r="537">
          <cell r="A537" t="str">
            <v>PUBLIC UTILITY COMMISSION OF TOWN OF PERTH</v>
          </cell>
          <cell r="B537" t="str">
            <v>HYDRO ONE NETWORKS INC.</v>
          </cell>
          <cell r="D537">
            <v>-102809</v>
          </cell>
        </row>
        <row r="538">
          <cell r="A538" t="str">
            <v>RAINY RIVER PUBLIC UTILITIES COMMISSION</v>
          </cell>
          <cell r="B538" t="str">
            <v>HYDRO ONE NETWORKS INC.</v>
          </cell>
          <cell r="D538">
            <v>-21851</v>
          </cell>
        </row>
        <row r="539">
          <cell r="A539" t="str">
            <v>RED ROCK HYDRO</v>
          </cell>
          <cell r="B539" t="str">
            <v>HYDRO ONE NETWORKS INC.</v>
          </cell>
          <cell r="D539">
            <v>-9068</v>
          </cell>
        </row>
        <row r="540">
          <cell r="A540" t="str">
            <v>RENFREW HYDRO INC.</v>
          </cell>
          <cell r="B540" t="str">
            <v>RENFREW HYDRO INC.</v>
          </cell>
          <cell r="D540">
            <v>-45216</v>
          </cell>
        </row>
        <row r="541">
          <cell r="A541" t="str">
            <v>RICHMOND HILL HYDRO INC.</v>
          </cell>
          <cell r="B541" t="str">
            <v>POWERSTREAM INC.</v>
          </cell>
          <cell r="D541">
            <v>-1379841</v>
          </cell>
        </row>
        <row r="542">
          <cell r="A542" t="str">
            <v>RIPLEY PUBLIC UTILITIES COMMISSION</v>
          </cell>
          <cell r="B542" t="str">
            <v>WESTARIO POWER INC.</v>
          </cell>
          <cell r="D542">
            <v>-17351</v>
          </cell>
        </row>
        <row r="543">
          <cell r="A543" t="str">
            <v>ROCKLAND HYDRO ELECTRIC COMMISSION</v>
          </cell>
          <cell r="B543" t="str">
            <v>HYDRO ONE NETWORKS INC.</v>
          </cell>
          <cell r="D543">
            <v>-123944</v>
          </cell>
        </row>
        <row r="544">
          <cell r="A544" t="str">
            <v>RODNEY PUBLIC UTILITIES COMMISSION</v>
          </cell>
          <cell r="B544" t="str">
            <v>HYDRO ONE NETWORKS INC.</v>
          </cell>
          <cell r="D544">
            <v>-5016</v>
          </cell>
        </row>
        <row r="545">
          <cell r="A545" t="str">
            <v>SCHREIBER HYDRO-ELECTRIC COMMISSION</v>
          </cell>
          <cell r="B545" t="str">
            <v>HYDRO ONE NETWORKS INC.</v>
          </cell>
          <cell r="D545">
            <v>-7023</v>
          </cell>
        </row>
        <row r="546">
          <cell r="A546" t="str">
            <v>SCUGOG HYDRO ELECTRIC CORPORATION</v>
          </cell>
          <cell r="B546" t="str">
            <v>VERIDIAN CONNECTIONS INC.</v>
          </cell>
          <cell r="D546">
            <v>-369615</v>
          </cell>
        </row>
        <row r="547">
          <cell r="A547" t="str">
            <v>SEAFORTH PUBLIC UTILITY COMMISSION</v>
          </cell>
          <cell r="B547" t="str">
            <v>FESTIVAL HYDRO INC.</v>
          </cell>
          <cell r="D547">
            <v>-20125</v>
          </cell>
        </row>
        <row r="548">
          <cell r="A548" t="str">
            <v>SEVERN HYDRO-ELECTRIC SYSTEM</v>
          </cell>
          <cell r="B548" t="str">
            <v>HYDRO ONE NETWORKS INC.</v>
          </cell>
          <cell r="D548">
            <v>-15706</v>
          </cell>
        </row>
        <row r="549">
          <cell r="A549" t="str">
            <v>SIMCOE HYDRO-ELECTRIC COMMISSION</v>
          </cell>
          <cell r="B549" t="str">
            <v>NORFOLK POWER DISTRIBUTION INC.</v>
          </cell>
          <cell r="D549">
            <v>-305797</v>
          </cell>
        </row>
        <row r="550">
          <cell r="A550" t="str">
            <v>SIOUX LOOKOUT HYDRO INC.</v>
          </cell>
          <cell r="B550" t="str">
            <v>SIOUX LOOKOUT HYDRO INC.</v>
          </cell>
          <cell r="D550">
            <v>-34147</v>
          </cell>
        </row>
        <row r="551">
          <cell r="A551" t="str">
            <v>SMITHS FALLS HYDRO ELECTRIC COMMISSION</v>
          </cell>
          <cell r="B551" t="str">
            <v>HYDRO ONE NETWORKS INC.</v>
          </cell>
          <cell r="D551">
            <v>-30355</v>
          </cell>
        </row>
        <row r="552">
          <cell r="A552" t="str">
            <v>SOUTH RIVER PUBLIC UTILITIES COMMISSION</v>
          </cell>
          <cell r="B552" t="str">
            <v>HYDRO ONE NETWORKS INC.</v>
          </cell>
          <cell r="D552">
            <v>-7367</v>
          </cell>
        </row>
        <row r="553">
          <cell r="A553" t="str">
            <v>SOUTH-WEST OXFORD PUBLIC UTILITIES COMMISSION</v>
          </cell>
          <cell r="B553" t="str">
            <v>ERIE THAMES POWERLINES CORPORATION</v>
          </cell>
          <cell r="D553">
            <v>-2699</v>
          </cell>
        </row>
        <row r="554">
          <cell r="A554" t="str">
            <v>ST. CATHARINES HYDRO UTILITY SERVICES INC.</v>
          </cell>
          <cell r="B554" t="str">
            <v>HORIZON UTILITIES CORPORATION</v>
          </cell>
          <cell r="D554">
            <v>-2312521</v>
          </cell>
        </row>
        <row r="555">
          <cell r="A555" t="str">
            <v>ST. MARY'S PUBLIC UTILITIES COMMISSION</v>
          </cell>
          <cell r="B555" t="str">
            <v>FESTIVAL HYDRO INC.</v>
          </cell>
          <cell r="D555">
            <v>-98097</v>
          </cell>
        </row>
        <row r="556">
          <cell r="A556" t="str">
            <v>ST. THOMAS ENERGY INC.</v>
          </cell>
          <cell r="B556" t="str">
            <v>ST. THOMAS ENERGY INC.</v>
          </cell>
          <cell r="D556">
            <v>-240213</v>
          </cell>
        </row>
        <row r="557">
          <cell r="A557" t="str">
            <v>STIRLING-RAWDON PUBLIC UTILITIES COMMISSION</v>
          </cell>
          <cell r="B557" t="str">
            <v>HYDRO ONE NETWORKS INC.</v>
          </cell>
          <cell r="D557">
            <v>-8927</v>
          </cell>
        </row>
        <row r="558">
          <cell r="A558" t="str">
            <v>STONEY CREEK HYDRO-ELECTRIC COMMISSION</v>
          </cell>
          <cell r="B558" t="str">
            <v>HORIZON UTILITIES CORPORATION</v>
          </cell>
          <cell r="D558">
            <v>-39287</v>
          </cell>
        </row>
        <row r="559">
          <cell r="A559" t="str">
            <v>STRATFORD PUBLIC UTILITY COMMISSION</v>
          </cell>
          <cell r="B559" t="str">
            <v>FESTIVAL HYDRO INC.</v>
          </cell>
          <cell r="D559">
            <v>-768620</v>
          </cell>
        </row>
        <row r="560">
          <cell r="A560" t="str">
            <v>SUNDRIDGE HYDRO ELECTRIC SYSTEM</v>
          </cell>
          <cell r="B560" t="str">
            <v>LAKELAND POWER DISTRIBUTION LTD.</v>
          </cell>
          <cell r="D560">
            <v>-50123</v>
          </cell>
        </row>
        <row r="561">
          <cell r="A561" t="str">
            <v>TARA HYDRO-ELECTRIC SYSTEM</v>
          </cell>
          <cell r="B561" t="str">
            <v>HYDRO ONE NETWORKS INC.</v>
          </cell>
          <cell r="D561">
            <v>-5476</v>
          </cell>
        </row>
        <row r="562">
          <cell r="A562" t="str">
            <v>TEESWATER HYDRO-ELECTRIC COMMISSION</v>
          </cell>
          <cell r="B562" t="str">
            <v>WESTARIO POWER INC.</v>
          </cell>
          <cell r="D562">
            <v>-34494</v>
          </cell>
        </row>
        <row r="563">
          <cell r="A563" t="str">
            <v>TERRACE BAY SUPERIOR WIRES INC.</v>
          </cell>
          <cell r="B563" t="str">
            <v>HYDRO ONE NETWORKS INC.</v>
          </cell>
          <cell r="D563">
            <v>-100996</v>
          </cell>
        </row>
        <row r="564">
          <cell r="A564" t="str">
            <v>THE HYDRO ELECTRIC COMMISSION OF THE TOWN OF CARLETON PLACE</v>
          </cell>
          <cell r="B564" t="str">
            <v>HYDRO ONE NETWORKS INC.</v>
          </cell>
          <cell r="D564">
            <v>-67511</v>
          </cell>
        </row>
        <row r="565">
          <cell r="A565" t="str">
            <v>THE HYDRO ELECTRIC COMMISSION OF THE TOWN OF SHELBURNE</v>
          </cell>
          <cell r="B565" t="str">
            <v>HYDRO ONE NETWORKS INC.</v>
          </cell>
          <cell r="D565">
            <v>-69722</v>
          </cell>
        </row>
        <row r="566">
          <cell r="A566" t="str">
            <v>THE HYDRO ELECTRIC COMMISSION OF THE TOWNSHIP OF WARWICK</v>
          </cell>
          <cell r="B566" t="str">
            <v>BLUEWATER POWER DISTRIBUTION CORPORATION</v>
          </cell>
          <cell r="D566">
            <v>-39551</v>
          </cell>
        </row>
        <row r="567">
          <cell r="A567" t="str">
            <v>THE HYDRO-ELECTRIC COMMISSION FOR THE TOWN OF EXETER</v>
          </cell>
          <cell r="B567" t="str">
            <v>HYDRO ONE NETWORKS INC.</v>
          </cell>
          <cell r="D567">
            <v>-87426</v>
          </cell>
        </row>
        <row r="568">
          <cell r="A568" t="str">
            <v>THE HYDRO-ELECTRIC COMMISSION OF THE CITY OF GLOUCESTER</v>
          </cell>
          <cell r="B568" t="str">
            <v>HYDRO OTTAWA LIMITED</v>
          </cell>
          <cell r="D568">
            <v>-5716466</v>
          </cell>
        </row>
        <row r="569">
          <cell r="A569" t="str">
            <v>THE HYDRO-ELECTRIC COMMISSION OF THE TOWN OF PENETANGUISHENE</v>
          </cell>
          <cell r="B569" t="str">
            <v>POWERSTREAM INC.</v>
          </cell>
          <cell r="D569">
            <v>-213396</v>
          </cell>
        </row>
        <row r="570">
          <cell r="A570" t="str">
            <v>THE PUBLIC UTILITIES COMMISSION FOR THE TOWN OF BANCROFT</v>
          </cell>
          <cell r="B570" t="str">
            <v>HYDRO ONE NETWORKS INC.</v>
          </cell>
          <cell r="D570">
            <v>-57504</v>
          </cell>
        </row>
        <row r="571">
          <cell r="A571" t="str">
            <v>THE PUBLIC UTILITIES COMMISSION OF THE TOWN OF COLLINGWOOD</v>
          </cell>
          <cell r="B571" t="str">
            <v>COLLUS POWER CORP.</v>
          </cell>
          <cell r="D571">
            <v>-338454</v>
          </cell>
        </row>
        <row r="572">
          <cell r="A572" t="str">
            <v>THE PUBLIC UTILITIES COMMISSION OF THE TOWN OF KAPUSKASING</v>
          </cell>
          <cell r="B572" t="str">
            <v>NORTHERN ONTARIO WIRES INC.</v>
          </cell>
          <cell r="D572">
            <v>-28610</v>
          </cell>
        </row>
        <row r="573">
          <cell r="A573" t="str">
            <v>THE PUBLIC UTILITIES COMMISSION OF THE TOWN OF PETROLIA</v>
          </cell>
          <cell r="B573" t="str">
            <v>BLUEWATER POWER DISTRIBUTION CORPORATION</v>
          </cell>
          <cell r="D573">
            <v>-69367</v>
          </cell>
        </row>
        <row r="574">
          <cell r="A574" t="str">
            <v>THE PUBLIC UTILITIES COMMISSION OF THE VILLAGE OF EGANVILLE</v>
          </cell>
          <cell r="B574" t="str">
            <v>HYDRO ONE NETWORKS INC.</v>
          </cell>
          <cell r="D574">
            <v>-11994</v>
          </cell>
        </row>
        <row r="575">
          <cell r="A575" t="str">
            <v>THE PUBLIC UTILITIES COMMISSION OF THE VILLAGE OF POINT EDWARD</v>
          </cell>
          <cell r="B575" t="str">
            <v>BLUEWATER POWER DISTRIBUTION CORPORATION</v>
          </cell>
          <cell r="D575">
            <v>-3856</v>
          </cell>
        </row>
        <row r="576">
          <cell r="A576" t="str">
            <v>THE VILLAGE OF OMEMEE HYDRO-ELECTRIC COMMISSION</v>
          </cell>
          <cell r="B576" t="str">
            <v>HYDRO ONE NETWORKS INC.</v>
          </cell>
          <cell r="D576">
            <v>-20017</v>
          </cell>
        </row>
        <row r="577">
          <cell r="A577" t="str">
            <v>THEDFORD HYDRO ELECTRIC COMMISSION</v>
          </cell>
          <cell r="B577" t="str">
            <v>HYDRO ONE NETWORKS INC.</v>
          </cell>
          <cell r="D577">
            <v>-13800</v>
          </cell>
        </row>
        <row r="578">
          <cell r="A578" t="str">
            <v>THORNDALE HYDRO ELECTRIC COMMISSION</v>
          </cell>
          <cell r="B578" t="str">
            <v>HYDRO ONE NETWORKS INC.</v>
          </cell>
          <cell r="D578">
            <v>-2064</v>
          </cell>
        </row>
        <row r="579">
          <cell r="A579" t="str">
            <v>THOROLD HYDRO CORPORATION</v>
          </cell>
          <cell r="B579" t="str">
            <v>HYDRO ONE NETWORKS INC.</v>
          </cell>
          <cell r="D579">
            <v>-29789</v>
          </cell>
        </row>
        <row r="580">
          <cell r="A580" t="str">
            <v>THUNDER BAY HYDRO ELECTRICITY DISTRIBUTION INC.</v>
          </cell>
          <cell r="B580" t="str">
            <v>THUNDER BAY HYDRO ELECTRICITY DISTRIBUTION INC.</v>
          </cell>
          <cell r="D580">
            <v>-4646255</v>
          </cell>
        </row>
        <row r="581">
          <cell r="A581" t="str">
            <v>TILLSONBURG HYDRO INC.</v>
          </cell>
          <cell r="B581" t="str">
            <v>TILLSONBURG HYDRO INC.</v>
          </cell>
          <cell r="D581">
            <v>-371406</v>
          </cell>
        </row>
        <row r="582">
          <cell r="A582" t="str">
            <v>TOTTENHAM</v>
          </cell>
          <cell r="B582" t="str">
            <v>POWERSTREAM INC.</v>
          </cell>
          <cell r="D582">
            <v>-63289</v>
          </cell>
        </row>
        <row r="583">
          <cell r="A583" t="str">
            <v>TOWNSHIP OF MCGARRY HYDRO SYSTEM</v>
          </cell>
          <cell r="B583" t="str">
            <v>HYDRO ONE NETWORKS INC.</v>
          </cell>
          <cell r="D583">
            <v>-6273</v>
          </cell>
        </row>
        <row r="584">
          <cell r="A584" t="str">
            <v>TOWNSHIP OF NORTH DORCHESTER HYDRO</v>
          </cell>
          <cell r="B584" t="str">
            <v>HYDRO ONE NETWORKS INC.</v>
          </cell>
          <cell r="D584">
            <v>-48671</v>
          </cell>
        </row>
        <row r="585">
          <cell r="A585" t="str">
            <v>TWEED HYDRO ELECTRIC COMMISSION</v>
          </cell>
          <cell r="B585" t="str">
            <v>HYDRO ONE NETWORKS INC.</v>
          </cell>
          <cell r="D585">
            <v>-21650</v>
          </cell>
        </row>
        <row r="586">
          <cell r="A586" t="str">
            <v>UXBRIDGE HYDRO ELECTRIC COMMISSION</v>
          </cell>
          <cell r="B586" t="str">
            <v>VERIDIAN CONNECTIONS INC.</v>
          </cell>
          <cell r="D586">
            <v>-15283</v>
          </cell>
        </row>
        <row r="587">
          <cell r="A587" t="str">
            <v>VILLAGE OF BARRY'S BAY HYDRO SYSTEM</v>
          </cell>
          <cell r="B587" t="str">
            <v>HYDRO ONE NETWORKS INC.</v>
          </cell>
          <cell r="D587">
            <v>-3903</v>
          </cell>
        </row>
        <row r="588">
          <cell r="A588" t="str">
            <v>VILLAGE OF BLOOMFIELD HYDRO SYSTEM</v>
          </cell>
          <cell r="B588" t="str">
            <v>HYDRO ONE NETWORKS INC.</v>
          </cell>
          <cell r="D588">
            <v>-153</v>
          </cell>
        </row>
        <row r="589">
          <cell r="A589" t="str">
            <v>VILLAGE OF CARDINAL HYDRO SYSTEM</v>
          </cell>
          <cell r="B589" t="str">
            <v>RIDEAU ST. LAWRENCE DISTRIBUTION INC.</v>
          </cell>
          <cell r="D589">
            <v>-1018</v>
          </cell>
        </row>
        <row r="590">
          <cell r="A590" t="str">
            <v>VILLAGE OF CHESTERVILLE HYDRO SYSTEM</v>
          </cell>
          <cell r="B590" t="str">
            <v>HYDRO ONE NETWORKS INC.</v>
          </cell>
          <cell r="D590">
            <v>-7189</v>
          </cell>
        </row>
        <row r="591">
          <cell r="A591" t="str">
            <v>VILLAGE OF CREEMORE HYDRO SYSTEM</v>
          </cell>
          <cell r="B591" t="str">
            <v>COLLUS POWER CORP.</v>
          </cell>
          <cell r="D591">
            <v>-73</v>
          </cell>
        </row>
        <row r="592">
          <cell r="A592" t="str">
            <v>VILLAGE OF ERIEAU HYDRO SYSTEM</v>
          </cell>
          <cell r="B592" t="str">
            <v>CHATHAM-KENT HYDRO INC.</v>
          </cell>
          <cell r="D592">
            <v>-1633</v>
          </cell>
        </row>
        <row r="593">
          <cell r="A593" t="str">
            <v>VILLAGE OF FLESHERTON HYDRO SYSTEM</v>
          </cell>
          <cell r="B593" t="str">
            <v>HYDRO ONE NETWORKS INC.</v>
          </cell>
          <cell r="D593">
            <v>-6944</v>
          </cell>
        </row>
        <row r="594">
          <cell r="A594" t="str">
            <v>VILLAGE OF IROQUOIS HYDRO SYSTEM</v>
          </cell>
          <cell r="B594" t="str">
            <v>RIDEAU ST. LAWRENCE DISTRIBUTION INC.</v>
          </cell>
          <cell r="D594">
            <v>-127553</v>
          </cell>
        </row>
        <row r="595">
          <cell r="A595" t="str">
            <v>VILLAGE OF LUCKNOW HYDRO SYSTEM</v>
          </cell>
          <cell r="B595" t="str">
            <v>WESTARIO POWER INC.</v>
          </cell>
          <cell r="D595">
            <v>-37471</v>
          </cell>
        </row>
        <row r="596">
          <cell r="A596" t="str">
            <v>VILLAGE OF MAXVILLE HYDRO SYSTEM</v>
          </cell>
          <cell r="B596" t="str">
            <v>HYDRO ONE NETWORKS INC.</v>
          </cell>
          <cell r="D596">
            <v>-9847</v>
          </cell>
        </row>
        <row r="597">
          <cell r="A597" t="str">
            <v>WALKERTON PUBLIC UTILITIES COMMISSION</v>
          </cell>
          <cell r="B597" t="str">
            <v>WESTARIO POWER INC.</v>
          </cell>
          <cell r="D597">
            <v>-30508</v>
          </cell>
        </row>
        <row r="598">
          <cell r="A598" t="str">
            <v>WARDSVILLE HYDRO ELECTRIC COMMISSION</v>
          </cell>
          <cell r="B598" t="str">
            <v>HYDRO ONE NETWORKS INC.</v>
          </cell>
          <cell r="D598">
            <v>-3384</v>
          </cell>
        </row>
        <row r="599">
          <cell r="A599" t="str">
            <v>WARKWORTH HYDRO ELECTRIC COMMISSION</v>
          </cell>
          <cell r="B599" t="str">
            <v>HYDRO ONE NETWORKS INC.</v>
          </cell>
          <cell r="D599">
            <v>-24604</v>
          </cell>
        </row>
        <row r="600">
          <cell r="A600" t="str">
            <v>WATERLOO NORTH HYDRO INC.</v>
          </cell>
          <cell r="B600" t="str">
            <v>WATERLOO NORTH HYDRO INC.</v>
          </cell>
          <cell r="D600">
            <v>-2339718</v>
          </cell>
        </row>
        <row r="601">
          <cell r="A601" t="str">
            <v>WAUBAUSHENE PUBLIC UTILITIES COMMISSION</v>
          </cell>
          <cell r="B601" t="str">
            <v>NEWMARKET-TAY POWER DISTRIBUTION LTD.</v>
          </cell>
          <cell r="D601">
            <v>-26</v>
          </cell>
        </row>
        <row r="602">
          <cell r="A602" t="str">
            <v>WELLAND HYDRO-ELECTRIC SYSTEM CORP.</v>
          </cell>
          <cell r="B602" t="str">
            <v>WELLAND HYDRO-ELECTRIC SYSTEM CORP.</v>
          </cell>
          <cell r="D602">
            <v>-1064408</v>
          </cell>
        </row>
        <row r="603">
          <cell r="A603" t="str">
            <v>WELLINGTON ELECTRIC DISTRIBUTION COMPANY INC.</v>
          </cell>
          <cell r="B603" t="str">
            <v>GUELPH HYDRO ELECTRIC SYSTEMS INC.</v>
          </cell>
          <cell r="D603">
            <v>-22235</v>
          </cell>
        </row>
        <row r="604">
          <cell r="A604" t="str">
            <v>WEST LINCOLN HYDRO ELECTRIC COMMISSION</v>
          </cell>
          <cell r="B604" t="str">
            <v>NIAGARA PENINSULA ENERGY INC.</v>
          </cell>
          <cell r="D604">
            <v>-45607</v>
          </cell>
        </row>
        <row r="605">
          <cell r="A605" t="str">
            <v>WHITBY HYDRO ELECTRIC CORPORATION</v>
          </cell>
          <cell r="B605" t="str">
            <v>WHITBY HYDRO ELECTRIC CORPORATION</v>
          </cell>
          <cell r="D605">
            <v>-2799307</v>
          </cell>
        </row>
        <row r="606">
          <cell r="A606" t="str">
            <v>WHITCHURCH STOUFFVILLE HYDRO ELECTRIC COMMISSION</v>
          </cell>
          <cell r="B606" t="str">
            <v>HYDRO ONE NETWORKS INC.</v>
          </cell>
          <cell r="D606">
            <v>-469971</v>
          </cell>
        </row>
        <row r="607">
          <cell r="A607" t="str">
            <v>WINCHESTER HYDRO COMMISSION</v>
          </cell>
          <cell r="B607" t="str">
            <v>HYDRO ONE NETWORKS INC.</v>
          </cell>
          <cell r="D607">
            <v>-4100</v>
          </cell>
        </row>
        <row r="608">
          <cell r="A608" t="str">
            <v>WINDSOR UTILITIES COMMISSION</v>
          </cell>
          <cell r="B608" t="str">
            <v>ENWIN UTILITIES LTD.</v>
          </cell>
          <cell r="D608">
            <v>-1547949</v>
          </cell>
        </row>
        <row r="609">
          <cell r="A609" t="str">
            <v>WINGHAM PUBLIC UTILITIES COMMISSION</v>
          </cell>
          <cell r="B609" t="str">
            <v>WESTARIO POWER INC.</v>
          </cell>
          <cell r="D609">
            <v>-79392</v>
          </cell>
        </row>
        <row r="610">
          <cell r="A610" t="str">
            <v>WOODSTOCK HYDRO SERVICES INC.</v>
          </cell>
          <cell r="B610" t="str">
            <v>WOODSTOCK HYDRO SERVICES INC.</v>
          </cell>
          <cell r="D610">
            <v>-428497</v>
          </cell>
        </row>
        <row r="611">
          <cell r="A611" t="str">
            <v>WOODVILLE HYDRO-ELECTRIC SYSTEM</v>
          </cell>
          <cell r="B611" t="str">
            <v>HYDRO ONE NETWORKS INC.</v>
          </cell>
          <cell r="D611">
            <v>-28164</v>
          </cell>
        </row>
        <row r="612">
          <cell r="A612" t="str">
            <v>WYOMING HYDRO ELECTRIC COMMISSION</v>
          </cell>
          <cell r="B612" t="str">
            <v>HYDRO ONE NETWORKS INC.</v>
          </cell>
          <cell r="D612">
            <v>-20134</v>
          </cell>
        </row>
        <row r="613">
          <cell r="A613" t="str">
            <v>ZORRA ELECTRIC SUPPLY AUTHORITY</v>
          </cell>
          <cell r="B613" t="str">
            <v>ERIE THAMES POWERLINES CORPORATION</v>
          </cell>
          <cell r="D613">
            <v>-46988</v>
          </cell>
        </row>
        <row r="614">
          <cell r="A614" t="str">
            <v>ZURICH HYDRO ELECTRIC COMMISSION</v>
          </cell>
          <cell r="B614" t="str">
            <v>FESTIVAL HYDRO INC.</v>
          </cell>
          <cell r="D614">
            <v>-12515</v>
          </cell>
        </row>
        <row r="619">
          <cell r="A619" t="str">
            <v>AILSA CRAIG HYDRO ELECTRIC SYSTEM</v>
          </cell>
          <cell r="B619" t="str">
            <v>HYDRO ONE NETWORKS INC.</v>
          </cell>
          <cell r="D619">
            <v>-11297</v>
          </cell>
        </row>
        <row r="620">
          <cell r="A620" t="str">
            <v>AJAX HYDRO-ELECTRIC COMMISSION</v>
          </cell>
          <cell r="B620" t="str">
            <v>VERIDIAN CONNECTIONS INC.</v>
          </cell>
          <cell r="D620">
            <v>-1214160</v>
          </cell>
        </row>
        <row r="621">
          <cell r="A621" t="str">
            <v>ALVINSTON PUBLIC UTILITIES COMMISSION</v>
          </cell>
          <cell r="B621" t="str">
            <v>BLUEWATER POWER DISTRIBUTION CORPORATION</v>
          </cell>
          <cell r="D621">
            <v>-13792</v>
          </cell>
        </row>
        <row r="622">
          <cell r="A622" t="str">
            <v>ANCASTER HYDRO-ELECTRIC COMMISSION</v>
          </cell>
          <cell r="B622" t="str">
            <v>HORIZON UTILITIES CORPORATION</v>
          </cell>
          <cell r="D622">
            <v>-296080</v>
          </cell>
        </row>
        <row r="623">
          <cell r="A623" t="str">
            <v>ARKONA HYDRO ELECTRIC COMMISSION</v>
          </cell>
          <cell r="B623" t="str">
            <v>HYDRO ONE NETWORKS INC.</v>
          </cell>
          <cell r="D623">
            <v>-512</v>
          </cell>
        </row>
        <row r="624">
          <cell r="A624" t="str">
            <v>ARNPRIOR HYDRO ELECTRIC COMMISSION</v>
          </cell>
          <cell r="B624" t="str">
            <v>HYDRO ONE NETWORKS INC.</v>
          </cell>
          <cell r="D624">
            <v>-55356</v>
          </cell>
        </row>
        <row r="625">
          <cell r="A625" t="str">
            <v>ASPHODEL-NORWOOD DISTRIBUTION INCORPORATED</v>
          </cell>
          <cell r="B625" t="str">
            <v>PETERBOROUGH DISTRIBUTION INCORPORATED</v>
          </cell>
          <cell r="D625">
            <v>-56817</v>
          </cell>
        </row>
        <row r="626">
          <cell r="A626" t="str">
            <v>ATIKOKAN HYDRO INC.</v>
          </cell>
          <cell r="B626" t="str">
            <v>ATIKOKAN HYDRO INC.</v>
          </cell>
          <cell r="D626">
            <v>-138338</v>
          </cell>
        </row>
        <row r="627">
          <cell r="A627" t="str">
            <v>AURORA HYDRO CONNECTIONS LIMITED</v>
          </cell>
          <cell r="B627" t="str">
            <v>POWERSTREAM INC.</v>
          </cell>
          <cell r="D627">
            <v>-1064644</v>
          </cell>
        </row>
        <row r="628">
          <cell r="A628" t="str">
            <v>AYLMER PUBLIC UTILITIES COMMISSION</v>
          </cell>
          <cell r="B628" t="str">
            <v>ERIE THAMES POWERLINES CORPORATION</v>
          </cell>
          <cell r="D628">
            <v>-78534</v>
          </cell>
        </row>
        <row r="629">
          <cell r="A629" t="str">
            <v>BATH HYDRO</v>
          </cell>
          <cell r="B629" t="str">
            <v>HYDRO ONE NETWORKS INC.</v>
          </cell>
          <cell r="D629">
            <v>-14356</v>
          </cell>
        </row>
        <row r="630">
          <cell r="A630" t="str">
            <v>BEACHBURG HYDRO</v>
          </cell>
          <cell r="B630" t="str">
            <v>OTTAWA RIVER POWER CORPORATION</v>
          </cell>
          <cell r="D630">
            <v>-11615</v>
          </cell>
        </row>
        <row r="631">
          <cell r="A631" t="str">
            <v>BELLEVILLE ELECTRIC CORPORATION</v>
          </cell>
          <cell r="B631" t="str">
            <v>VERIDIAN CONNECTIONS INC.</v>
          </cell>
          <cell r="D631">
            <v>-257617</v>
          </cell>
        </row>
        <row r="632">
          <cell r="A632" t="str">
            <v>BLANDFORD-BLENHEIM PUBLIC UTILITIES COMMISSION</v>
          </cell>
          <cell r="B632" t="str">
            <v>HYDRO ONE NETWORKS INC.</v>
          </cell>
          <cell r="D632">
            <v>-8118</v>
          </cell>
        </row>
        <row r="633">
          <cell r="A633" t="str">
            <v>BLUE MOUNTAINS HYDRO SERVICES COMPANY INC.</v>
          </cell>
          <cell r="B633" t="str">
            <v>COLLUS POWER CORP.</v>
          </cell>
          <cell r="D633">
            <v>-61159</v>
          </cell>
        </row>
        <row r="634">
          <cell r="A634" t="str">
            <v>BLYTH HYDRO ELECTRIC COMMISSION</v>
          </cell>
          <cell r="B634" t="str">
            <v>HYDRO ONE NETWORKS INC.</v>
          </cell>
          <cell r="D634">
            <v>-21600</v>
          </cell>
        </row>
        <row r="635">
          <cell r="A635" t="str">
            <v>BOARD OF LIGHT &amp; HEAT COMM. OF THE CITY OF GUELPH</v>
          </cell>
          <cell r="B635" t="str">
            <v>GUELPH HYDRO ELECTRIC SYSTEMS INC.</v>
          </cell>
          <cell r="D635">
            <v>-3280287</v>
          </cell>
        </row>
        <row r="636">
          <cell r="A636" t="str">
            <v>BOBCAYGEON HYDRO ELECTRIC COMMISSION</v>
          </cell>
          <cell r="B636" t="str">
            <v>HYDRO ONE NETWORKS INC.</v>
          </cell>
          <cell r="D636">
            <v>-30357</v>
          </cell>
        </row>
        <row r="637">
          <cell r="A637" t="str">
            <v>BRADFORD WEST GWILLIMBURY PUBLIC UTILITIES COMMISSION</v>
          </cell>
          <cell r="B637" t="str">
            <v>POWERSTREAM INC.</v>
          </cell>
          <cell r="D637">
            <v>-482271</v>
          </cell>
        </row>
        <row r="638">
          <cell r="A638" t="str">
            <v>BRIGHTON DISTRIBUTION INC.</v>
          </cell>
          <cell r="B638" t="str">
            <v>HYDRO ONE NETWORKS INC.</v>
          </cell>
          <cell r="D638">
            <v>-84276</v>
          </cell>
        </row>
        <row r="639">
          <cell r="A639" t="str">
            <v>BROCK HYDRO-ELECTRIC COMMISSION</v>
          </cell>
          <cell r="B639" t="str">
            <v>VERIDIAN CONNECTIONS INC.</v>
          </cell>
          <cell r="D639">
            <v>-118719</v>
          </cell>
        </row>
        <row r="640">
          <cell r="A640" t="str">
            <v>BROCKVILLE UTILITIES INCORPORATED</v>
          </cell>
          <cell r="B640" t="str">
            <v>HYDRO ONE NETWORKS INC.</v>
          </cell>
          <cell r="D640">
            <v>-454703</v>
          </cell>
        </row>
        <row r="641">
          <cell r="A641" t="str">
            <v>BRUSSELS PUBLIC UTILITIES COMMISSION</v>
          </cell>
          <cell r="B641" t="str">
            <v>FESTIVAL HYDRO INC.</v>
          </cell>
          <cell r="D641">
            <v>-7778</v>
          </cell>
        </row>
        <row r="642">
          <cell r="A642" t="str">
            <v>BURK'S FALLS HYDRO ELECTRIC COMMISSION</v>
          </cell>
          <cell r="B642" t="str">
            <v>LAKELAND POWER DISTRIBUTION LTD.</v>
          </cell>
          <cell r="D642">
            <v>-42691</v>
          </cell>
        </row>
        <row r="643">
          <cell r="A643" t="str">
            <v>BURLINGTON HYDRO INC.</v>
          </cell>
          <cell r="B643" t="str">
            <v>BURLINGTON HYDRO INC.</v>
          </cell>
          <cell r="D643">
            <v>-4699681</v>
          </cell>
        </row>
        <row r="644">
          <cell r="A644" t="str">
            <v>CALEDON HYDRO CORPORATION</v>
          </cell>
          <cell r="B644" t="str">
            <v>HYDRO ONE NETWORKS INC.</v>
          </cell>
          <cell r="D644">
            <v>-1025158</v>
          </cell>
        </row>
        <row r="645">
          <cell r="A645" t="str">
            <v>CAMBRIDGE AND NORTH DUMFRIES HYDRO INC.</v>
          </cell>
          <cell r="B645" t="str">
            <v>CAMBRIDGE AND NORTH DUMFRIES HYDRO INC.</v>
          </cell>
          <cell r="D645">
            <v>-2213124</v>
          </cell>
        </row>
        <row r="646">
          <cell r="A646" t="str">
            <v>CAPREOL HYDRO ELECTRIC COMMISSION</v>
          </cell>
          <cell r="B646" t="str">
            <v>GREATER SUDBURY HYDRO INC.</v>
          </cell>
          <cell r="D646">
            <v>-158031</v>
          </cell>
        </row>
        <row r="647">
          <cell r="A647" t="str">
            <v>CASSELMAN HYDRO INC.</v>
          </cell>
          <cell r="B647" t="str">
            <v>HYDRO OTTAWA LIMITED</v>
          </cell>
          <cell r="D647">
            <v>-32757</v>
          </cell>
        </row>
        <row r="648">
          <cell r="A648" t="str">
            <v>CAVAN-MILLBROOK-NORTH MONAGHAN PUBLIC UTILITIES COMMISSION</v>
          </cell>
          <cell r="B648" t="str">
            <v>HYDRO ONE NETWORKS INC.</v>
          </cell>
          <cell r="D648">
            <v>-32841</v>
          </cell>
        </row>
        <row r="649">
          <cell r="A649" t="str">
            <v>CENTRE HASTINGS HYDRO ELECTRIC COMMISSION</v>
          </cell>
          <cell r="B649" t="str">
            <v>HYDRO ONE NETWORKS INC.</v>
          </cell>
          <cell r="D649">
            <v>-12753</v>
          </cell>
        </row>
        <row r="650">
          <cell r="A650" t="str">
            <v>CHALK RIVER HYDRO</v>
          </cell>
          <cell r="B650" t="str">
            <v>HYDRO ONE NETWORKS INC.</v>
          </cell>
          <cell r="D650">
            <v>-14160</v>
          </cell>
        </row>
        <row r="651">
          <cell r="A651" t="str">
            <v>CHAPLEAU PUBLIC UTILITIES CORPORATION</v>
          </cell>
          <cell r="B651" t="str">
            <v>CHAPLEAU PUBLIC UTILITIES CORPORATION</v>
          </cell>
          <cell r="D651">
            <v>-8179</v>
          </cell>
        </row>
        <row r="652">
          <cell r="A652" t="str">
            <v>CITY OF DRYDEN HYDRO ELECTRIC COMMISSION</v>
          </cell>
          <cell r="B652" t="str">
            <v>HYDRO ONE NETWORKS INC.</v>
          </cell>
          <cell r="D652">
            <v>-71382</v>
          </cell>
        </row>
        <row r="653">
          <cell r="A653" t="str">
            <v>CLARINGTON HYDRO-ELECTRIC COMMISSION</v>
          </cell>
          <cell r="B653" t="str">
            <v>VERIDIAN CONNECTIONS INC.</v>
          </cell>
          <cell r="D653">
            <v>-719052</v>
          </cell>
        </row>
        <row r="654">
          <cell r="A654" t="str">
            <v>CLINTON POWER CORPORATION</v>
          </cell>
          <cell r="B654" t="str">
            <v>ERIE THAMES POWERLINES CORPORATION</v>
          </cell>
          <cell r="D654">
            <v>-15123</v>
          </cell>
        </row>
        <row r="655">
          <cell r="A655" t="str">
            <v>COBDEN HYDRO</v>
          </cell>
          <cell r="B655" t="str">
            <v>HYDRO ONE NETWORKS INC.</v>
          </cell>
          <cell r="D655">
            <v>-7778</v>
          </cell>
        </row>
        <row r="656">
          <cell r="A656" t="str">
            <v>COLBORNE PUBLIC UTILITIES COMMISSION</v>
          </cell>
          <cell r="B656" t="str">
            <v>LAKEFRONT UTILITIES INC.</v>
          </cell>
          <cell r="D656">
            <v>-16834</v>
          </cell>
        </row>
        <row r="657">
          <cell r="A657" t="str">
            <v>COTTAM HYDRO-ELECTRIC SYSTEM</v>
          </cell>
          <cell r="B657" t="str">
            <v>E.L.K. ENERGY INC.</v>
          </cell>
          <cell r="D657">
            <v>-148231</v>
          </cell>
        </row>
        <row r="658">
          <cell r="A658" t="str">
            <v>DASHWOOD HYDRO-ELECTRIC SYSTEM</v>
          </cell>
          <cell r="B658" t="str">
            <v>FESTIVAL HYDRO INC.</v>
          </cell>
          <cell r="D658">
            <v>-129</v>
          </cell>
        </row>
        <row r="659">
          <cell r="A659" t="str">
            <v>DEEP RIVER HYDRO</v>
          </cell>
          <cell r="B659" t="str">
            <v>HYDRO ONE NETWORKS INC.</v>
          </cell>
          <cell r="D659">
            <v>-229875</v>
          </cell>
        </row>
        <row r="660">
          <cell r="A660" t="str">
            <v>DELHI HYDRO-ELECTRIC COMMISSION</v>
          </cell>
          <cell r="B660" t="str">
            <v>NORFOLK POWER DISTRIBUTION INC.</v>
          </cell>
          <cell r="D660">
            <v>-20713</v>
          </cell>
        </row>
        <row r="661">
          <cell r="A661" t="str">
            <v>DESERONTO PUBLIC UTILITIES COMMISSION</v>
          </cell>
          <cell r="B661" t="str">
            <v>HYDRO ONE NETWORKS INC.</v>
          </cell>
          <cell r="D661">
            <v>-7940</v>
          </cell>
        </row>
        <row r="662">
          <cell r="A662" t="str">
            <v>DRESDEN UTILITIES COMMISSION</v>
          </cell>
          <cell r="B662" t="str">
            <v>CHATHAM-KENT HYDRO INC.</v>
          </cell>
          <cell r="D662">
            <v>-33135</v>
          </cell>
        </row>
        <row r="663">
          <cell r="A663" t="str">
            <v>DUNDALK HYDRO ELECTRIC SYSTEM</v>
          </cell>
          <cell r="B663" t="str">
            <v>HYDRO ONE NETWORKS INC.</v>
          </cell>
          <cell r="D663">
            <v>-2020</v>
          </cell>
        </row>
        <row r="664">
          <cell r="A664" t="str">
            <v>DUNDAS HYDRO-ELECTRIC COMMISSION</v>
          </cell>
          <cell r="B664" t="str">
            <v>HORIZON UTILITIES CORPORATION</v>
          </cell>
          <cell r="D664">
            <v>-490989</v>
          </cell>
        </row>
        <row r="665">
          <cell r="A665" t="str">
            <v>DUNNVILLE HYDRO ELECTRIC COMMISSION</v>
          </cell>
          <cell r="B665" t="str">
            <v>HALDIMAND COUNTY HYDRO INC.</v>
          </cell>
          <cell r="D665">
            <v>-141195</v>
          </cell>
        </row>
        <row r="666">
          <cell r="A666" t="str">
            <v>DURHAM HYDRO ELECTRIC COMMISSION</v>
          </cell>
          <cell r="B666" t="str">
            <v>HYDRO ONE NETWORKS INC.</v>
          </cell>
          <cell r="D666">
            <v>-11586</v>
          </cell>
        </row>
        <row r="667">
          <cell r="A667" t="str">
            <v>DUTTON HYDRO LIMITED</v>
          </cell>
          <cell r="B667" t="str">
            <v>MIDDLESEX POWER DISTRIBUTION CORPORATION</v>
          </cell>
          <cell r="D667">
            <v>-4834</v>
          </cell>
        </row>
        <row r="668">
          <cell r="A668" t="str">
            <v>EAST ZORRA-TAVISTOCK PUBLIC UTILITY COMMISSION</v>
          </cell>
          <cell r="B668" t="str">
            <v>ERIE THAMES POWERLINES CORPORATION</v>
          </cell>
          <cell r="D668">
            <v>-38969</v>
          </cell>
        </row>
        <row r="669">
          <cell r="A669" t="str">
            <v>ELMWOOD HYDRO-ELECTRIC SYSTEM</v>
          </cell>
          <cell r="B669" t="str">
            <v>WESTARIO POWER INC.</v>
          </cell>
          <cell r="D669">
            <v>-234</v>
          </cell>
        </row>
        <row r="670">
          <cell r="A670" t="str">
            <v>EMBRUN COOPERATIVE HYDRO INC.</v>
          </cell>
          <cell r="B670" t="str">
            <v>COOPERATIVE HYDRO EMBRUN INC.</v>
          </cell>
          <cell r="D670">
            <v>-30195</v>
          </cell>
        </row>
        <row r="671">
          <cell r="A671" t="str">
            <v>ERIN HYDRO ELECTRIC COMMISSION</v>
          </cell>
          <cell r="B671" t="str">
            <v>HYDRO ONE NETWORKS INC.</v>
          </cell>
          <cell r="D671">
            <v>-228679</v>
          </cell>
        </row>
        <row r="672">
          <cell r="A672" t="str">
            <v>ESSEX HYDRO-ELECTRIC COMMISSION</v>
          </cell>
          <cell r="B672" t="str">
            <v>E.L.K. ENERGY INC.</v>
          </cell>
          <cell r="D672">
            <v>-199203</v>
          </cell>
        </row>
        <row r="673">
          <cell r="A673" t="str">
            <v>FENELON FALLS BOARD OF WATER, LIGHT AND POWER COMMISSIONERS</v>
          </cell>
          <cell r="B673" t="str">
            <v>HYDRO ONE NETWORKS INC.</v>
          </cell>
          <cell r="D673">
            <v>-14194</v>
          </cell>
        </row>
        <row r="674">
          <cell r="A674" t="str">
            <v>FLAMBOROUGH HYDRO ELECTRIC COMMISSION</v>
          </cell>
          <cell r="B674" t="str">
            <v>HORIZON UTILITIES CORPORATION</v>
          </cell>
          <cell r="D674">
            <v>-84589</v>
          </cell>
        </row>
        <row r="675">
          <cell r="A675" t="str">
            <v>FOREST PUBLIC UTILITIES COMMISSION</v>
          </cell>
          <cell r="B675" t="str">
            <v>HYDRO ONE NETWORKS INC.</v>
          </cell>
          <cell r="D675">
            <v>-14335</v>
          </cell>
        </row>
        <row r="676">
          <cell r="A676" t="str">
            <v>GEORGINA HYDRO ELECTRIC COMMISSION</v>
          </cell>
          <cell r="B676" t="str">
            <v>HYDRO ONE NETWORKS INC.</v>
          </cell>
          <cell r="D676">
            <v>-219735</v>
          </cell>
        </row>
        <row r="677">
          <cell r="A677" t="str">
            <v>GLENCOE PUBLIC UTILITIES COMMISSION</v>
          </cell>
          <cell r="B677" t="str">
            <v>HYDRO ONE NETWORKS INC.</v>
          </cell>
          <cell r="D677">
            <v>-31325</v>
          </cell>
        </row>
        <row r="678">
          <cell r="A678" t="str">
            <v>GOULBOURN HYDRO ELECTRIC COMMISSION</v>
          </cell>
          <cell r="B678" t="str">
            <v>HYDRO OTTAWA LIMITED</v>
          </cell>
          <cell r="D678">
            <v>-129459</v>
          </cell>
        </row>
        <row r="679">
          <cell r="A679" t="str">
            <v>GRAND BEND PUBLIC UTILITIES COMMISSION</v>
          </cell>
          <cell r="B679" t="str">
            <v>HYDRO ONE NETWORKS INC.</v>
          </cell>
          <cell r="D679">
            <v>-31267</v>
          </cell>
        </row>
        <row r="680">
          <cell r="A680" t="str">
            <v>GRAND VALLEY ENERGY INC.</v>
          </cell>
          <cell r="B680" t="str">
            <v>ORANGEVILLE HYDRO LIMITED</v>
          </cell>
          <cell r="D680">
            <v>-11046</v>
          </cell>
        </row>
        <row r="681">
          <cell r="A681" t="str">
            <v>GRAVENHURST HYDRO ELECTRIC INC.</v>
          </cell>
          <cell r="B681" t="str">
            <v>VERIDIAN CONNECTIONS INC.</v>
          </cell>
          <cell r="D681">
            <v>-71431</v>
          </cell>
        </row>
        <row r="682">
          <cell r="A682" t="str">
            <v>GRIMSBY POWER INCORPORATED</v>
          </cell>
          <cell r="B682" t="str">
            <v>GRIMSBY POWER INCORPORATED</v>
          </cell>
          <cell r="D682">
            <v>-107612</v>
          </cell>
        </row>
        <row r="683">
          <cell r="A683" t="str">
            <v>GUELPH/ERAMOSA HYDRO-ELECTRIC COMMISSION</v>
          </cell>
          <cell r="B683" t="str">
            <v>GUELPH HYDRO ELECTRIC SYSTEMS INC.</v>
          </cell>
          <cell r="D683">
            <v>-12633</v>
          </cell>
        </row>
        <row r="684">
          <cell r="A684" t="str">
            <v>HALDIMAND HYDRO-ELECTRIC COMMISSION</v>
          </cell>
          <cell r="B684" t="str">
            <v>HALDIMAND COUNTY HYDRO INC.</v>
          </cell>
          <cell r="D684">
            <v>-189717</v>
          </cell>
        </row>
        <row r="685">
          <cell r="A685" t="str">
            <v>HALTON HILLS HYDRO INC.</v>
          </cell>
          <cell r="B685" t="str">
            <v>HALTON HILLS HYDRO INC.</v>
          </cell>
          <cell r="D685">
            <v>-657710</v>
          </cell>
        </row>
        <row r="686">
          <cell r="A686" t="str">
            <v>HAMILTON HYDRO INC.</v>
          </cell>
          <cell r="B686" t="str">
            <v>HORIZON UTILITIES CORPORATION</v>
          </cell>
          <cell r="D686">
            <v>-1968216</v>
          </cell>
        </row>
        <row r="687">
          <cell r="A687" t="str">
            <v>HANOVER ELECTRIC SERVICES INC.</v>
          </cell>
          <cell r="B687" t="str">
            <v>WESTARIO POWER INC.</v>
          </cell>
          <cell r="D687">
            <v>-23479</v>
          </cell>
        </row>
        <row r="688">
          <cell r="A688" t="str">
            <v>HASTINGS PUBLIC UTILITIES</v>
          </cell>
          <cell r="B688" t="str">
            <v>HYDRO ONE NETWORKS INC.</v>
          </cell>
          <cell r="D688">
            <v>-2979</v>
          </cell>
        </row>
        <row r="689">
          <cell r="A689" t="str">
            <v>HAVELOCK-BELMONT-METHUEN HYDRO ELECTRIC COMMISSION</v>
          </cell>
          <cell r="B689" t="str">
            <v>HYDRO ONE NETWORKS INC.</v>
          </cell>
          <cell r="D689">
            <v>-13956</v>
          </cell>
        </row>
        <row r="690">
          <cell r="A690" t="str">
            <v>HEARST POWER DISTRIBUTION COMPANY LIMITED</v>
          </cell>
          <cell r="B690" t="str">
            <v>HEARST POWER DISTRIBUTION COMPANY LIMITED</v>
          </cell>
          <cell r="D690">
            <v>-78090</v>
          </cell>
        </row>
        <row r="691">
          <cell r="A691" t="str">
            <v>HENSALL PUBLIC UTILITIES COMMISSION</v>
          </cell>
          <cell r="B691" t="str">
            <v>FESTIVAL HYDRO INC.</v>
          </cell>
          <cell r="D691">
            <v>-13612</v>
          </cell>
        </row>
        <row r="692">
          <cell r="A692" t="str">
            <v>HOLSTEIN HYDRO ELECTRIC SYSTEM</v>
          </cell>
          <cell r="B692" t="str">
            <v>WELLINGTON NORTH POWER INC.</v>
          </cell>
          <cell r="D692">
            <v>-5000</v>
          </cell>
        </row>
        <row r="693">
          <cell r="A693" t="str">
            <v>HUNTSVILLE PUBLIC UTILITIES COMMISSION</v>
          </cell>
          <cell r="B693" t="str">
            <v>LAKELAND POWER DISTRIBUTION LTD.</v>
          </cell>
          <cell r="D693">
            <v>-27094</v>
          </cell>
        </row>
        <row r="694">
          <cell r="A694" t="str">
            <v>HYDRO ELECTRIC COMMISSION OF THE CORPORATION OF THE TOWNSHIP OF MIDDLESEX CENTRE</v>
          </cell>
          <cell r="B694" t="str">
            <v>HYDRO ONE NETWORKS INC.</v>
          </cell>
          <cell r="D694">
            <v>-4306</v>
          </cell>
        </row>
        <row r="695">
          <cell r="A695" t="str">
            <v>HYDRO ELECTRIC COMMISSION OF THE TOWN OF LEAMINGTON</v>
          </cell>
          <cell r="B695" t="str">
            <v>ESSEX POWERLINES CORPORATION</v>
          </cell>
          <cell r="D695">
            <v>-224853</v>
          </cell>
        </row>
        <row r="696">
          <cell r="A696" t="str">
            <v>HYDRO ELECTRIC COMMISSION OF THE TOWNSHIP OF SPRINGWATER</v>
          </cell>
          <cell r="B696" t="str">
            <v>HYDRO ONE NETWORKS INC.</v>
          </cell>
          <cell r="D696">
            <v>-4028</v>
          </cell>
        </row>
        <row r="697">
          <cell r="A697" t="str">
            <v>HYDRO HAWKESBURY INC.</v>
          </cell>
          <cell r="B697" t="str">
            <v>HYDRO HAWKESBURY INC.</v>
          </cell>
          <cell r="D697">
            <v>-55841</v>
          </cell>
        </row>
        <row r="698">
          <cell r="A698" t="str">
            <v>HYDRO MISSISSAUGA CORPORATION</v>
          </cell>
          <cell r="B698" t="str">
            <v>ENERSOURCE HYDRO MISSISSAUGA INC.</v>
          </cell>
          <cell r="D698">
            <v>-25023071</v>
          </cell>
        </row>
        <row r="699">
          <cell r="A699" t="str">
            <v>HYDRO ONE BRAMPTON NETWORKS INC.</v>
          </cell>
          <cell r="B699" t="str">
            <v>HYDRO ONE BRAMPTON NETWORKS INC.</v>
          </cell>
          <cell r="D699">
            <v>-5425168</v>
          </cell>
        </row>
        <row r="700">
          <cell r="A700" t="str">
            <v>HYDRO OTTAWA LIMITED</v>
          </cell>
          <cell r="B700" t="str">
            <v>HYDRO OTTAWA LIMITED</v>
          </cell>
          <cell r="D700">
            <v>-10547515</v>
          </cell>
        </row>
        <row r="701">
          <cell r="A701" t="str">
            <v>HYDRO VAUGHAN DISTRIBUTION INC.</v>
          </cell>
          <cell r="B701" t="str">
            <v>POWERSTREAM INC.</v>
          </cell>
          <cell r="D701">
            <v>-2445760</v>
          </cell>
        </row>
        <row r="702">
          <cell r="A702" t="str">
            <v>HYDRO-ELECTRIC COMMISSION FOR THE TOWN OF AMHERSTBURG</v>
          </cell>
          <cell r="B702" t="str">
            <v>ESSEX POWERLINES CORPORATION</v>
          </cell>
          <cell r="D702">
            <v>-99742</v>
          </cell>
        </row>
        <row r="703">
          <cell r="A703" t="str">
            <v>HYDRO-ELECTRIC COMMISSION OF SOUTH DUMFRIES</v>
          </cell>
          <cell r="B703" t="str">
            <v>BRANT COUNTY POWER INC.</v>
          </cell>
          <cell r="D703">
            <v>-198</v>
          </cell>
        </row>
        <row r="704">
          <cell r="A704" t="str">
            <v>HYDRO-ELECTRIC COMMISSION OF THE CITY OF BRANTFORD</v>
          </cell>
          <cell r="B704" t="str">
            <v>BRANTFORD POWER INC.</v>
          </cell>
          <cell r="D704">
            <v>-2369968</v>
          </cell>
        </row>
        <row r="705">
          <cell r="A705" t="str">
            <v>HYDRO-ELECTRIC COMMISSION OF THE CITY OF PEMBROKE</v>
          </cell>
          <cell r="B705" t="str">
            <v>OTTAWA RIVER POWER CORPORATION</v>
          </cell>
          <cell r="D705">
            <v>-206736</v>
          </cell>
        </row>
        <row r="706">
          <cell r="A706" t="str">
            <v>HYDRO-ELECTRIC COMMISSION OF THE CITY OF SARNIA</v>
          </cell>
          <cell r="B706" t="str">
            <v>BLUEWATER POWER DISTRIBUTION CORPORATION</v>
          </cell>
          <cell r="D706">
            <v>-207180</v>
          </cell>
        </row>
        <row r="707">
          <cell r="A707" t="str">
            <v>HYDRO-ELECTRIC COMMISSION OF THE CITY OF TORONTO - EAST YORK OFFICE</v>
          </cell>
          <cell r="B707" t="str">
            <v>TORONTO HYDRO-ELECTRIC SYSTEM LIMITED</v>
          </cell>
          <cell r="D707">
            <v>-440772</v>
          </cell>
        </row>
        <row r="708">
          <cell r="A708" t="str">
            <v>HYDRO-ELECTRIC COMMISSION OF THE CITY OF TORONTO - ETOBICOKE OFFICE</v>
          </cell>
          <cell r="B708" t="str">
            <v>TORONTO HYDRO-ELECTRIC SYSTEM LIMITED</v>
          </cell>
          <cell r="D708">
            <v>-4809570</v>
          </cell>
        </row>
        <row r="709">
          <cell r="A709" t="str">
            <v>HYDRO-ELECTRIC COMMISSION OF THE CITY OF TORONTO - NORTH YORK OFFICE</v>
          </cell>
          <cell r="B709" t="str">
            <v>TORONTO HYDRO-ELECTRIC SYSTEM LIMITED</v>
          </cell>
          <cell r="D709">
            <v>-5644332</v>
          </cell>
        </row>
        <row r="710">
          <cell r="A710" t="str">
            <v>HYDRO-ELECTRIC COMMISSION OF THE CITY OF TORONTO - SCARBOROUGH OFFICE</v>
          </cell>
          <cell r="B710" t="str">
            <v>TORONTO HYDRO-ELECTRIC SYSTEM LIMITED</v>
          </cell>
          <cell r="D710">
            <v>-11302126</v>
          </cell>
        </row>
        <row r="711">
          <cell r="A711" t="str">
            <v>HYDRO-ELECTRIC COMMISSION OF THE CITY OF TORONTO - TORONTO OFFICE</v>
          </cell>
          <cell r="B711" t="str">
            <v>TORONTO HYDRO-ELECTRIC SYSTEM LIMITED</v>
          </cell>
          <cell r="D711">
            <v>-5379481</v>
          </cell>
        </row>
        <row r="712">
          <cell r="A712" t="str">
            <v>HYDRO-ELECTRIC COMMISSION OF THE CITY OF TORONTO - YORK OFFICE</v>
          </cell>
          <cell r="B712" t="str">
            <v>TORONTO HYDRO-ELECTRIC SYSTEM LIMITED</v>
          </cell>
          <cell r="D712">
            <v>-65062</v>
          </cell>
        </row>
        <row r="713">
          <cell r="A713" t="str">
            <v>HYDRO-ELECTRIC COMMISSION OF THE TOWN OF BOTHWELL</v>
          </cell>
          <cell r="B713" t="str">
            <v>CHATHAM-KENT HYDRO INC.</v>
          </cell>
          <cell r="D713">
            <v>-7508</v>
          </cell>
        </row>
        <row r="714">
          <cell r="A714" t="str">
            <v>HYDRO-ELECTRIC COMMISSION OF THE TOWN OF BRACEBRIDGE</v>
          </cell>
          <cell r="B714" t="str">
            <v>LAKELAND POWER DISTRIBUTION LTD.</v>
          </cell>
          <cell r="D714">
            <v>-28516</v>
          </cell>
        </row>
        <row r="715">
          <cell r="A715" t="str">
            <v>HYDRO-ELECTRIC COMMISSION OF THE TOWN OF CACHE BAY</v>
          </cell>
          <cell r="B715" t="str">
            <v>GREATER SUDBURY HYDRO INC.</v>
          </cell>
          <cell r="D715">
            <v>-2373</v>
          </cell>
        </row>
        <row r="716">
          <cell r="A716" t="str">
            <v>HYDRO-ELECTRIC COMMISSION OF THE TOWN OF HARRISTON</v>
          </cell>
          <cell r="B716" t="str">
            <v>WESTARIO POWER INC.</v>
          </cell>
          <cell r="D716">
            <v>-19398</v>
          </cell>
        </row>
        <row r="717">
          <cell r="A717" t="str">
            <v>HYDRO-ELECTRIC COMMISSION OF THE TOWN OF HARROW</v>
          </cell>
          <cell r="B717" t="str">
            <v>E.L.K. ENERGY INC.</v>
          </cell>
          <cell r="D717">
            <v>-179669</v>
          </cell>
        </row>
        <row r="718">
          <cell r="A718" t="str">
            <v>HYDRO-ELECTRIC COMMISSION OF THE TOWN OF LASALLE</v>
          </cell>
          <cell r="B718" t="str">
            <v>ESSEX POWERLINES CORPORATION</v>
          </cell>
          <cell r="D718">
            <v>-195418</v>
          </cell>
        </row>
        <row r="719">
          <cell r="A719" t="str">
            <v>HYDRO-ELECTRIC COMMISSION OF THE TOWN OF PORT ELGIN</v>
          </cell>
          <cell r="B719" t="str">
            <v>WESTARIO POWER INC.</v>
          </cell>
          <cell r="D719">
            <v>-712701</v>
          </cell>
        </row>
        <row r="720">
          <cell r="A720" t="str">
            <v>HYDRO-ELECTRIC COMMISSION OF THE TOWN OF STAYNER</v>
          </cell>
          <cell r="B720" t="str">
            <v>COLLUS POWER CORP.</v>
          </cell>
          <cell r="D720">
            <v>-6815</v>
          </cell>
        </row>
        <row r="721">
          <cell r="A721" t="str">
            <v>HYDRO-ELECTRIC COMMISSION OF THE TOWN OF STURGEON FALLS</v>
          </cell>
          <cell r="B721" t="str">
            <v>GREATER SUDBURY HYDRO INC.</v>
          </cell>
          <cell r="D721">
            <v>-3460</v>
          </cell>
        </row>
        <row r="722">
          <cell r="A722" t="str">
            <v>HYDRO-ELECTRIC COMMISSION OF THE TOWN OF VANKLEEK HILL</v>
          </cell>
          <cell r="B722" t="str">
            <v>HYDRO ONE NETWORKS INC.</v>
          </cell>
          <cell r="D722">
            <v>-64435</v>
          </cell>
        </row>
        <row r="723">
          <cell r="A723" t="str">
            <v>HYDRO-ELECTRIC COMMISSION OF THE TOWN OF WALLACEBURG</v>
          </cell>
          <cell r="B723" t="str">
            <v>CHATHAM-KENT HYDRO INC.</v>
          </cell>
          <cell r="D723">
            <v>-210055</v>
          </cell>
        </row>
        <row r="724">
          <cell r="A724" t="str">
            <v>HYDRO-ELECTRIC COMMISSION OF THE TOWN OF WASAGA BEACH</v>
          </cell>
          <cell r="B724" t="str">
            <v>WASAGA DISTRIBUTION INC.</v>
          </cell>
          <cell r="D724">
            <v>-138457</v>
          </cell>
        </row>
        <row r="725">
          <cell r="A725" t="str">
            <v>HYDRO-ELECTRIC COMMISSION OF THE TOWN OF WEBBWOOD</v>
          </cell>
          <cell r="B725" t="str">
            <v>ESPANOLA REGIONAL HYDRO DISTRIBUTION CORPORATION</v>
          </cell>
          <cell r="D725">
            <v>-2162</v>
          </cell>
        </row>
        <row r="726">
          <cell r="A726" t="str">
            <v>HYDRO-ELECTRIC COMMISSION OF THE TOWN OF WIARTON</v>
          </cell>
          <cell r="B726" t="str">
            <v>HYDRO ONE NETWORKS INC.</v>
          </cell>
          <cell r="D726">
            <v>-12430</v>
          </cell>
        </row>
        <row r="727">
          <cell r="A727" t="str">
            <v>HYDRO-ELECTRIC COMMISSION OF THE TOWNSHIP OF BRANTFORD</v>
          </cell>
          <cell r="B727" t="str">
            <v>BRANT COUNTY POWER INC.</v>
          </cell>
          <cell r="D727">
            <v>-234847</v>
          </cell>
        </row>
        <row r="728">
          <cell r="A728" t="str">
            <v>HYDRO-ELECTRIC COMMISSION OF THE TOWNSHIP OF ESSA</v>
          </cell>
          <cell r="B728" t="str">
            <v>POWERSTREAM INC.</v>
          </cell>
          <cell r="D728">
            <v>-7200</v>
          </cell>
        </row>
        <row r="729">
          <cell r="A729" t="str">
            <v>HYDRO-ELECTRIC COMMISSION OF THE VILLAGE OF ALFRED</v>
          </cell>
          <cell r="B729" t="str">
            <v>HYDRO 2000 INC.</v>
          </cell>
          <cell r="D729">
            <v>-11969</v>
          </cell>
        </row>
        <row r="730">
          <cell r="A730" t="str">
            <v>HYDRO-ELECTRIC COMMISSION OF THE VILLAGE OF CLIFFORD</v>
          </cell>
          <cell r="B730" t="str">
            <v>WESTARIO POWER INC.</v>
          </cell>
          <cell r="D730">
            <v>-5623</v>
          </cell>
        </row>
        <row r="731">
          <cell r="A731" t="str">
            <v>HYDRO-ELECTRIC COMMISSION OF THE VILLAGE OF ELORA</v>
          </cell>
          <cell r="B731" t="str">
            <v>CENTRE WELLINGTON HYDRO LTD.</v>
          </cell>
          <cell r="D731">
            <v>-11776</v>
          </cell>
        </row>
        <row r="732">
          <cell r="A732" t="str">
            <v>HYDRO-ELECTRIC COMMISSION OF THE VILLAGE OF FINCH</v>
          </cell>
          <cell r="B732" t="str">
            <v>HYDRO ONE NETWORKS INC.</v>
          </cell>
          <cell r="D732">
            <v>-6624</v>
          </cell>
        </row>
        <row r="733">
          <cell r="A733" t="str">
            <v>HYDRO-ELECTRIC COMMISSION OF THE VILLAGE OF FRANKFORD</v>
          </cell>
          <cell r="B733" t="str">
            <v>HYDRO ONE NETWORKS INC.</v>
          </cell>
          <cell r="D733">
            <v>-9515</v>
          </cell>
        </row>
        <row r="734">
          <cell r="A734" t="str">
            <v>HYDRO-ELECTRIC COMMISSION OF THE VILLAGE OF L'ORIGNAL</v>
          </cell>
          <cell r="B734" t="str">
            <v>HYDRO ONE NETWORKS INC.</v>
          </cell>
          <cell r="D734">
            <v>-88699</v>
          </cell>
        </row>
        <row r="735">
          <cell r="A735" t="str">
            <v>HYDRO-ELECTRIC COMMISSION OF THE VILLAGE OF LUCAN</v>
          </cell>
          <cell r="B735" t="str">
            <v>HYDRO ONE NETWORKS INC.</v>
          </cell>
          <cell r="D735">
            <v>-81993</v>
          </cell>
        </row>
        <row r="736">
          <cell r="A736" t="str">
            <v>HYDRO-ELECTRIC COMMISSION OF THE VILLAGE OF MORRISBURG</v>
          </cell>
          <cell r="B736" t="str">
            <v>RIDEAU ST. LAWRENCE DISTRIBUTION INC.</v>
          </cell>
          <cell r="D736">
            <v>-100351</v>
          </cell>
        </row>
        <row r="737">
          <cell r="A737" t="str">
            <v>HYDRO-ELECTRIC COMMISSION OF THE VILLAGE OF PAISLEY</v>
          </cell>
          <cell r="B737" t="str">
            <v>HYDRO ONE NETWORKS INC.</v>
          </cell>
          <cell r="D737">
            <v>-36754</v>
          </cell>
        </row>
        <row r="738">
          <cell r="A738" t="str">
            <v>HYDRO-ELECTRIC COMMISSION OF THE VILLAGE OF PLANTAGENET</v>
          </cell>
          <cell r="B738" t="str">
            <v>HYDRO 2000 INC.</v>
          </cell>
          <cell r="D738">
            <v>-2442</v>
          </cell>
        </row>
        <row r="739">
          <cell r="A739" t="str">
            <v>HYDRO-ELECTRIC COMMISSION OF THE VILLAGE OF ST. CLAIR BEACH</v>
          </cell>
          <cell r="B739" t="str">
            <v>ESSEX POWERLINES CORPORATION</v>
          </cell>
          <cell r="D739">
            <v>-544852</v>
          </cell>
        </row>
        <row r="740">
          <cell r="A740" t="str">
            <v>HYDRO-ELECTRIC COMMISSION OF THE VILLAGE OF VICTORIA HARBOUR</v>
          </cell>
          <cell r="B740" t="str">
            <v>NEWMARKET-TAY POWER DISTRIBUTION LTD.</v>
          </cell>
          <cell r="D740">
            <v>-9338</v>
          </cell>
        </row>
        <row r="741">
          <cell r="A741" t="str">
            <v>INGERSOLL PUBLIC UTILITY COMMISSION</v>
          </cell>
          <cell r="B741" t="str">
            <v>ERIE THAMES POWERLINES CORPORATION</v>
          </cell>
          <cell r="D741">
            <v>-123199</v>
          </cell>
        </row>
        <row r="742">
          <cell r="A742" t="str">
            <v>INNISFIL HYDRO DISTRIBUTION SYSTEMS LIMITED</v>
          </cell>
          <cell r="B742" t="str">
            <v>INNISFIL HYDRO DISTRIBUTION SYSTEMS LIMITED</v>
          </cell>
          <cell r="D742">
            <v>-46807</v>
          </cell>
        </row>
        <row r="743">
          <cell r="A743" t="str">
            <v>KENORA HYDRO ELECTRIC CORPORATION LTD.</v>
          </cell>
          <cell r="B743" t="str">
            <v>KENORA HYDRO ELECTRIC CORPORATION LTD.</v>
          </cell>
          <cell r="D743">
            <v>-52588</v>
          </cell>
        </row>
        <row r="744">
          <cell r="A744" t="str">
            <v>KILLALOE HYDRO ELECTRIC COMMISSION</v>
          </cell>
          <cell r="B744" t="str">
            <v>OTTAWA RIVER POWER CORPORATION</v>
          </cell>
          <cell r="D744">
            <v>-5864</v>
          </cell>
        </row>
        <row r="745">
          <cell r="A745" t="str">
            <v>KINCARDINE HYDRO ELECTRIC COMMISSION</v>
          </cell>
          <cell r="B745" t="str">
            <v>WESTARIO POWER INC.</v>
          </cell>
          <cell r="D745">
            <v>-610241</v>
          </cell>
        </row>
        <row r="746">
          <cell r="A746" t="str">
            <v>KINGSTON ELECTRICITY DISTRIBUTION LIMITED</v>
          </cell>
          <cell r="B746" t="str">
            <v>KINGSTON ELECTRICITY DISTRIBUTION LIMITED</v>
          </cell>
          <cell r="D746">
            <v>-91585</v>
          </cell>
        </row>
        <row r="747">
          <cell r="B747" t="str">
            <v>KINGSTON HYDRO CORPORATION</v>
          </cell>
          <cell r="D747">
            <v>-91585</v>
          </cell>
        </row>
        <row r="748">
          <cell r="A748" t="str">
            <v>KINGSVILLE PUBLIC UTILITY COMMISSION</v>
          </cell>
          <cell r="B748" t="str">
            <v>E.L.K. ENERGY INC.</v>
          </cell>
          <cell r="D748">
            <v>-252323</v>
          </cell>
        </row>
        <row r="749">
          <cell r="A749" t="str">
            <v>KIRKFIELD HYDRO ELECTRIC SYSTEM</v>
          </cell>
          <cell r="B749" t="str">
            <v>HYDRO ONE NETWORKS INC.</v>
          </cell>
          <cell r="D749">
            <v>-10027</v>
          </cell>
        </row>
        <row r="750">
          <cell r="A750" t="str">
            <v>KITCHENER-WILMOT HYDRO INC.</v>
          </cell>
          <cell r="B750" t="str">
            <v>KITCHENER-WILMOT HYDRO INC.</v>
          </cell>
          <cell r="D750">
            <v>-2341206</v>
          </cell>
        </row>
        <row r="751">
          <cell r="A751" t="str">
            <v>LAKEFIELD DISTRIBUTION INCORPORATED</v>
          </cell>
          <cell r="B751" t="str">
            <v>PETERBOROUGH DISTRIBUTION INCORPORATED</v>
          </cell>
          <cell r="D751">
            <v>-95910</v>
          </cell>
        </row>
        <row r="752">
          <cell r="A752" t="str">
            <v>LAKESHORE TOWNSHIP HEC</v>
          </cell>
          <cell r="B752" t="str">
            <v>E.L.K. ENERGY INC.</v>
          </cell>
          <cell r="D752">
            <v>-222757</v>
          </cell>
        </row>
        <row r="753">
          <cell r="A753" t="str">
            <v>LANARK HIGHLANDS PUBLIC UTILITIES COMMISSION</v>
          </cell>
          <cell r="B753" t="str">
            <v>HYDRO ONE NETWORKS INC.</v>
          </cell>
          <cell r="D753">
            <v>-7179</v>
          </cell>
        </row>
        <row r="754">
          <cell r="A754" t="str">
            <v>LARDER LAKE ELECTRIC COMPANY</v>
          </cell>
          <cell r="B754" t="str">
            <v>HYDRO ONE NETWORKS INC.</v>
          </cell>
          <cell r="D754">
            <v>-7045</v>
          </cell>
        </row>
        <row r="755">
          <cell r="A755" t="str">
            <v>LATCHFORD HYDRO ELECTRIC</v>
          </cell>
          <cell r="B755" t="str">
            <v>HYDRO ONE NETWORKS INC.</v>
          </cell>
          <cell r="D755">
            <v>-6945</v>
          </cell>
        </row>
        <row r="756">
          <cell r="A756" t="str">
            <v>LINCOLN HYDRO-ELECTRIC COMMISSION</v>
          </cell>
          <cell r="B756" t="str">
            <v>NIAGARA PENINSULA ENERGY INC.</v>
          </cell>
          <cell r="D756">
            <v>-91083</v>
          </cell>
        </row>
        <row r="757">
          <cell r="A757" t="str">
            <v>LINDSAY HYDRO-ELECTRIC SYSTEM</v>
          </cell>
          <cell r="B757" t="str">
            <v>HYDRO ONE NETWORKS INC.</v>
          </cell>
          <cell r="D757">
            <v>-202013</v>
          </cell>
        </row>
        <row r="758">
          <cell r="A758" t="str">
            <v>LONDON HYDRO UTILITIES SERVICES INC.</v>
          </cell>
          <cell r="B758" t="str">
            <v>LONDON HYDRO INC.</v>
          </cell>
          <cell r="D758">
            <v>-6893891</v>
          </cell>
        </row>
        <row r="759">
          <cell r="A759" t="str">
            <v>MALAHIDE UTILITY COMMISSION</v>
          </cell>
          <cell r="B759" t="str">
            <v>HYDRO ONE NETWORKS INC.</v>
          </cell>
          <cell r="D759">
            <v>-3029</v>
          </cell>
        </row>
        <row r="760">
          <cell r="A760" t="str">
            <v>MAPLETON HYDRO ELECTRIC COMMISSION</v>
          </cell>
          <cell r="B760" t="str">
            <v>HYDRO ONE NETWORKS INC.</v>
          </cell>
          <cell r="D760">
            <v>-2741</v>
          </cell>
        </row>
        <row r="761">
          <cell r="A761" t="str">
            <v>MARKDALE HYDRO SYSTEM</v>
          </cell>
          <cell r="B761" t="str">
            <v>HYDRO ONE NETWORKS INC.</v>
          </cell>
          <cell r="D761">
            <v>-18412</v>
          </cell>
        </row>
        <row r="762">
          <cell r="A762" t="str">
            <v>MARKHAM HYDRO DISTRIBUTION INC.</v>
          </cell>
          <cell r="B762" t="str">
            <v>POWERSTREAM INC.</v>
          </cell>
          <cell r="D762">
            <v>-3424963</v>
          </cell>
        </row>
        <row r="763">
          <cell r="A763" t="str">
            <v>MARMORA HYDRO COMMISSION</v>
          </cell>
          <cell r="B763" t="str">
            <v>HYDRO ONE NETWORKS INC.</v>
          </cell>
          <cell r="D763">
            <v>-21445</v>
          </cell>
        </row>
        <row r="764">
          <cell r="A764" t="str">
            <v>MARTINTOWN HYDRO SYSTEM</v>
          </cell>
          <cell r="B764" t="str">
            <v>HYDRO ONE NETWORKS INC.</v>
          </cell>
          <cell r="D764">
            <v>-843</v>
          </cell>
        </row>
        <row r="765">
          <cell r="A765" t="str">
            <v>MIDLAND POWER UTILITY CORPORATION</v>
          </cell>
          <cell r="B765" t="str">
            <v>MIDLAND POWER UTILITY CORPORATION</v>
          </cell>
          <cell r="D765">
            <v>-26525</v>
          </cell>
        </row>
        <row r="766">
          <cell r="A766" t="str">
            <v>MILDMAY HYDRO-ELECTRIC COMMISSION</v>
          </cell>
          <cell r="B766" t="str">
            <v>WESTARIO POWER INC.</v>
          </cell>
          <cell r="D766">
            <v>-3976</v>
          </cell>
        </row>
        <row r="767">
          <cell r="A767" t="str">
            <v>MILTON HYDRO DISTRIBUTION INC.</v>
          </cell>
          <cell r="B767" t="str">
            <v>MILTON HYDRO DISTRIBUTION INC.</v>
          </cell>
          <cell r="D767">
            <v>-1932501</v>
          </cell>
        </row>
        <row r="768">
          <cell r="A768" t="str">
            <v>MISSISSIPPI MILLS PUBLIC UTILITIES COMMISSION</v>
          </cell>
          <cell r="B768" t="str">
            <v>OTTAWA RIVER POWER CORPORATION</v>
          </cell>
          <cell r="D768">
            <v>-40818</v>
          </cell>
        </row>
        <row r="769">
          <cell r="A769" t="str">
            <v>NANTICOKE HYDRO ELECTRIC COMMISSION</v>
          </cell>
          <cell r="B769" t="str">
            <v>HALDIMAND COUNTY HYDRO INC.</v>
          </cell>
          <cell r="D769">
            <v>-401779</v>
          </cell>
        </row>
        <row r="770">
          <cell r="A770" t="str">
            <v>NAPANEE HYDRO-ELECTRIC COMMISSION</v>
          </cell>
          <cell r="B770" t="str">
            <v>HYDRO ONE NETWORKS INC.</v>
          </cell>
          <cell r="D770">
            <v>-38335</v>
          </cell>
        </row>
        <row r="771">
          <cell r="A771" t="str">
            <v>NEPEAN HYDRO ELECTRIC COMMISSION</v>
          </cell>
          <cell r="B771" t="str">
            <v>HYDRO OTTAWA LIMITED</v>
          </cell>
          <cell r="D771">
            <v>-3913299</v>
          </cell>
        </row>
        <row r="772">
          <cell r="A772" t="str">
            <v>NEW TECUMSETH HYDRO</v>
          </cell>
          <cell r="B772" t="str">
            <v>POWERSTREAM INC.</v>
          </cell>
          <cell r="D772">
            <v>-177928</v>
          </cell>
        </row>
        <row r="773">
          <cell r="A773" t="str">
            <v>NEWBURY POWER INC.</v>
          </cell>
          <cell r="B773" t="str">
            <v>MIDDLESEX POWER DISTRIBUTION CORPORATION</v>
          </cell>
          <cell r="D773">
            <v>-3415</v>
          </cell>
        </row>
        <row r="774">
          <cell r="A774" t="str">
            <v>NEWMARKET HYDRO LTD.</v>
          </cell>
          <cell r="B774" t="str">
            <v>NEWMARKET-TAY POWER DISTRIBUTION LTD.</v>
          </cell>
          <cell r="D774">
            <v>-1766340</v>
          </cell>
        </row>
        <row r="775">
          <cell r="A775" t="str">
            <v>NIAGARA FALLS HYDRO INC.</v>
          </cell>
          <cell r="B775" t="str">
            <v>NIAGARA PENINSULA ENERGY INC.</v>
          </cell>
          <cell r="D775">
            <v>-1629285</v>
          </cell>
        </row>
        <row r="776">
          <cell r="A776" t="str">
            <v>NIAGARA-ON-THE-LAKE HYDRO INC.</v>
          </cell>
          <cell r="B776" t="str">
            <v>NIAGARA-ON-THE-LAKE HYDRO INC.</v>
          </cell>
          <cell r="D776">
            <v>-185586</v>
          </cell>
        </row>
        <row r="777">
          <cell r="A777" t="str">
            <v>NICKEL CENTRE HYDRO-ELECTRIC COMMISSION</v>
          </cell>
          <cell r="B777" t="str">
            <v>GREATER SUDBURY HYDRO INC.</v>
          </cell>
          <cell r="D777">
            <v>-12457</v>
          </cell>
        </row>
        <row r="778">
          <cell r="A778" t="str">
            <v>NIPIGON HYDRO ELECTRIC COMMISSION</v>
          </cell>
          <cell r="B778" t="str">
            <v>HYDRO ONE NETWORKS INC.</v>
          </cell>
          <cell r="D778">
            <v>-16664</v>
          </cell>
        </row>
        <row r="779">
          <cell r="A779" t="str">
            <v>NORFOLK POWER DISTRIBUTION INC.</v>
          </cell>
          <cell r="B779" t="str">
            <v>NORFOLK POWER DISTRIBUTION INC.</v>
          </cell>
          <cell r="D779">
            <v>-31602</v>
          </cell>
        </row>
        <row r="780">
          <cell r="A780" t="str">
            <v>NORTH BAY HYDRO DISTRIBUTION LIMITED</v>
          </cell>
          <cell r="B780" t="str">
            <v>NORTH BAY HYDRO DISTRIBUTION LIMITED</v>
          </cell>
          <cell r="D780">
            <v>-366446</v>
          </cell>
        </row>
        <row r="781">
          <cell r="A781" t="str">
            <v>NORTH GRENVILLE HYDRO-ELECTRIC COMMISSION</v>
          </cell>
          <cell r="B781" t="str">
            <v>HYDRO ONE NETWORKS INC.</v>
          </cell>
          <cell r="D781">
            <v>-4401</v>
          </cell>
        </row>
        <row r="782">
          <cell r="A782" t="str">
            <v>NORTH PERTH UTILITY COMMISSION</v>
          </cell>
          <cell r="B782" t="str">
            <v>HYDRO ONE NETWORKS INC.</v>
          </cell>
          <cell r="D782">
            <v>-109179</v>
          </cell>
        </row>
        <row r="783">
          <cell r="A783" t="str">
            <v>NORWICH PUBLIC UTILITY COMMISSION</v>
          </cell>
          <cell r="B783" t="str">
            <v>ERIE THAMES POWERLINES CORPORATION</v>
          </cell>
          <cell r="D783">
            <v>-61495</v>
          </cell>
        </row>
        <row r="784">
          <cell r="A784" t="str">
            <v>OAKVILLE HYDRO ELECTRICITY DISTRIBUTION INC.</v>
          </cell>
          <cell r="B784" t="str">
            <v>OAKVILLE HYDRO ELECTRICITY DISTRIBUTION INC.</v>
          </cell>
          <cell r="D784">
            <v>-6005524</v>
          </cell>
        </row>
        <row r="785">
          <cell r="A785" t="str">
            <v>OIL SPRINGS HYDRO ELECTRIC COMMISSION</v>
          </cell>
          <cell r="B785" t="str">
            <v>BLUEWATER POWER DISTRIBUTION CORPORATION</v>
          </cell>
          <cell r="D785">
            <v>-5065</v>
          </cell>
        </row>
        <row r="786">
          <cell r="A786" t="str">
            <v>ORANGEVILLE HYDRO LIMITED</v>
          </cell>
          <cell r="B786" t="str">
            <v>ORANGEVILLE HYDRO LIMITED</v>
          </cell>
          <cell r="D786">
            <v>-919210</v>
          </cell>
        </row>
        <row r="787">
          <cell r="A787" t="str">
            <v>ORILLIA POWER DISTRIBUTION CORPORATION</v>
          </cell>
          <cell r="B787" t="str">
            <v>ORILLIA POWER DISTRIBUTION CORPORATION</v>
          </cell>
          <cell r="D787">
            <v>-461777</v>
          </cell>
        </row>
        <row r="788">
          <cell r="A788" t="str">
            <v>OSHAWA PUC NETWORKS INC.</v>
          </cell>
          <cell r="B788" t="str">
            <v>OSHAWA PUC NETWORKS INC.</v>
          </cell>
          <cell r="D788">
            <v>-2854490</v>
          </cell>
        </row>
        <row r="789">
          <cell r="A789" t="str">
            <v>PARKHILL P.U.C.</v>
          </cell>
          <cell r="B789" t="str">
            <v>MIDDLESEX POWER DISTRIBUTION CORPORATION</v>
          </cell>
          <cell r="D789">
            <v>-22663</v>
          </cell>
        </row>
        <row r="790">
          <cell r="A790" t="str">
            <v>PARRY SOUND POWER CORPORATION</v>
          </cell>
          <cell r="B790" t="str">
            <v>PARRY SOUND POWER CORPORATION</v>
          </cell>
          <cell r="D790">
            <v>-38660</v>
          </cell>
        </row>
        <row r="791">
          <cell r="A791" t="str">
            <v>PELHAM HYDRO-ELECTRIC COMMISSION</v>
          </cell>
          <cell r="B791" t="str">
            <v>NIAGARA PENINSULA ENERGY INC.</v>
          </cell>
          <cell r="D791">
            <v>-52420</v>
          </cell>
        </row>
        <row r="792">
          <cell r="A792" t="str">
            <v>PERTH EAST HYDRO ELECTRIC COMMISSION</v>
          </cell>
          <cell r="B792" t="str">
            <v>HYDRO ONE NETWORKS INC.</v>
          </cell>
          <cell r="D792">
            <v>-23746</v>
          </cell>
        </row>
        <row r="793">
          <cell r="A793" t="str">
            <v>PETERBOROUGH UTILITIES COMMISSION</v>
          </cell>
          <cell r="B793" t="str">
            <v>PETERBOROUGH DISTRIBUTION INCORPORATED</v>
          </cell>
          <cell r="D793">
            <v>-1184532</v>
          </cell>
        </row>
        <row r="794">
          <cell r="A794" t="str">
            <v>PICKERING HYDRO-ELECTRIC COMMISSION</v>
          </cell>
          <cell r="B794" t="str">
            <v>VERIDIAN CONNECTIONS INC.</v>
          </cell>
          <cell r="D794">
            <v>-708917</v>
          </cell>
        </row>
        <row r="795">
          <cell r="A795" t="str">
            <v>POLICE VILLAGE OF APPLE HILL HYDRO SYSTEM</v>
          </cell>
          <cell r="B795" t="str">
            <v>HYDRO ONE NETWORKS INC.</v>
          </cell>
          <cell r="D795">
            <v>-698</v>
          </cell>
        </row>
        <row r="796">
          <cell r="A796" t="str">
            <v>POLICE VILLAGE OF AVONMORE HYDRO SYSTEM</v>
          </cell>
          <cell r="B796" t="str">
            <v>HYDRO ONE NETWORKS INC.</v>
          </cell>
          <cell r="D796">
            <v>-2588</v>
          </cell>
        </row>
        <row r="797">
          <cell r="A797" t="str">
            <v>POLICE VILLAGE OF COMBER HYDRO SYSTEM</v>
          </cell>
          <cell r="B797" t="str">
            <v>E.L.K. ENERGY INC.</v>
          </cell>
          <cell r="D797">
            <v>-31005</v>
          </cell>
        </row>
        <row r="798">
          <cell r="A798" t="str">
            <v>POLICE VILLAGE OF DUBLIN HYDRO SYSTEM</v>
          </cell>
          <cell r="B798" t="str">
            <v>ERIE THAMES POWERLINES CORPORATION</v>
          </cell>
          <cell r="D798">
            <v>-1945</v>
          </cell>
        </row>
        <row r="799">
          <cell r="A799" t="str">
            <v>POLICE VILLAGE OF GRANTON HYDRO SYSTEM</v>
          </cell>
          <cell r="B799" t="str">
            <v>HYDRO ONE NETWORKS INC.</v>
          </cell>
          <cell r="D799">
            <v>-42896</v>
          </cell>
        </row>
        <row r="800">
          <cell r="A800" t="str">
            <v>POLICE VILLAGE OF MERLIN HYDRO SYSTEM</v>
          </cell>
          <cell r="B800" t="str">
            <v>CHATHAM-KENT HYDRO INC.</v>
          </cell>
          <cell r="D800">
            <v>-24071</v>
          </cell>
        </row>
        <row r="801">
          <cell r="A801" t="str">
            <v>POLICE VILLAGE OF MOOREFIELD HYDRO SYSTEM</v>
          </cell>
          <cell r="B801" t="str">
            <v>HYDRO ONE NETWORKS INC.</v>
          </cell>
          <cell r="D801">
            <v>-99</v>
          </cell>
        </row>
        <row r="802">
          <cell r="A802" t="str">
            <v>POLICE VILLAGE OF MOUNT BRYDGES HYDRO SYSTEM</v>
          </cell>
          <cell r="B802" t="str">
            <v>MIDDLESEX POWER DISTRIBUTION CORPORATION</v>
          </cell>
          <cell r="D802">
            <v>-27561</v>
          </cell>
        </row>
        <row r="803">
          <cell r="A803" t="str">
            <v>POLICE VILLAGE OF PRICEVILLE HYDRO SYSTEM</v>
          </cell>
          <cell r="B803" t="str">
            <v>HYDRO ONE NETWORKS INC.</v>
          </cell>
          <cell r="D803">
            <v>-2111</v>
          </cell>
        </row>
        <row r="804">
          <cell r="A804" t="str">
            <v>POLICE VILLAGE OF RUSSELL HYDRO ELECTRIC SYSTEM</v>
          </cell>
          <cell r="B804" t="str">
            <v>HYDRO ONE NETWORKS INC.</v>
          </cell>
          <cell r="D804">
            <v>-6098</v>
          </cell>
        </row>
        <row r="805">
          <cell r="A805" t="str">
            <v>PORT COLBORNE HYDRO INC.</v>
          </cell>
          <cell r="B805" t="str">
            <v>CANADIAN NIAGARA POWER INC.</v>
          </cell>
          <cell r="D805">
            <v>-48570</v>
          </cell>
        </row>
        <row r="806">
          <cell r="A806" t="str">
            <v>PORT HOPE HYDRO</v>
          </cell>
          <cell r="B806" t="str">
            <v>VERIDIAN CONNECTIONS INC.</v>
          </cell>
          <cell r="D806">
            <v>-515719</v>
          </cell>
        </row>
        <row r="807">
          <cell r="A807" t="str">
            <v>PRESCOTT PUBLIC UTILITIES COMMISSION</v>
          </cell>
          <cell r="B807" t="str">
            <v>RIDEAU ST. LAWRENCE DISTRIBUTION INC.</v>
          </cell>
          <cell r="D807">
            <v>-33640</v>
          </cell>
        </row>
        <row r="808">
          <cell r="A808" t="str">
            <v>PUBLIC UTILITIES COMMISSION OF CHATHAM-KENT</v>
          </cell>
          <cell r="B808" t="str">
            <v>CHATHAM-KENT HYDRO INC.</v>
          </cell>
          <cell r="D808">
            <v>-931984</v>
          </cell>
        </row>
        <row r="809">
          <cell r="A809" t="str">
            <v>PUBLIC UTILITIES COMMISSION OF THE CITY OF BARRIE</v>
          </cell>
          <cell r="B809" t="str">
            <v>POWERSTREAM INC.</v>
          </cell>
          <cell r="D809">
            <v>-3573120</v>
          </cell>
        </row>
        <row r="810">
          <cell r="A810" t="str">
            <v>PUBLIC UTILITIES COMMISSION OF THE CITY OF OWEN SOUND</v>
          </cell>
          <cell r="B810" t="str">
            <v>HYDRO ONE NETWORKS INC.</v>
          </cell>
          <cell r="D810">
            <v>-172860</v>
          </cell>
        </row>
        <row r="811">
          <cell r="A811" t="str">
            <v>PUBLIC UTILITIES COMMISSION OF THE CITY OF TRENTON</v>
          </cell>
          <cell r="B811" t="str">
            <v>HYDRO ONE NETWORKS INC.</v>
          </cell>
          <cell r="D811">
            <v>-785703</v>
          </cell>
        </row>
        <row r="812">
          <cell r="A812" t="str">
            <v>PUBLIC UTILITIES COMMISSION OF THE CORPORATION OF THE TOWNSHIP OF MAGNETAWAN</v>
          </cell>
          <cell r="B812" t="str">
            <v>LAKELAND POWER DISTRIBUTION LTD.</v>
          </cell>
          <cell r="D812">
            <v>-26307</v>
          </cell>
        </row>
        <row r="813">
          <cell r="A813" t="str">
            <v>PUBLIC UTILITIES COMMISSION OF THE TOWN OF ALEXANDRIA</v>
          </cell>
          <cell r="B813" t="str">
            <v>HYDRO ONE NETWORKS INC.</v>
          </cell>
          <cell r="D813">
            <v>-15360</v>
          </cell>
        </row>
        <row r="814">
          <cell r="A814" t="str">
            <v>PUBLIC UTILITIES COMMISSION OF THE TOWN OF BLENHEIM</v>
          </cell>
          <cell r="B814" t="str">
            <v>CHATHAM-KENT HYDRO INC.</v>
          </cell>
          <cell r="D814">
            <v>-25316</v>
          </cell>
        </row>
        <row r="815">
          <cell r="A815" t="str">
            <v>PUBLIC UTILITIES COMMISSION OF THE TOWN OF CAMPBELLFORD</v>
          </cell>
          <cell r="B815" t="str">
            <v>HYDRO ONE NETWORKS INC.</v>
          </cell>
          <cell r="D815">
            <v>-32228</v>
          </cell>
        </row>
        <row r="816">
          <cell r="A816" t="str">
            <v>PUBLIC UTILITIES COMMISSION OF THE TOWN OF CHESLEY</v>
          </cell>
          <cell r="B816" t="str">
            <v>HYDRO ONE NETWORKS INC.</v>
          </cell>
          <cell r="D816">
            <v>-16267</v>
          </cell>
        </row>
        <row r="817">
          <cell r="A817" t="str">
            <v>PUBLIC UTILITIES COMMISSION OF THE TOWN OF COBOURG</v>
          </cell>
          <cell r="B817" t="str">
            <v>LAKEFRONT UTILITIES INC.</v>
          </cell>
          <cell r="D817">
            <v>-14001</v>
          </cell>
        </row>
        <row r="818">
          <cell r="A818" t="str">
            <v>PUBLIC UTILITIES COMMISSION OF THE TOWN OF FERGUS</v>
          </cell>
          <cell r="B818" t="str">
            <v>CENTRE WELLINGTON HYDRO LTD.</v>
          </cell>
          <cell r="D818">
            <v>-52302</v>
          </cell>
        </row>
        <row r="819">
          <cell r="A819" t="str">
            <v>PUBLIC UTILITIES COMMISSION OF THE TOWN OF GODERICH</v>
          </cell>
          <cell r="B819" t="str">
            <v>WEST COAST HURON ENERGY INC.</v>
          </cell>
          <cell r="D819">
            <v>-143766</v>
          </cell>
        </row>
        <row r="820">
          <cell r="A820" t="str">
            <v>PUBLIC UTILITIES COMMISSION OF THE TOWN OF MASSEY</v>
          </cell>
          <cell r="B820" t="str">
            <v>ESPANOLA REGIONAL HYDRO DISTRIBUTION CORPORATION</v>
          </cell>
          <cell r="D820">
            <v>-10397</v>
          </cell>
        </row>
        <row r="821">
          <cell r="A821" t="str">
            <v>PUBLIC UTILITIES COMMISSION OF THE TOWN OF MEAFORD</v>
          </cell>
          <cell r="B821" t="str">
            <v>HYDRO ONE NETWORKS INC.</v>
          </cell>
          <cell r="D821">
            <v>-107901</v>
          </cell>
        </row>
        <row r="822">
          <cell r="A822" t="str">
            <v>PUBLIC UTILITIES COMMISSION OF THE TOWN OF MITCHELL</v>
          </cell>
          <cell r="B822" t="str">
            <v>ERIE THAMES POWERLINES CORPORATION</v>
          </cell>
          <cell r="D822">
            <v>-48613</v>
          </cell>
        </row>
        <row r="823">
          <cell r="A823" t="str">
            <v>PUBLIC UTILITIES COMMISSION OF THE TOWN OF MOUNT FOREST</v>
          </cell>
          <cell r="B823" t="str">
            <v>WELLINGTON NORTH POWER INC.</v>
          </cell>
          <cell r="D823">
            <v>-26398</v>
          </cell>
        </row>
        <row r="824">
          <cell r="A824" t="str">
            <v>PUBLIC UTILITIES COMMISSION OF THE TOWN OF PALMERSTON</v>
          </cell>
          <cell r="B824" t="str">
            <v>WESTARIO POWER INC.</v>
          </cell>
          <cell r="D824">
            <v>-30315</v>
          </cell>
        </row>
        <row r="825">
          <cell r="A825" t="str">
            <v>PUBLIC UTILITIES COMMISSION OF THE TOWN OF PARIS</v>
          </cell>
          <cell r="B825" t="str">
            <v>BRANT COUNTY POWER INC.</v>
          </cell>
          <cell r="D825">
            <v>-262478</v>
          </cell>
        </row>
        <row r="826">
          <cell r="A826" t="str">
            <v>PUBLIC UTILITIES COMMISSION OF THE TOWN OF PICTON</v>
          </cell>
          <cell r="B826" t="str">
            <v>HYDRO ONE NETWORKS INC.</v>
          </cell>
          <cell r="D826">
            <v>-23971</v>
          </cell>
        </row>
        <row r="827">
          <cell r="A827" t="str">
            <v>PUBLIC UTILITIES COMMISSION OF THE TOWN OF RIDGETOWN</v>
          </cell>
          <cell r="B827" t="str">
            <v>CHATHAM-KENT HYDRO INC.</v>
          </cell>
          <cell r="D827">
            <v>-35371</v>
          </cell>
        </row>
        <row r="828">
          <cell r="A828" t="str">
            <v>PUBLIC UTILITIES COMMISSION OF THE TOWN OF SOUTHAMPTON</v>
          </cell>
          <cell r="B828" t="str">
            <v>WESTARIO POWER INC.</v>
          </cell>
          <cell r="D828">
            <v>-66730</v>
          </cell>
        </row>
        <row r="829">
          <cell r="A829" t="str">
            <v>PUBLIC UTILITIES COMMISSION OF THE TOWN OF TECUMSEH</v>
          </cell>
          <cell r="B829" t="str">
            <v>ESSEX POWERLINES CORPORATION</v>
          </cell>
          <cell r="D829">
            <v>-868582</v>
          </cell>
        </row>
        <row r="830">
          <cell r="A830" t="str">
            <v>PUBLIC UTILITIES COMMISSION OF THE TOWN OF TILBURY</v>
          </cell>
          <cell r="B830" t="str">
            <v>CHATHAM-KENT HYDRO INC.</v>
          </cell>
          <cell r="D830">
            <v>-90846</v>
          </cell>
        </row>
        <row r="831">
          <cell r="A831" t="str">
            <v>PUBLIC UTILITIES COMMISSION OF THE TOWN OF WESTMINSTER</v>
          </cell>
          <cell r="B831" t="str">
            <v>LONDON HYDRO INC.</v>
          </cell>
          <cell r="D831">
            <v>-290502</v>
          </cell>
        </row>
        <row r="832">
          <cell r="A832" t="str">
            <v>PUBLIC UTILITIES COMMISSION OF THE VILLAGE OF ARTHUR</v>
          </cell>
          <cell r="B832" t="str">
            <v>WELLINGTON NORTH POWER INC.</v>
          </cell>
          <cell r="D832">
            <v>-7242</v>
          </cell>
        </row>
        <row r="833">
          <cell r="A833" t="str">
            <v>PUBLIC UTILITIES COMMISSION OF THE VILLAGE OF BELMONT</v>
          </cell>
          <cell r="B833" t="str">
            <v>ERIE THAMES POWERLINES CORPORATION</v>
          </cell>
          <cell r="D833">
            <v>-133842</v>
          </cell>
        </row>
        <row r="834">
          <cell r="A834" t="str">
            <v>PUBLIC UTILITIES COMMISSION OF THE VILLAGE OF LANCASTER</v>
          </cell>
          <cell r="B834" t="str">
            <v>HYDRO ONE NETWORKS INC.</v>
          </cell>
          <cell r="D834">
            <v>-27168</v>
          </cell>
        </row>
        <row r="835">
          <cell r="A835" t="str">
            <v>PUBLIC UTILITIES COMMISSION OF THE VILLAGE OF PORT MCNICOLL</v>
          </cell>
          <cell r="B835" t="str">
            <v>NEWMARKET-TAY POWER DISTRIBUTION LTD.</v>
          </cell>
          <cell r="D835">
            <v>-7421</v>
          </cell>
        </row>
        <row r="836">
          <cell r="A836" t="str">
            <v>PUBLIC UTILITIES COMMISSION OF THE VILLAGE OF PORT STANLEY</v>
          </cell>
          <cell r="B836" t="str">
            <v>ERIE THAMES POWERLINES CORPORATION</v>
          </cell>
          <cell r="D836">
            <v>-4706</v>
          </cell>
        </row>
        <row r="837">
          <cell r="A837" t="str">
            <v>PUBLIC UTILITIES COMMISSION OF THE VILLAGE OF THAMESVILLE</v>
          </cell>
          <cell r="B837" t="str">
            <v>CHATHAM-KENT HYDRO INC.</v>
          </cell>
          <cell r="D837">
            <v>-4713</v>
          </cell>
        </row>
        <row r="838">
          <cell r="A838" t="str">
            <v>PUBLIC UTILITIES COMMISSION OF THE VILLAGE OF WESTPORT</v>
          </cell>
          <cell r="B838" t="str">
            <v>RIDEAU ST. LAWRENCE DISTRIBUTION INC.</v>
          </cell>
          <cell r="D838">
            <v>-564</v>
          </cell>
        </row>
        <row r="839">
          <cell r="A839" t="str">
            <v>PUBLIC UTILITIES COMMISSION OF THE VILLAGE OF WHEATLEY</v>
          </cell>
          <cell r="B839" t="str">
            <v>CHATHAM-KENT HYDRO INC.</v>
          </cell>
          <cell r="D839">
            <v>-9927</v>
          </cell>
        </row>
        <row r="840">
          <cell r="A840" t="str">
            <v>PUBLIC UTILITY COMMISSION OF THE VILLAGE OF WEST LORNE</v>
          </cell>
          <cell r="B840" t="str">
            <v>HYDRO ONE NETWORKS INC.</v>
          </cell>
          <cell r="D840">
            <v>-21813</v>
          </cell>
        </row>
        <row r="841">
          <cell r="A841" t="str">
            <v>PUBLIC UTILITY COMMISSION OF TOWN OF PERTH</v>
          </cell>
          <cell r="B841" t="str">
            <v>HYDRO ONE NETWORKS INC.</v>
          </cell>
          <cell r="D841">
            <v>-102809</v>
          </cell>
        </row>
        <row r="842">
          <cell r="A842" t="str">
            <v>RAINY RIVER PUBLIC UTILITIES COMMISSION</v>
          </cell>
          <cell r="B842" t="str">
            <v>HYDRO ONE NETWORKS INC.</v>
          </cell>
          <cell r="D842">
            <v>-21851</v>
          </cell>
        </row>
        <row r="843">
          <cell r="A843" t="str">
            <v>RED ROCK HYDRO</v>
          </cell>
          <cell r="B843" t="str">
            <v>HYDRO ONE NETWORKS INC.</v>
          </cell>
          <cell r="D843">
            <v>-9068</v>
          </cell>
        </row>
        <row r="844">
          <cell r="A844" t="str">
            <v>RENFREW HYDRO INC.</v>
          </cell>
          <cell r="B844" t="str">
            <v>RENFREW HYDRO INC.</v>
          </cell>
          <cell r="D844">
            <v>-45216</v>
          </cell>
        </row>
        <row r="845">
          <cell r="A845" t="str">
            <v>RICHMOND HILL HYDRO INC.</v>
          </cell>
          <cell r="B845" t="str">
            <v>POWERSTREAM INC.</v>
          </cell>
          <cell r="D845">
            <v>-1379841</v>
          </cell>
        </row>
        <row r="846">
          <cell r="A846" t="str">
            <v>RIPLEY PUBLIC UTILITIES COMMISSION</v>
          </cell>
          <cell r="B846" t="str">
            <v>WESTARIO POWER INC.</v>
          </cell>
          <cell r="D846">
            <v>-17351</v>
          </cell>
        </row>
        <row r="847">
          <cell r="A847" t="str">
            <v>ROCKLAND HYDRO ELECTRIC COMMISSION</v>
          </cell>
          <cell r="B847" t="str">
            <v>HYDRO ONE NETWORKS INC.</v>
          </cell>
          <cell r="D847">
            <v>-137786</v>
          </cell>
        </row>
        <row r="848">
          <cell r="A848" t="str">
            <v>RODNEY PUBLIC UTILITIES COMMISSION</v>
          </cell>
          <cell r="B848" t="str">
            <v>HYDRO ONE NETWORKS INC.</v>
          </cell>
          <cell r="D848">
            <v>-5016</v>
          </cell>
        </row>
        <row r="849">
          <cell r="A849" t="str">
            <v>SCHREIBER HYDRO-ELECTRIC COMMISSION</v>
          </cell>
          <cell r="B849" t="str">
            <v>HYDRO ONE NETWORKS INC.</v>
          </cell>
          <cell r="D849">
            <v>-7023</v>
          </cell>
        </row>
        <row r="850">
          <cell r="A850" t="str">
            <v>SCUGOG HYDRO ELECTRIC CORPORATION</v>
          </cell>
          <cell r="B850" t="str">
            <v>VERIDIAN CONNECTIONS INC.</v>
          </cell>
          <cell r="D850">
            <v>-369615</v>
          </cell>
        </row>
        <row r="851">
          <cell r="A851" t="str">
            <v>SEAFORTH PUBLIC UTILITY COMMISSION</v>
          </cell>
          <cell r="B851" t="str">
            <v>FESTIVAL HYDRO INC.</v>
          </cell>
          <cell r="D851">
            <v>-20125</v>
          </cell>
        </row>
        <row r="852">
          <cell r="A852" t="str">
            <v>SEVERN HYDRO-ELECTRIC SYSTEM</v>
          </cell>
          <cell r="B852" t="str">
            <v>HYDRO ONE NETWORKS INC.</v>
          </cell>
          <cell r="D852">
            <v>-15706</v>
          </cell>
        </row>
        <row r="853">
          <cell r="A853" t="str">
            <v>SIMCOE HYDRO-ELECTRIC COMMISSION</v>
          </cell>
          <cell r="B853" t="str">
            <v>NORFOLK POWER DISTRIBUTION INC.</v>
          </cell>
          <cell r="D853">
            <v>-305797</v>
          </cell>
        </row>
        <row r="854">
          <cell r="A854" t="str">
            <v>SIOUX LOOKOUT HYDRO INC.</v>
          </cell>
          <cell r="B854" t="str">
            <v>SIOUX LOOKOUT HYDRO INC.</v>
          </cell>
          <cell r="D854">
            <v>-34147</v>
          </cell>
        </row>
        <row r="855">
          <cell r="A855" t="str">
            <v>SMITHS FALLS HYDRO ELECTRIC COMMISSION</v>
          </cell>
          <cell r="B855" t="str">
            <v>HYDRO ONE NETWORKS INC.</v>
          </cell>
          <cell r="D855">
            <v>-30355</v>
          </cell>
        </row>
        <row r="856">
          <cell r="A856" t="str">
            <v>SOUTH RIVER PUBLIC UTILITIES COMMISSION</v>
          </cell>
          <cell r="B856" t="str">
            <v>HYDRO ONE NETWORKS INC.</v>
          </cell>
          <cell r="D856">
            <v>-7367</v>
          </cell>
        </row>
        <row r="857">
          <cell r="A857" t="str">
            <v>SOUTH-WEST OXFORD PUBLIC UTILITIES COMMISSION</v>
          </cell>
          <cell r="B857" t="str">
            <v>ERIE THAMES POWERLINES CORPORATION</v>
          </cell>
          <cell r="D857">
            <v>-2699</v>
          </cell>
        </row>
        <row r="858">
          <cell r="A858" t="str">
            <v>ST. CATHARINES HYDRO UTILITY SERVICES INC.</v>
          </cell>
          <cell r="B858" t="str">
            <v>HORIZON UTILITIES CORPORATION</v>
          </cell>
          <cell r="D858">
            <v>-2312521</v>
          </cell>
        </row>
        <row r="859">
          <cell r="A859" t="str">
            <v>ST. MARY'S PUBLIC UTILITIES COMMISSION</v>
          </cell>
          <cell r="B859" t="str">
            <v>FESTIVAL HYDRO INC.</v>
          </cell>
          <cell r="D859">
            <v>-98097</v>
          </cell>
        </row>
        <row r="860">
          <cell r="A860" t="str">
            <v>ST. THOMAS ENERGY INC.</v>
          </cell>
          <cell r="B860" t="str">
            <v>ST. THOMAS ENERGY INC.</v>
          </cell>
          <cell r="D860">
            <v>-240213</v>
          </cell>
        </row>
        <row r="861">
          <cell r="A861" t="str">
            <v>STIRLING-RAWDON PUBLIC UTILITIES COMMISSION</v>
          </cell>
          <cell r="B861" t="str">
            <v>HYDRO ONE NETWORKS INC.</v>
          </cell>
          <cell r="D861">
            <v>-8927</v>
          </cell>
        </row>
        <row r="862">
          <cell r="A862" t="str">
            <v>STONEY CREEK HYDRO-ELECTRIC COMMISSION</v>
          </cell>
          <cell r="B862" t="str">
            <v>HORIZON UTILITIES CORPORATION</v>
          </cell>
          <cell r="D862">
            <v>-39287</v>
          </cell>
        </row>
        <row r="863">
          <cell r="A863" t="str">
            <v>STRATFORD PUBLIC UTILITY COMMISSION</v>
          </cell>
          <cell r="B863" t="str">
            <v>FESTIVAL HYDRO INC.</v>
          </cell>
          <cell r="D863">
            <v>-768620</v>
          </cell>
        </row>
        <row r="864">
          <cell r="A864" t="str">
            <v>SUNDRIDGE HYDRO ELECTRIC SYSTEM</v>
          </cell>
          <cell r="B864" t="str">
            <v>LAKELAND POWER DISTRIBUTION LTD.</v>
          </cell>
          <cell r="D864">
            <v>-50123</v>
          </cell>
        </row>
        <row r="865">
          <cell r="A865" t="str">
            <v>TARA HYDRO-ELECTRIC SYSTEM</v>
          </cell>
          <cell r="B865" t="str">
            <v>HYDRO ONE NETWORKS INC.</v>
          </cell>
          <cell r="D865">
            <v>-5476</v>
          </cell>
        </row>
        <row r="866">
          <cell r="A866" t="str">
            <v>TEESWATER HYDRO-ELECTRIC COMMISSION</v>
          </cell>
          <cell r="B866" t="str">
            <v>WESTARIO POWER INC.</v>
          </cell>
          <cell r="D866">
            <v>-34494</v>
          </cell>
        </row>
        <row r="867">
          <cell r="A867" t="str">
            <v>TERRACE BAY SUPERIOR WIRES INC.</v>
          </cell>
          <cell r="B867" t="str">
            <v>HYDRO ONE NETWORKS INC.</v>
          </cell>
          <cell r="D867">
            <v>-100996</v>
          </cell>
        </row>
        <row r="868">
          <cell r="A868" t="str">
            <v>THE HYDRO ELECTRIC COMMISSION OF THE TOWN OF CARLETON PLACE</v>
          </cell>
          <cell r="B868" t="str">
            <v>HYDRO ONE NETWORKS INC.</v>
          </cell>
          <cell r="D868">
            <v>-67511</v>
          </cell>
        </row>
        <row r="869">
          <cell r="A869" t="str">
            <v>THE HYDRO ELECTRIC COMMISSION OF THE TOWN OF SHELBURNE</v>
          </cell>
          <cell r="B869" t="str">
            <v>HYDRO ONE NETWORKS INC.</v>
          </cell>
          <cell r="D869">
            <v>-69722</v>
          </cell>
        </row>
        <row r="870">
          <cell r="A870" t="str">
            <v>THE HYDRO ELECTRIC COMMISSION OF THE TOWNSHIP OF WARWICK</v>
          </cell>
          <cell r="B870" t="str">
            <v>BLUEWATER POWER DISTRIBUTION CORPORATION</v>
          </cell>
          <cell r="D870">
            <v>-39551</v>
          </cell>
        </row>
        <row r="871">
          <cell r="A871" t="str">
            <v>THE HYDRO-ELECTRIC COMMISSION FOR THE TOWN OF EXETER</v>
          </cell>
          <cell r="B871" t="str">
            <v>HYDRO ONE NETWORKS INC.</v>
          </cell>
          <cell r="D871">
            <v>-87426</v>
          </cell>
        </row>
        <row r="872">
          <cell r="A872" t="str">
            <v>THE HYDRO-ELECTRIC COMMISSION OF THE CITY OF GLOUCESTER</v>
          </cell>
          <cell r="B872" t="str">
            <v>HYDRO OTTAWA LIMITED</v>
          </cell>
          <cell r="D872">
            <v>-5716466</v>
          </cell>
        </row>
        <row r="873">
          <cell r="A873" t="str">
            <v>THE HYDRO-ELECTRIC COMMISSION OF THE TOWN OF PENETANGUISHENE</v>
          </cell>
          <cell r="B873" t="str">
            <v>POWERSTREAM INC.</v>
          </cell>
          <cell r="D873">
            <v>-213396</v>
          </cell>
        </row>
        <row r="874">
          <cell r="A874" t="str">
            <v>THE PUBLIC UTILITIES COMMISSION FOR THE TOWN OF BANCROFT</v>
          </cell>
          <cell r="B874" t="str">
            <v>HYDRO ONE NETWORKS INC.</v>
          </cell>
          <cell r="D874">
            <v>-57504</v>
          </cell>
        </row>
        <row r="875">
          <cell r="A875" t="str">
            <v>THE PUBLIC UTILITIES COMMISSION OF THE TOWN OF COLLINGWOOD</v>
          </cell>
          <cell r="B875" t="str">
            <v>COLLUS POWER CORP.</v>
          </cell>
          <cell r="D875">
            <v>-338454</v>
          </cell>
        </row>
        <row r="876">
          <cell r="A876" t="str">
            <v>THE PUBLIC UTILITIES COMMISSION OF THE TOWN OF KAPUSKASING</v>
          </cell>
          <cell r="B876" t="str">
            <v>NORTHERN ONTARIO WIRES INC.</v>
          </cell>
          <cell r="D876">
            <v>-28610</v>
          </cell>
        </row>
        <row r="877">
          <cell r="A877" t="str">
            <v>THE PUBLIC UTILITIES COMMISSION OF THE TOWN OF PETROLIA</v>
          </cell>
          <cell r="B877" t="str">
            <v>BLUEWATER POWER DISTRIBUTION CORPORATION</v>
          </cell>
          <cell r="D877">
            <v>-69367</v>
          </cell>
        </row>
        <row r="878">
          <cell r="A878" t="str">
            <v>THE PUBLIC UTILITIES COMMISSION OF THE VILLAGE OF EGANVILLE</v>
          </cell>
          <cell r="B878" t="str">
            <v>HYDRO ONE NETWORKS INC.</v>
          </cell>
          <cell r="D878">
            <v>-11994</v>
          </cell>
        </row>
        <row r="879">
          <cell r="A879" t="str">
            <v>THE PUBLIC UTILITIES COMMISSION OF THE VILLAGE OF POINT EDWARD</v>
          </cell>
          <cell r="B879" t="str">
            <v>BLUEWATER POWER DISTRIBUTION CORPORATION</v>
          </cell>
          <cell r="D879">
            <v>-3856</v>
          </cell>
        </row>
        <row r="880">
          <cell r="A880" t="str">
            <v>THE VILLAGE OF OMEMEE HYDRO-ELECTRIC COMMISSION</v>
          </cell>
          <cell r="B880" t="str">
            <v>HYDRO ONE NETWORKS INC.</v>
          </cell>
          <cell r="D880">
            <v>-20017</v>
          </cell>
        </row>
        <row r="881">
          <cell r="A881" t="str">
            <v>THEDFORD HYDRO ELECTRIC COMMISSION</v>
          </cell>
          <cell r="B881" t="str">
            <v>HYDRO ONE NETWORKS INC.</v>
          </cell>
          <cell r="D881">
            <v>-13800</v>
          </cell>
        </row>
        <row r="882">
          <cell r="A882" t="str">
            <v>THORNDALE HYDRO ELECTRIC COMMISSION</v>
          </cell>
          <cell r="B882" t="str">
            <v>HYDRO ONE NETWORKS INC.</v>
          </cell>
          <cell r="D882">
            <v>-2064</v>
          </cell>
        </row>
        <row r="883">
          <cell r="A883" t="str">
            <v>THOROLD HYDRO CORPORATION</v>
          </cell>
          <cell r="B883" t="str">
            <v>HYDRO ONE NETWORKS INC.</v>
          </cell>
          <cell r="D883">
            <v>-29789</v>
          </cell>
        </row>
        <row r="884">
          <cell r="A884" t="str">
            <v>THUNDER BAY HYDRO ELECTRICITY DISTRIBUTION INC.</v>
          </cell>
          <cell r="B884" t="str">
            <v>THUNDER BAY HYDRO ELECTRICITY DISTRIBUTION INC.</v>
          </cell>
          <cell r="D884">
            <v>-4646255</v>
          </cell>
        </row>
        <row r="885">
          <cell r="A885" t="str">
            <v>TILLSONBURG HYDRO INC.</v>
          </cell>
          <cell r="B885" t="str">
            <v>TILLSONBURG HYDRO INC.</v>
          </cell>
          <cell r="D885">
            <v>-371406</v>
          </cell>
        </row>
        <row r="886">
          <cell r="A886" t="str">
            <v>TOWNSHIP OF MCGARRY HYDRO SYSTEM</v>
          </cell>
          <cell r="B886" t="str">
            <v>HYDRO ONE NETWORKS INC.</v>
          </cell>
          <cell r="D886">
            <v>-6273</v>
          </cell>
        </row>
        <row r="887">
          <cell r="A887" t="str">
            <v>TOWNSHIP OF NORTH DORCHESTER HYDRO</v>
          </cell>
          <cell r="B887" t="str">
            <v>HYDRO ONE NETWORKS INC.</v>
          </cell>
          <cell r="D887">
            <v>-48671</v>
          </cell>
        </row>
        <row r="888">
          <cell r="A888" t="str">
            <v>TWEED HYDRO ELECTRIC COMMISSION</v>
          </cell>
          <cell r="B888" t="str">
            <v>HYDRO ONE NETWORKS INC.</v>
          </cell>
          <cell r="D888">
            <v>-21650</v>
          </cell>
        </row>
        <row r="889">
          <cell r="A889" t="str">
            <v>UXBRIDGE HYDRO ELECTRIC COMMISSION</v>
          </cell>
          <cell r="B889" t="str">
            <v>VERIDIAN CONNECTIONS INC.</v>
          </cell>
          <cell r="D889">
            <v>-15283</v>
          </cell>
        </row>
        <row r="890">
          <cell r="A890" t="str">
            <v>VILLAGE OF BARRY'S BAY HYDRO SYSTEM</v>
          </cell>
          <cell r="B890" t="str">
            <v>HYDRO ONE NETWORKS INC.</v>
          </cell>
          <cell r="D890">
            <v>-3903</v>
          </cell>
        </row>
        <row r="891">
          <cell r="A891" t="str">
            <v>VILLAGE OF BLOOMFIELD HYDRO SYSTEM</v>
          </cell>
          <cell r="B891" t="str">
            <v>HYDRO ONE NETWORKS INC.</v>
          </cell>
          <cell r="D891">
            <v>-153</v>
          </cell>
        </row>
        <row r="892">
          <cell r="A892" t="str">
            <v>VILLAGE OF CARDINAL HYDRO SYSTEM</v>
          </cell>
          <cell r="B892" t="str">
            <v>RIDEAU ST. LAWRENCE DISTRIBUTION INC.</v>
          </cell>
          <cell r="D892">
            <v>-1018</v>
          </cell>
        </row>
        <row r="893">
          <cell r="A893" t="str">
            <v>VILLAGE OF CHESTERVILLE HYDRO SYSTEM</v>
          </cell>
          <cell r="B893" t="str">
            <v>HYDRO ONE NETWORKS INC.</v>
          </cell>
          <cell r="D893">
            <v>-7189</v>
          </cell>
        </row>
        <row r="894">
          <cell r="A894" t="str">
            <v>VILLAGE OF CREEMORE HYDRO SYSTEM</v>
          </cell>
          <cell r="B894" t="str">
            <v>COLLUS POWER CORP.</v>
          </cell>
          <cell r="D894">
            <v>-73</v>
          </cell>
        </row>
        <row r="895">
          <cell r="A895" t="str">
            <v>VILLAGE OF ERIEAU HYDRO SYSTEM</v>
          </cell>
          <cell r="B895" t="str">
            <v>CHATHAM-KENT HYDRO INC.</v>
          </cell>
          <cell r="D895">
            <v>-1633</v>
          </cell>
        </row>
        <row r="896">
          <cell r="A896" t="str">
            <v>VILLAGE OF FLESHERTON HYDRO SYSTEM</v>
          </cell>
          <cell r="B896" t="str">
            <v>HYDRO ONE NETWORKS INC.</v>
          </cell>
          <cell r="D896">
            <v>-6944</v>
          </cell>
        </row>
        <row r="897">
          <cell r="A897" t="str">
            <v>VILLAGE OF IROQUOIS HYDRO SYSTEM</v>
          </cell>
          <cell r="B897" t="str">
            <v>RIDEAU ST. LAWRENCE DISTRIBUTION INC.</v>
          </cell>
          <cell r="D897">
            <v>-127553</v>
          </cell>
        </row>
        <row r="898">
          <cell r="A898" t="str">
            <v>VILLAGE OF LUCKNOW HYDRO SYSTEM</v>
          </cell>
          <cell r="B898" t="str">
            <v>WESTARIO POWER INC.</v>
          </cell>
          <cell r="D898">
            <v>-37471</v>
          </cell>
        </row>
        <row r="899">
          <cell r="A899" t="str">
            <v>VILLAGE OF MAXVILLE HYDRO SYSTEM</v>
          </cell>
          <cell r="B899" t="str">
            <v>HYDRO ONE NETWORKS INC.</v>
          </cell>
          <cell r="D899">
            <v>-9847</v>
          </cell>
        </row>
        <row r="900">
          <cell r="A900" t="str">
            <v>WALKERTON PUBLIC UTILITIES COMMISSION</v>
          </cell>
          <cell r="B900" t="str">
            <v>WESTARIO POWER INC.</v>
          </cell>
          <cell r="D900">
            <v>-30508</v>
          </cell>
        </row>
        <row r="901">
          <cell r="A901" t="str">
            <v>WARDSVILLE HYDRO ELECTRIC COMMISSION</v>
          </cell>
          <cell r="B901" t="str">
            <v>HYDRO ONE NETWORKS INC.</v>
          </cell>
          <cell r="D901">
            <v>-3384</v>
          </cell>
        </row>
        <row r="902">
          <cell r="A902" t="str">
            <v>WARKWORTH HYDRO ELECTRIC COMMISSION</v>
          </cell>
          <cell r="B902" t="str">
            <v>HYDRO ONE NETWORKS INC.</v>
          </cell>
          <cell r="D902">
            <v>-24604</v>
          </cell>
        </row>
        <row r="903">
          <cell r="A903" t="str">
            <v>WATERLOO NORTH HYDRO INC.</v>
          </cell>
          <cell r="B903" t="str">
            <v>WATERLOO NORTH HYDRO INC.</v>
          </cell>
          <cell r="D903">
            <v>-2339718</v>
          </cell>
        </row>
        <row r="904">
          <cell r="A904" t="str">
            <v>WAUBAUSHENE PUBLIC UTILITIES COMMISSION</v>
          </cell>
          <cell r="B904" t="str">
            <v>NEWMARKET-TAY POWER DISTRIBUTION LTD.</v>
          </cell>
          <cell r="D904">
            <v>-26</v>
          </cell>
        </row>
        <row r="905">
          <cell r="A905" t="str">
            <v>WELLAND HYDRO-ELECTRIC SYSTEM CORP.</v>
          </cell>
          <cell r="B905" t="str">
            <v>WELLAND HYDRO-ELECTRIC SYSTEM CORP.</v>
          </cell>
          <cell r="D905">
            <v>-1064408</v>
          </cell>
        </row>
        <row r="906">
          <cell r="A906" t="str">
            <v>WELLINGTON ELECTRIC DISTRIBUTION COMPANY INC.</v>
          </cell>
          <cell r="B906" t="str">
            <v>GUELPH HYDRO ELECTRIC SYSTEMS INC.</v>
          </cell>
          <cell r="D906">
            <v>-22235</v>
          </cell>
        </row>
        <row r="907">
          <cell r="A907" t="str">
            <v>WEST LINCOLN HYDRO ELECTRIC COMMISSION</v>
          </cell>
          <cell r="B907" t="str">
            <v>NIAGARA PENINSULA ENERGY INC.</v>
          </cell>
          <cell r="D907">
            <v>-45607</v>
          </cell>
        </row>
        <row r="908">
          <cell r="A908" t="str">
            <v>WHITBY HYDRO ELECTRIC CORPORATION</v>
          </cell>
          <cell r="B908" t="str">
            <v>WHITBY HYDRO ELECTRIC CORPORATION</v>
          </cell>
          <cell r="D908">
            <v>-2799307</v>
          </cell>
        </row>
        <row r="909">
          <cell r="A909" t="str">
            <v>WHITCHURCH STOUFFVILLE HYDRO ELECTRIC COMMISSION</v>
          </cell>
          <cell r="B909" t="str">
            <v>HYDRO ONE NETWORKS INC.</v>
          </cell>
          <cell r="D909">
            <v>-469971</v>
          </cell>
        </row>
        <row r="910">
          <cell r="A910" t="str">
            <v>WINCHESTER HYDRO COMMISSION</v>
          </cell>
          <cell r="B910" t="str">
            <v>HYDRO ONE NETWORKS INC.</v>
          </cell>
          <cell r="D910">
            <v>-4100</v>
          </cell>
        </row>
        <row r="911">
          <cell r="A911" t="str">
            <v>WINDSOR UTILITIES COMMISSION</v>
          </cell>
          <cell r="B911" t="str">
            <v>ENWIN UTILITIES LTD.</v>
          </cell>
          <cell r="D911">
            <v>-1547949</v>
          </cell>
        </row>
        <row r="912">
          <cell r="A912" t="str">
            <v>WINGHAM PUBLIC UTILITIES COMMISSION</v>
          </cell>
          <cell r="B912" t="str">
            <v>WESTARIO POWER INC.</v>
          </cell>
          <cell r="D912">
            <v>-79392</v>
          </cell>
        </row>
        <row r="913">
          <cell r="A913" t="str">
            <v>WOODSTOCK HYDRO SERVICES INC.</v>
          </cell>
          <cell r="B913" t="str">
            <v>WOODSTOCK HYDRO SERVICES INC.</v>
          </cell>
          <cell r="D913">
            <v>-428497</v>
          </cell>
        </row>
        <row r="914">
          <cell r="A914" t="str">
            <v>WOODVILLE HYDRO-ELECTRIC SYSTEM</v>
          </cell>
          <cell r="B914" t="str">
            <v>HYDRO ONE NETWORKS INC.</v>
          </cell>
          <cell r="D914">
            <v>-28164</v>
          </cell>
        </row>
        <row r="915">
          <cell r="A915" t="str">
            <v>WYOMING HYDRO ELECTRIC COMMISSION</v>
          </cell>
          <cell r="B915" t="str">
            <v>HYDRO ONE NETWORKS INC.</v>
          </cell>
          <cell r="D915">
            <v>-20134</v>
          </cell>
        </row>
        <row r="916">
          <cell r="A916" t="str">
            <v>ZORRA ELECTRIC SUPPLY AUTHORITY</v>
          </cell>
          <cell r="B916" t="str">
            <v>ERIE THAMES POWERLINES CORPORATION</v>
          </cell>
          <cell r="D916">
            <v>-46988</v>
          </cell>
        </row>
        <row r="917">
          <cell r="A917" t="str">
            <v>ZURICH HYDRO ELECTRIC COMMISSION</v>
          </cell>
          <cell r="B917" t="str">
            <v>FESTIVAL HYDRO INC.</v>
          </cell>
          <cell r="D917">
            <v>-12515</v>
          </cell>
        </row>
        <row r="922">
          <cell r="A922" t="str">
            <v>AILSA CRAIG HYDRO ELECTRIC SYSTEM</v>
          </cell>
          <cell r="B922" t="str">
            <v>HYDRO ONE NETWORKS INC.</v>
          </cell>
          <cell r="D922">
            <v>-11297</v>
          </cell>
        </row>
        <row r="923">
          <cell r="A923" t="str">
            <v>AJAX HYDRO-ELECTRIC COMMISSION</v>
          </cell>
          <cell r="B923" t="str">
            <v>VERIDIAN CONNECTIONS INC.</v>
          </cell>
          <cell r="D923">
            <v>-1214160</v>
          </cell>
        </row>
        <row r="924">
          <cell r="A924" t="str">
            <v>ALVINSTON PUBLIC UTILITIES COMMISSION</v>
          </cell>
          <cell r="B924" t="str">
            <v>BLUEWATER POWER DISTRIBUTION CORPORATION</v>
          </cell>
          <cell r="D924">
            <v>-13792</v>
          </cell>
        </row>
        <row r="925">
          <cell r="A925" t="str">
            <v>ANCASTER HYDRO-ELECTRIC COMMISSION</v>
          </cell>
          <cell r="B925" t="str">
            <v>HORIZON UTILITIES CORPORATION</v>
          </cell>
          <cell r="D925">
            <v>-296080</v>
          </cell>
        </row>
        <row r="926">
          <cell r="A926" t="str">
            <v>ARKONA HYDRO ELECTRIC COMMISSION</v>
          </cell>
          <cell r="B926" t="str">
            <v>HYDRO ONE NETWORKS INC.</v>
          </cell>
          <cell r="D926">
            <v>-512</v>
          </cell>
        </row>
        <row r="927">
          <cell r="A927" t="str">
            <v>ARNPRIOR HYDRO ELECTRIC COMMISSION</v>
          </cell>
          <cell r="B927" t="str">
            <v>HYDRO ONE NETWORKS INC.</v>
          </cell>
          <cell r="D927">
            <v>-55356</v>
          </cell>
        </row>
        <row r="928">
          <cell r="A928" t="str">
            <v>ASPHODEL-NORWOOD DISTRIBUTION INCORPORATED</v>
          </cell>
          <cell r="B928" t="str">
            <v>PETERBOROUGH DISTRIBUTION INCORPORATED</v>
          </cell>
          <cell r="D928">
            <v>-56817</v>
          </cell>
        </row>
        <row r="929">
          <cell r="A929" t="str">
            <v>ATIKOKAN HYDRO INC.</v>
          </cell>
          <cell r="B929" t="str">
            <v>ATIKOKAN HYDRO INC.</v>
          </cell>
          <cell r="D929">
            <v>-138338</v>
          </cell>
        </row>
        <row r="930">
          <cell r="A930" t="str">
            <v>AURORA HYDRO CONNECTIONS LIMITED</v>
          </cell>
          <cell r="B930" t="str">
            <v>POWERSTREAM INC.</v>
          </cell>
          <cell r="D930">
            <v>-1064644</v>
          </cell>
        </row>
        <row r="931">
          <cell r="A931" t="str">
            <v>AYLMER PUBLIC UTILITIES COMMISSION</v>
          </cell>
          <cell r="B931" t="str">
            <v>ERIE THAMES POWERLINES CORPORATION</v>
          </cell>
          <cell r="D931">
            <v>-78534</v>
          </cell>
        </row>
        <row r="932">
          <cell r="A932" t="str">
            <v>BATH HYDRO</v>
          </cell>
          <cell r="B932" t="str">
            <v>HYDRO ONE NETWORKS INC.</v>
          </cell>
          <cell r="D932">
            <v>-14356</v>
          </cell>
        </row>
        <row r="933">
          <cell r="A933" t="str">
            <v>BEACHBURG HYDRO</v>
          </cell>
          <cell r="B933" t="str">
            <v>OTTAWA RIVER POWER CORPORATION</v>
          </cell>
          <cell r="D933">
            <v>-11615</v>
          </cell>
        </row>
        <row r="934">
          <cell r="A934" t="str">
            <v>BELLEVILLE ELECTRIC CORPORATION</v>
          </cell>
          <cell r="B934" t="str">
            <v>VERIDIAN CONNECTIONS INC.</v>
          </cell>
          <cell r="D934">
            <v>-257617</v>
          </cell>
        </row>
        <row r="935">
          <cell r="A935" t="str">
            <v>BLANDFORD-BLENHEIM PUBLIC UTILITIES COMMISSION</v>
          </cell>
          <cell r="B935" t="str">
            <v>HYDRO ONE NETWORKS INC.</v>
          </cell>
          <cell r="D935">
            <v>-8118</v>
          </cell>
        </row>
        <row r="936">
          <cell r="A936" t="str">
            <v>BLUE MOUNTAINS HYDRO SERVICES COMPANY INC.</v>
          </cell>
          <cell r="B936" t="str">
            <v>COLLUS POWER CORP.</v>
          </cell>
          <cell r="D936">
            <v>-61159</v>
          </cell>
        </row>
        <row r="937">
          <cell r="A937" t="str">
            <v>BLYTH HYDRO ELECTRIC COMMISSION</v>
          </cell>
          <cell r="B937" t="str">
            <v>HYDRO ONE NETWORKS INC.</v>
          </cell>
          <cell r="D937">
            <v>-21600</v>
          </cell>
        </row>
        <row r="938">
          <cell r="A938" t="str">
            <v>BOARD OF LIGHT &amp; HEAT COMM. OF THE CITY OF GUELPH</v>
          </cell>
          <cell r="B938" t="str">
            <v>GUELPH HYDRO ELECTRIC SYSTEMS INC.</v>
          </cell>
          <cell r="D938">
            <v>-3280287</v>
          </cell>
        </row>
        <row r="939">
          <cell r="A939" t="str">
            <v>BOBCAYGEON HYDRO ELECTRIC COMMISSION</v>
          </cell>
          <cell r="B939" t="str">
            <v>HYDRO ONE NETWORKS INC.</v>
          </cell>
          <cell r="D939">
            <v>-30357</v>
          </cell>
        </row>
        <row r="940">
          <cell r="A940" t="str">
            <v>BRADFORD WEST GWILLIMBURY PUBLIC UTILITIES COMMISSION</v>
          </cell>
          <cell r="B940" t="str">
            <v>POWERSTREAM INC.</v>
          </cell>
          <cell r="D940">
            <v>-482271</v>
          </cell>
        </row>
        <row r="941">
          <cell r="A941" t="str">
            <v>BRIGHTON DISTRIBUTION INC.</v>
          </cell>
          <cell r="B941" t="str">
            <v>HYDRO ONE NETWORKS INC.</v>
          </cell>
          <cell r="D941">
            <v>-84276</v>
          </cell>
        </row>
        <row r="942">
          <cell r="A942" t="str">
            <v>BROCK HYDRO-ELECTRIC COMMISSION</v>
          </cell>
          <cell r="B942" t="str">
            <v>VERIDIAN CONNECTIONS INC.</v>
          </cell>
          <cell r="D942">
            <v>-118719</v>
          </cell>
        </row>
        <row r="943">
          <cell r="A943" t="str">
            <v>BROCKVILLE UTILITIES INCORPORATED</v>
          </cell>
          <cell r="B943" t="str">
            <v>HYDRO ONE NETWORKS INC.</v>
          </cell>
          <cell r="D943">
            <v>-454703</v>
          </cell>
        </row>
        <row r="944">
          <cell r="A944" t="str">
            <v>BRUSSELS PUBLIC UTILITIES COMMISSION</v>
          </cell>
          <cell r="B944" t="str">
            <v>FESTIVAL HYDRO INC.</v>
          </cell>
          <cell r="D944">
            <v>-7778</v>
          </cell>
        </row>
        <row r="945">
          <cell r="A945" t="str">
            <v>BURK'S FALLS HYDRO ELECTRIC COMMISSION</v>
          </cell>
          <cell r="B945" t="str">
            <v>LAKELAND POWER DISTRIBUTION LTD.</v>
          </cell>
          <cell r="D945">
            <v>-42691</v>
          </cell>
        </row>
        <row r="946">
          <cell r="A946" t="str">
            <v>BURLINGTON HYDRO INC.</v>
          </cell>
          <cell r="B946" t="str">
            <v>BURLINGTON HYDRO INC.</v>
          </cell>
          <cell r="D946">
            <v>-4699681</v>
          </cell>
        </row>
        <row r="947">
          <cell r="A947" t="str">
            <v>CALEDON HYDRO CORPORATION</v>
          </cell>
          <cell r="B947" t="str">
            <v>HYDRO ONE NETWORKS INC.</v>
          </cell>
          <cell r="D947">
            <v>-1025158</v>
          </cell>
        </row>
        <row r="948">
          <cell r="A948" t="str">
            <v>CAMBRIDGE AND NORTH DUMFRIES HYDRO INC.</v>
          </cell>
          <cell r="B948" t="str">
            <v>CAMBRIDGE AND NORTH DUMFRIES HYDRO INC.</v>
          </cell>
          <cell r="D948">
            <v>-2213124</v>
          </cell>
        </row>
        <row r="949">
          <cell r="A949" t="str">
            <v>CAPREOL HYDRO ELECTRIC COMMISSION</v>
          </cell>
          <cell r="B949" t="str">
            <v>GREATER SUDBURY HYDRO INC.</v>
          </cell>
          <cell r="D949">
            <v>-158031</v>
          </cell>
        </row>
        <row r="950">
          <cell r="A950" t="str">
            <v>CASSELMAN HYDRO INC.</v>
          </cell>
          <cell r="B950" t="str">
            <v>HYDRO OTTAWA LIMITED</v>
          </cell>
          <cell r="D950">
            <v>-32757</v>
          </cell>
        </row>
        <row r="951">
          <cell r="A951" t="str">
            <v>CAVAN-MILLBROOK-NORTH MONAGHAN PUBLIC UTILITIES COMMISSION</v>
          </cell>
          <cell r="B951" t="str">
            <v>HYDRO ONE NETWORKS INC.</v>
          </cell>
          <cell r="D951">
            <v>-32841</v>
          </cell>
        </row>
        <row r="952">
          <cell r="A952" t="str">
            <v>CENTRE HASTINGS HYDRO ELECTRIC COMMISSION</v>
          </cell>
          <cell r="B952" t="str">
            <v>HYDRO ONE NETWORKS INC.</v>
          </cell>
          <cell r="D952">
            <v>-12753</v>
          </cell>
        </row>
        <row r="953">
          <cell r="A953" t="str">
            <v>CHALK RIVER HYDRO</v>
          </cell>
          <cell r="B953" t="str">
            <v>HYDRO ONE NETWORKS INC.</v>
          </cell>
          <cell r="D953">
            <v>-14160</v>
          </cell>
        </row>
        <row r="954">
          <cell r="A954" t="str">
            <v>CHAPLEAU PUBLIC UTILITIES CORPORATION</v>
          </cell>
          <cell r="B954" t="str">
            <v>CHAPLEAU PUBLIC UTILITIES CORPORATION</v>
          </cell>
          <cell r="D954">
            <v>-8179</v>
          </cell>
        </row>
        <row r="955">
          <cell r="A955" t="str">
            <v>CITY OF DRYDEN HYDRO ELECTRIC COMMISSION</v>
          </cell>
          <cell r="B955" t="str">
            <v>HYDRO ONE NETWORKS INC.</v>
          </cell>
          <cell r="D955">
            <v>-71382</v>
          </cell>
        </row>
        <row r="956">
          <cell r="A956" t="str">
            <v>CLARINGTON HYDRO-ELECTRIC COMMISSION</v>
          </cell>
          <cell r="B956" t="str">
            <v>VERIDIAN CONNECTIONS INC.</v>
          </cell>
          <cell r="D956">
            <v>-719052</v>
          </cell>
        </row>
        <row r="957">
          <cell r="A957" t="str">
            <v>CLINTON POWER CORPORATION</v>
          </cell>
          <cell r="B957" t="str">
            <v>ERIE THAMES POWERLINES CORPORATION</v>
          </cell>
          <cell r="D957">
            <v>-15123</v>
          </cell>
        </row>
        <row r="958">
          <cell r="A958" t="str">
            <v>COBDEN HYDRO</v>
          </cell>
          <cell r="B958" t="str">
            <v>HYDRO ONE NETWORKS INC.</v>
          </cell>
          <cell r="D958">
            <v>-7778</v>
          </cell>
        </row>
        <row r="959">
          <cell r="A959" t="str">
            <v>COLBORNE PUBLIC UTILITIES COMMISSION</v>
          </cell>
          <cell r="B959" t="str">
            <v>LAKEFRONT UTILITIES INC.</v>
          </cell>
          <cell r="D959">
            <v>-16834</v>
          </cell>
        </row>
        <row r="960">
          <cell r="A960" t="str">
            <v>COTTAM HYDRO-ELECTRIC SYSTEM</v>
          </cell>
          <cell r="B960" t="str">
            <v>E.L.K. ENERGY INC.</v>
          </cell>
          <cell r="D960">
            <v>-148231</v>
          </cell>
        </row>
        <row r="961">
          <cell r="A961" t="str">
            <v>DASHWOOD HYDRO-ELECTRIC SYSTEM</v>
          </cell>
          <cell r="B961" t="str">
            <v>FESTIVAL HYDRO INC.</v>
          </cell>
          <cell r="D961">
            <v>-129</v>
          </cell>
        </row>
        <row r="962">
          <cell r="A962" t="str">
            <v>DEEP RIVER HYDRO</v>
          </cell>
          <cell r="B962" t="str">
            <v>HYDRO ONE NETWORKS INC.</v>
          </cell>
          <cell r="D962">
            <v>-229875</v>
          </cell>
        </row>
        <row r="963">
          <cell r="A963" t="str">
            <v>DELHI HYDRO-ELECTRIC COMMISSION</v>
          </cell>
          <cell r="B963" t="str">
            <v>NORFOLK POWER DISTRIBUTION INC.</v>
          </cell>
          <cell r="D963">
            <v>-20713</v>
          </cell>
        </row>
        <row r="964">
          <cell r="A964" t="str">
            <v>DESERONTO PUBLIC UTILITIES COMMISSION</v>
          </cell>
          <cell r="B964" t="str">
            <v>HYDRO ONE NETWORKS INC.</v>
          </cell>
          <cell r="D964">
            <v>-7940</v>
          </cell>
        </row>
        <row r="965">
          <cell r="A965" t="str">
            <v>DRESDEN UTILITIES COMMISSION</v>
          </cell>
          <cell r="B965" t="str">
            <v>CHATHAM-KENT HYDRO INC.</v>
          </cell>
          <cell r="D965">
            <v>-33135</v>
          </cell>
        </row>
        <row r="966">
          <cell r="A966" t="str">
            <v>DUNDALK HYDRO ELECTRIC SYSTEM</v>
          </cell>
          <cell r="B966" t="str">
            <v>HYDRO ONE NETWORKS INC.</v>
          </cell>
          <cell r="D966">
            <v>-2020</v>
          </cell>
        </row>
        <row r="967">
          <cell r="A967" t="str">
            <v>DUNDAS HYDRO-ELECTRIC COMMISSION</v>
          </cell>
          <cell r="B967" t="str">
            <v>HORIZON UTILITIES CORPORATION</v>
          </cell>
          <cell r="D967">
            <v>-490989</v>
          </cell>
        </row>
        <row r="968">
          <cell r="A968" t="str">
            <v>DUNNVILLE HYDRO ELECTRIC COMMISSION</v>
          </cell>
          <cell r="B968" t="str">
            <v>HALDIMAND COUNTY HYDRO INC.</v>
          </cell>
          <cell r="D968">
            <v>-141195</v>
          </cell>
        </row>
        <row r="969">
          <cell r="A969" t="str">
            <v>DURHAM HYDRO ELECTRIC COMMISSION</v>
          </cell>
          <cell r="B969" t="str">
            <v>HYDRO ONE NETWORKS INC.</v>
          </cell>
          <cell r="D969">
            <v>-11586</v>
          </cell>
        </row>
        <row r="970">
          <cell r="A970" t="str">
            <v>DUTTON HYDRO LIMITED</v>
          </cell>
          <cell r="B970" t="str">
            <v>MIDDLESEX POWER DISTRIBUTION CORPORATION</v>
          </cell>
          <cell r="D970">
            <v>-4834</v>
          </cell>
        </row>
        <row r="971">
          <cell r="A971" t="str">
            <v>EAST ZORRA-TAVISTOCK PUBLIC UTILITY COMMISSION</v>
          </cell>
          <cell r="B971" t="str">
            <v>ERIE THAMES POWERLINES CORPORATION</v>
          </cell>
          <cell r="D971">
            <v>-38969</v>
          </cell>
        </row>
        <row r="972">
          <cell r="A972" t="str">
            <v>ELMWOOD HYDRO-ELECTRIC SYSTEM</v>
          </cell>
          <cell r="B972" t="str">
            <v>WESTARIO POWER INC.</v>
          </cell>
          <cell r="D972">
            <v>-234</v>
          </cell>
        </row>
        <row r="973">
          <cell r="A973" t="str">
            <v>EMBRUN COOPERATIVE HYDRO INC.</v>
          </cell>
          <cell r="B973" t="str">
            <v>COOPERATIVE HYDRO EMBRUN INC.</v>
          </cell>
          <cell r="D973">
            <v>-30195</v>
          </cell>
        </row>
        <row r="974">
          <cell r="A974" t="str">
            <v>ERIN HYDRO ELECTRIC COMMISSION</v>
          </cell>
          <cell r="B974" t="str">
            <v>HYDRO ONE NETWORKS INC.</v>
          </cell>
          <cell r="D974">
            <v>-228679</v>
          </cell>
        </row>
        <row r="975">
          <cell r="A975" t="str">
            <v>ESSEX HYDRO-ELECTRIC COMMISSION</v>
          </cell>
          <cell r="B975" t="str">
            <v>E.L.K. ENERGY INC.</v>
          </cell>
          <cell r="D975">
            <v>-199203</v>
          </cell>
        </row>
        <row r="976">
          <cell r="A976" t="str">
            <v>FENELON FALLS BOARD OF WATER, LIGHT AND POWER COMMISSIONERS</v>
          </cell>
          <cell r="B976" t="str">
            <v>HYDRO ONE NETWORKS INC.</v>
          </cell>
          <cell r="D976">
            <v>-14194</v>
          </cell>
        </row>
        <row r="977">
          <cell r="A977" t="str">
            <v>FLAMBOROUGH HYDRO ELECTRIC COMMISSION</v>
          </cell>
          <cell r="B977" t="str">
            <v>HORIZON UTILITIES CORPORATION</v>
          </cell>
          <cell r="D977">
            <v>-84589</v>
          </cell>
        </row>
        <row r="978">
          <cell r="A978" t="str">
            <v>FOREST PUBLIC UTILITIES COMMISSION</v>
          </cell>
          <cell r="B978" t="str">
            <v>HYDRO ONE NETWORKS INC.</v>
          </cell>
          <cell r="D978">
            <v>-14335</v>
          </cell>
        </row>
        <row r="979">
          <cell r="A979" t="str">
            <v>GEORGINA HYDRO ELECTRIC COMMISSION</v>
          </cell>
          <cell r="B979" t="str">
            <v>HYDRO ONE NETWORKS INC.</v>
          </cell>
          <cell r="D979">
            <v>-219735</v>
          </cell>
        </row>
        <row r="980">
          <cell r="A980" t="str">
            <v>GLENCOE PUBLIC UTILITIES COMMISSION</v>
          </cell>
          <cell r="B980" t="str">
            <v>HYDRO ONE NETWORKS INC.</v>
          </cell>
          <cell r="D980">
            <v>-31325</v>
          </cell>
        </row>
        <row r="981">
          <cell r="A981" t="str">
            <v>GOULBOURN HYDRO ELECTRIC COMMISSION</v>
          </cell>
          <cell r="B981" t="str">
            <v>HYDRO OTTAWA LIMITED</v>
          </cell>
          <cell r="D981">
            <v>-129459</v>
          </cell>
        </row>
        <row r="982">
          <cell r="A982" t="str">
            <v>GRAND BEND PUBLIC UTILITIES COMMISSION</v>
          </cell>
          <cell r="B982" t="str">
            <v>HYDRO ONE NETWORKS INC.</v>
          </cell>
          <cell r="D982">
            <v>-31267</v>
          </cell>
        </row>
        <row r="983">
          <cell r="A983" t="str">
            <v>GRAND VALLEY ENERGY INC.</v>
          </cell>
          <cell r="B983" t="str">
            <v>ORANGEVILLE HYDRO LIMITED</v>
          </cell>
          <cell r="D983">
            <v>-11046</v>
          </cell>
        </row>
        <row r="984">
          <cell r="A984" t="str">
            <v>GRAVENHURST HYDRO ELECTRIC INC.</v>
          </cell>
          <cell r="B984" t="str">
            <v>VERIDIAN CONNECTIONS INC.</v>
          </cell>
          <cell r="D984">
            <v>-71431</v>
          </cell>
        </row>
        <row r="985">
          <cell r="A985" t="str">
            <v>GRIMSBY POWER INCORPORATED</v>
          </cell>
          <cell r="B985" t="str">
            <v>GRIMSBY POWER INCORPORATED</v>
          </cell>
          <cell r="D985">
            <v>-107612</v>
          </cell>
        </row>
        <row r="986">
          <cell r="A986" t="str">
            <v>GUELPH/ERAMOSA HYDRO-ELECTRIC COMMISSION</v>
          </cell>
          <cell r="B986" t="str">
            <v>GUELPH HYDRO ELECTRIC SYSTEMS INC.</v>
          </cell>
          <cell r="D986">
            <v>-12633</v>
          </cell>
        </row>
        <row r="987">
          <cell r="A987" t="str">
            <v>HALDIMAND HYDRO-ELECTRIC COMMISSION</v>
          </cell>
          <cell r="B987" t="str">
            <v>HALDIMAND COUNTY HYDRO INC.</v>
          </cell>
          <cell r="D987">
            <v>-189717</v>
          </cell>
        </row>
        <row r="988">
          <cell r="A988" t="str">
            <v>HALTON HILLS HYDRO INC.</v>
          </cell>
          <cell r="B988" t="str">
            <v>HALTON HILLS HYDRO INC.</v>
          </cell>
          <cell r="D988">
            <v>-657710</v>
          </cell>
        </row>
        <row r="989">
          <cell r="A989" t="str">
            <v>HAMILTON HYDRO INC.</v>
          </cell>
          <cell r="B989" t="str">
            <v>HORIZON UTILITIES CORPORATION</v>
          </cell>
          <cell r="D989">
            <v>-1968216</v>
          </cell>
        </row>
        <row r="990">
          <cell r="A990" t="str">
            <v>HANOVER ELECTRIC SERVICES INC.</v>
          </cell>
          <cell r="B990" t="str">
            <v>WESTARIO POWER INC.</v>
          </cell>
          <cell r="D990">
            <v>-23479</v>
          </cell>
        </row>
        <row r="991">
          <cell r="A991" t="str">
            <v>HASTINGS PUBLIC UTILITIES</v>
          </cell>
          <cell r="B991" t="str">
            <v>HYDRO ONE NETWORKS INC.</v>
          </cell>
          <cell r="D991">
            <v>-2979</v>
          </cell>
        </row>
        <row r="992">
          <cell r="A992" t="str">
            <v>HAVELOCK-BELMONT-METHUEN HYDRO ELECTRIC COMMISSION</v>
          </cell>
          <cell r="B992" t="str">
            <v>HYDRO ONE NETWORKS INC.</v>
          </cell>
          <cell r="D992">
            <v>-13956</v>
          </cell>
        </row>
        <row r="993">
          <cell r="A993" t="str">
            <v>HEARST POWER DISTRIBUTION COMPANY LIMITED</v>
          </cell>
          <cell r="B993" t="str">
            <v>HEARST POWER DISTRIBUTION COMPANY LIMITED</v>
          </cell>
          <cell r="D993">
            <v>-78090</v>
          </cell>
        </row>
        <row r="994">
          <cell r="A994" t="str">
            <v>HENSALL PUBLIC UTILITIES COMMISSION</v>
          </cell>
          <cell r="B994" t="str">
            <v>FESTIVAL HYDRO INC.</v>
          </cell>
          <cell r="D994">
            <v>-13612</v>
          </cell>
        </row>
        <row r="995">
          <cell r="A995" t="str">
            <v>HOLSTEIN HYDRO ELECTRIC SYSTEM</v>
          </cell>
          <cell r="B995" t="str">
            <v>WELLINGTON NORTH POWER INC.</v>
          </cell>
          <cell r="D995">
            <v>-5000</v>
          </cell>
        </row>
        <row r="996">
          <cell r="A996" t="str">
            <v>HUNTSVILLE PUBLIC UTILITIES COMMISSION</v>
          </cell>
          <cell r="B996" t="str">
            <v>LAKELAND POWER DISTRIBUTION LTD.</v>
          </cell>
          <cell r="D996">
            <v>-27094</v>
          </cell>
        </row>
        <row r="997">
          <cell r="A997" t="str">
            <v>HYDRO ELECTRIC COMMISSION OF THE CORPORATION OF THE TOWNSHIP OF MIDDLESEX CENTRE</v>
          </cell>
          <cell r="B997" t="str">
            <v>HYDRO ONE NETWORKS INC.</v>
          </cell>
          <cell r="D997">
            <v>-4306</v>
          </cell>
        </row>
        <row r="998">
          <cell r="A998" t="str">
            <v>HYDRO ELECTRIC COMMISSION OF THE TOWN OF LEAMINGTON</v>
          </cell>
          <cell r="B998" t="str">
            <v>ESSEX POWERLINES CORPORATION</v>
          </cell>
          <cell r="D998">
            <v>-224853</v>
          </cell>
        </row>
        <row r="999">
          <cell r="A999" t="str">
            <v>HYDRO ELECTRIC COMMISSION OF THE TOWNSHIP OF SPRINGWATER</v>
          </cell>
          <cell r="B999" t="str">
            <v>HYDRO ONE NETWORKS INC.</v>
          </cell>
          <cell r="D999">
            <v>-4028</v>
          </cell>
        </row>
        <row r="1000">
          <cell r="A1000" t="str">
            <v>HYDRO HAWKESBURY INC.</v>
          </cell>
          <cell r="B1000" t="str">
            <v>HYDRO HAWKESBURY INC.</v>
          </cell>
          <cell r="D1000">
            <v>-55841</v>
          </cell>
        </row>
        <row r="1001">
          <cell r="A1001" t="str">
            <v>HYDRO MISSISSAUGA CORPORATION</v>
          </cell>
          <cell r="B1001" t="str">
            <v>ENERSOURCE HYDRO MISSISSAUGA INC.</v>
          </cell>
          <cell r="D1001">
            <v>-25023071</v>
          </cell>
        </row>
        <row r="1002">
          <cell r="A1002" t="str">
            <v>HYDRO ONE BRAMPTON NETWORKS INC.</v>
          </cell>
          <cell r="B1002" t="str">
            <v>HYDRO ONE BRAMPTON NETWORKS INC.</v>
          </cell>
          <cell r="D1002">
            <v>-5425168</v>
          </cell>
        </row>
        <row r="1003">
          <cell r="A1003" t="str">
            <v>HYDRO OTTAWA LIMITED</v>
          </cell>
          <cell r="B1003" t="str">
            <v>HYDRO OTTAWA LIMITED</v>
          </cell>
          <cell r="D1003">
            <v>-10547515</v>
          </cell>
        </row>
        <row r="1004">
          <cell r="A1004" t="str">
            <v>HYDRO VAUGHAN DISTRIBUTION INC.</v>
          </cell>
          <cell r="B1004" t="str">
            <v>POWERSTREAM INC.</v>
          </cell>
          <cell r="D1004">
            <v>-2445760</v>
          </cell>
        </row>
        <row r="1005">
          <cell r="A1005" t="str">
            <v>HYDRO-ELECTRIC COMMISSION FOR THE TOWN OF AMHERSTBURG</v>
          </cell>
          <cell r="B1005" t="str">
            <v>ESSEX POWERLINES CORPORATION</v>
          </cell>
          <cell r="D1005">
            <v>-99742</v>
          </cell>
        </row>
        <row r="1006">
          <cell r="A1006" t="str">
            <v>HYDRO-ELECTRIC COMMISSION OF SOUTH DUMFRIES</v>
          </cell>
          <cell r="B1006" t="str">
            <v>BRANT COUNTY POWER INC.</v>
          </cell>
          <cell r="D1006">
            <v>-198</v>
          </cell>
        </row>
        <row r="1007">
          <cell r="A1007" t="str">
            <v>HYDRO-ELECTRIC COMMISSION OF THE CITY OF BRANTFORD</v>
          </cell>
          <cell r="B1007" t="str">
            <v>BRANTFORD POWER INC.</v>
          </cell>
          <cell r="D1007">
            <v>-2369968</v>
          </cell>
        </row>
        <row r="1008">
          <cell r="A1008" t="str">
            <v>HYDRO-ELECTRIC COMMISSION OF THE CITY OF PEMBROKE</v>
          </cell>
          <cell r="B1008" t="str">
            <v>OTTAWA RIVER POWER CORPORATION</v>
          </cell>
          <cell r="D1008">
            <v>-206736</v>
          </cell>
        </row>
        <row r="1009">
          <cell r="A1009" t="str">
            <v>HYDRO-ELECTRIC COMMISSION OF THE CITY OF SARNIA</v>
          </cell>
          <cell r="B1009" t="str">
            <v>BLUEWATER POWER DISTRIBUTION CORPORATION</v>
          </cell>
          <cell r="D1009">
            <v>-207180</v>
          </cell>
        </row>
        <row r="1010">
          <cell r="A1010" t="str">
            <v>HYDRO-ELECTRIC COMMISSION OF THE CITY OF TORONTO - EAST YORK OFFICE</v>
          </cell>
          <cell r="B1010" t="str">
            <v>TORONTO HYDRO-ELECTRIC SYSTEM LIMITED</v>
          </cell>
          <cell r="D1010">
            <v>-440772</v>
          </cell>
        </row>
        <row r="1011">
          <cell r="A1011" t="str">
            <v>HYDRO-ELECTRIC COMMISSION OF THE CITY OF TORONTO - ETOBICOKE OFFICE</v>
          </cell>
          <cell r="B1011" t="str">
            <v>TORONTO HYDRO-ELECTRIC SYSTEM LIMITED</v>
          </cell>
          <cell r="D1011">
            <v>-4809570</v>
          </cell>
        </row>
        <row r="1012">
          <cell r="A1012" t="str">
            <v>HYDRO-ELECTRIC COMMISSION OF THE CITY OF TORONTO - NORTH YORK OFFICE</v>
          </cell>
          <cell r="B1012" t="str">
            <v>TORONTO HYDRO-ELECTRIC SYSTEM LIMITED</v>
          </cell>
          <cell r="D1012">
            <v>-5644332</v>
          </cell>
        </row>
        <row r="1013">
          <cell r="A1013" t="str">
            <v>HYDRO-ELECTRIC COMMISSION OF THE CITY OF TORONTO - SCARBOROUGH OFFICE</v>
          </cell>
          <cell r="B1013" t="str">
            <v>TORONTO HYDRO-ELECTRIC SYSTEM LIMITED</v>
          </cell>
          <cell r="D1013">
            <v>-11302126</v>
          </cell>
        </row>
        <row r="1014">
          <cell r="A1014" t="str">
            <v>HYDRO-ELECTRIC COMMISSION OF THE CITY OF TORONTO - TORONTO OFFICE</v>
          </cell>
          <cell r="B1014" t="str">
            <v>TORONTO HYDRO-ELECTRIC SYSTEM LIMITED</v>
          </cell>
          <cell r="D1014">
            <v>-5379481</v>
          </cell>
        </row>
        <row r="1015">
          <cell r="A1015" t="str">
            <v>HYDRO-ELECTRIC COMMISSION OF THE CITY OF TORONTO - YORK OFFICE</v>
          </cell>
          <cell r="B1015" t="str">
            <v>TORONTO HYDRO-ELECTRIC SYSTEM LIMITED</v>
          </cell>
          <cell r="D1015">
            <v>-65062</v>
          </cell>
        </row>
        <row r="1016">
          <cell r="A1016" t="str">
            <v>HYDRO-ELECTRIC COMMISSION OF THE TOWN OF BOTHWELL</v>
          </cell>
          <cell r="B1016" t="str">
            <v>CHATHAM-KENT HYDRO INC.</v>
          </cell>
          <cell r="D1016">
            <v>-7508</v>
          </cell>
        </row>
        <row r="1017">
          <cell r="A1017" t="str">
            <v>HYDRO-ELECTRIC COMMISSION OF THE TOWN OF BRACEBRIDGE</v>
          </cell>
          <cell r="B1017" t="str">
            <v>LAKELAND POWER DISTRIBUTION LTD.</v>
          </cell>
          <cell r="D1017">
            <v>-28516</v>
          </cell>
        </row>
        <row r="1018">
          <cell r="A1018" t="str">
            <v>HYDRO-ELECTRIC COMMISSION OF THE TOWN OF CACHE BAY</v>
          </cell>
          <cell r="B1018" t="str">
            <v>GREATER SUDBURY HYDRO INC.</v>
          </cell>
          <cell r="D1018">
            <v>-2373</v>
          </cell>
        </row>
        <row r="1019">
          <cell r="A1019" t="str">
            <v>HYDRO-ELECTRIC COMMISSION OF THE TOWN OF HARRISTON</v>
          </cell>
          <cell r="B1019" t="str">
            <v>WESTARIO POWER INC.</v>
          </cell>
          <cell r="D1019">
            <v>-19398</v>
          </cell>
        </row>
        <row r="1020">
          <cell r="A1020" t="str">
            <v>HYDRO-ELECTRIC COMMISSION OF THE TOWN OF HARROW</v>
          </cell>
          <cell r="B1020" t="str">
            <v>E.L.K. ENERGY INC.</v>
          </cell>
          <cell r="D1020">
            <v>-179669</v>
          </cell>
        </row>
        <row r="1021">
          <cell r="A1021" t="str">
            <v>HYDRO-ELECTRIC COMMISSION OF THE TOWN OF LASALLE</v>
          </cell>
          <cell r="B1021" t="str">
            <v>ESSEX POWERLINES CORPORATION</v>
          </cell>
          <cell r="D1021">
            <v>-195418</v>
          </cell>
        </row>
        <row r="1022">
          <cell r="A1022" t="str">
            <v>HYDRO-ELECTRIC COMMISSION OF THE TOWN OF PORT ELGIN</v>
          </cell>
          <cell r="B1022" t="str">
            <v>WESTARIO POWER INC.</v>
          </cell>
          <cell r="D1022">
            <v>-712701</v>
          </cell>
        </row>
        <row r="1023">
          <cell r="A1023" t="str">
            <v>HYDRO-ELECTRIC COMMISSION OF THE TOWN OF STAYNER</v>
          </cell>
          <cell r="B1023" t="str">
            <v>COLLUS POWER CORP.</v>
          </cell>
          <cell r="D1023">
            <v>-6815</v>
          </cell>
        </row>
        <row r="1024">
          <cell r="A1024" t="str">
            <v>HYDRO-ELECTRIC COMMISSION OF THE TOWN OF STURGEON FALLS</v>
          </cell>
          <cell r="B1024" t="str">
            <v>GREATER SUDBURY HYDRO INC.</v>
          </cell>
          <cell r="D1024">
            <v>-3460</v>
          </cell>
        </row>
        <row r="1025">
          <cell r="A1025" t="str">
            <v>HYDRO-ELECTRIC COMMISSION OF THE TOWN OF VANKLEEK HILL</v>
          </cell>
          <cell r="B1025" t="str">
            <v>HYDRO ONE NETWORKS INC.</v>
          </cell>
          <cell r="D1025">
            <v>-64435</v>
          </cell>
        </row>
        <row r="1026">
          <cell r="A1026" t="str">
            <v>HYDRO-ELECTRIC COMMISSION OF THE TOWN OF WALLACEBURG</v>
          </cell>
          <cell r="B1026" t="str">
            <v>CHATHAM-KENT HYDRO INC.</v>
          </cell>
          <cell r="D1026">
            <v>-210055</v>
          </cell>
        </row>
        <row r="1027">
          <cell r="A1027" t="str">
            <v>HYDRO-ELECTRIC COMMISSION OF THE TOWN OF WASAGA BEACH</v>
          </cell>
          <cell r="B1027" t="str">
            <v>WASAGA DISTRIBUTION INC.</v>
          </cell>
          <cell r="D1027">
            <v>-138457</v>
          </cell>
        </row>
        <row r="1028">
          <cell r="A1028" t="str">
            <v>HYDRO-ELECTRIC COMMISSION OF THE TOWN OF WEBBWOOD</v>
          </cell>
          <cell r="B1028" t="str">
            <v>ESPANOLA REGIONAL HYDRO DISTRIBUTION CORPORATION</v>
          </cell>
          <cell r="D1028">
            <v>-2162</v>
          </cell>
        </row>
        <row r="1029">
          <cell r="A1029" t="str">
            <v>HYDRO-ELECTRIC COMMISSION OF THE TOWN OF WIARTON</v>
          </cell>
          <cell r="B1029" t="str">
            <v>HYDRO ONE NETWORKS INC.</v>
          </cell>
          <cell r="D1029">
            <v>-12430</v>
          </cell>
        </row>
        <row r="1030">
          <cell r="A1030" t="str">
            <v>HYDRO-ELECTRIC COMMISSION OF THE TOWNSHIP OF BRANTFORD</v>
          </cell>
          <cell r="B1030" t="str">
            <v>BRANT COUNTY POWER INC.</v>
          </cell>
          <cell r="D1030">
            <v>-234847</v>
          </cell>
        </row>
        <row r="1031">
          <cell r="A1031" t="str">
            <v>HYDRO-ELECTRIC COMMISSION OF THE TOWNSHIP OF ESSA</v>
          </cell>
          <cell r="B1031" t="str">
            <v>POWERSTREAM INC.</v>
          </cell>
          <cell r="D1031">
            <v>-7200</v>
          </cell>
        </row>
        <row r="1032">
          <cell r="A1032" t="str">
            <v>HYDRO-ELECTRIC COMMISSION OF THE VILLAGE OF ALFRED</v>
          </cell>
          <cell r="B1032" t="str">
            <v>HYDRO 2000 INC.</v>
          </cell>
          <cell r="D1032">
            <v>-11969</v>
          </cell>
        </row>
        <row r="1033">
          <cell r="A1033" t="str">
            <v>HYDRO-ELECTRIC COMMISSION OF THE VILLAGE OF CLIFFORD</v>
          </cell>
          <cell r="B1033" t="str">
            <v>WESTARIO POWER INC.</v>
          </cell>
          <cell r="D1033">
            <v>-5623</v>
          </cell>
        </row>
        <row r="1034">
          <cell r="A1034" t="str">
            <v>HYDRO-ELECTRIC COMMISSION OF THE VILLAGE OF ELORA</v>
          </cell>
          <cell r="B1034" t="str">
            <v>CENTRE WELLINGTON HYDRO LTD.</v>
          </cell>
          <cell r="D1034">
            <v>-11776</v>
          </cell>
        </row>
        <row r="1035">
          <cell r="A1035" t="str">
            <v>HYDRO-ELECTRIC COMMISSION OF THE VILLAGE OF FINCH</v>
          </cell>
          <cell r="B1035" t="str">
            <v>HYDRO ONE NETWORKS INC.</v>
          </cell>
          <cell r="D1035">
            <v>-6624</v>
          </cell>
        </row>
        <row r="1036">
          <cell r="A1036" t="str">
            <v>HYDRO-ELECTRIC COMMISSION OF THE VILLAGE OF FRANKFORD</v>
          </cell>
          <cell r="B1036" t="str">
            <v>HYDRO ONE NETWORKS INC.</v>
          </cell>
          <cell r="D1036">
            <v>-9515</v>
          </cell>
        </row>
        <row r="1037">
          <cell r="A1037" t="str">
            <v>HYDRO-ELECTRIC COMMISSION OF THE VILLAGE OF L'ORIGNAL</v>
          </cell>
          <cell r="B1037" t="str">
            <v>HYDRO ONE NETWORKS INC.</v>
          </cell>
          <cell r="D1037">
            <v>-88699</v>
          </cell>
        </row>
        <row r="1038">
          <cell r="A1038" t="str">
            <v>HYDRO-ELECTRIC COMMISSION OF THE VILLAGE OF LUCAN</v>
          </cell>
          <cell r="B1038" t="str">
            <v>HYDRO ONE NETWORKS INC.</v>
          </cell>
          <cell r="D1038">
            <v>-81993</v>
          </cell>
        </row>
        <row r="1039">
          <cell r="A1039" t="str">
            <v>HYDRO-ELECTRIC COMMISSION OF THE VILLAGE OF MORRISBURG</v>
          </cell>
          <cell r="B1039" t="str">
            <v>RIDEAU ST. LAWRENCE DISTRIBUTION INC.</v>
          </cell>
          <cell r="D1039">
            <v>-100351</v>
          </cell>
        </row>
        <row r="1040">
          <cell r="A1040" t="str">
            <v>HYDRO-ELECTRIC COMMISSION OF THE VILLAGE OF PAISLEY</v>
          </cell>
          <cell r="B1040" t="str">
            <v>HYDRO ONE NETWORKS INC.</v>
          </cell>
          <cell r="D1040">
            <v>-36754</v>
          </cell>
        </row>
        <row r="1041">
          <cell r="A1041" t="str">
            <v>HYDRO-ELECTRIC COMMISSION OF THE VILLAGE OF PLANTAGENET</v>
          </cell>
          <cell r="B1041" t="str">
            <v>HYDRO 2000 INC.</v>
          </cell>
          <cell r="D1041">
            <v>-2442</v>
          </cell>
        </row>
        <row r="1042">
          <cell r="A1042" t="str">
            <v>HYDRO-ELECTRIC COMMISSION OF THE VILLAGE OF ST. CLAIR BEACH</v>
          </cell>
          <cell r="B1042" t="str">
            <v>ESSEX POWERLINES CORPORATION</v>
          </cell>
          <cell r="D1042">
            <v>-544852</v>
          </cell>
        </row>
        <row r="1043">
          <cell r="A1043" t="str">
            <v>HYDRO-ELECTRIC COMMISSION OF THE VILLAGE OF VICTORIA HARBOUR</v>
          </cell>
          <cell r="B1043" t="str">
            <v>NEWMARKET-TAY POWER DISTRIBUTION LTD.</v>
          </cell>
          <cell r="D1043">
            <v>-9338</v>
          </cell>
        </row>
        <row r="1044">
          <cell r="A1044" t="str">
            <v>INGERSOLL PUBLIC UTILITY COMMISSION</v>
          </cell>
          <cell r="B1044" t="str">
            <v>ERIE THAMES POWERLINES CORPORATION</v>
          </cell>
          <cell r="D1044">
            <v>-123199</v>
          </cell>
        </row>
        <row r="1045">
          <cell r="A1045" t="str">
            <v>INNISFIL HYDRO DISTRIBUTION SYSTEMS LIMITED</v>
          </cell>
          <cell r="B1045" t="str">
            <v>INNISFIL HYDRO DISTRIBUTION SYSTEMS LIMITED</v>
          </cell>
          <cell r="D1045">
            <v>-46807</v>
          </cell>
        </row>
        <row r="1046">
          <cell r="A1046" t="str">
            <v>KENORA HYDRO ELECTRIC CORPORATION LTD.</v>
          </cell>
          <cell r="B1046" t="str">
            <v>KENORA HYDRO ELECTRIC CORPORATION LTD.</v>
          </cell>
          <cell r="D1046">
            <v>-52588</v>
          </cell>
        </row>
        <row r="1047">
          <cell r="A1047" t="str">
            <v>KILLALOE HYDRO ELECTRIC COMMISSION</v>
          </cell>
          <cell r="B1047" t="str">
            <v>OTTAWA RIVER POWER CORPORATION</v>
          </cell>
          <cell r="D1047">
            <v>-5864</v>
          </cell>
        </row>
        <row r="1048">
          <cell r="A1048" t="str">
            <v>KINCARDINE HYDRO ELECTRIC COMMISSION</v>
          </cell>
          <cell r="B1048" t="str">
            <v>WESTARIO POWER INC.</v>
          </cell>
          <cell r="D1048">
            <v>-610241</v>
          </cell>
        </row>
        <row r="1049">
          <cell r="A1049" t="str">
            <v>KINGSTON ELECTRICITY DISTRIBUTION LIMITED</v>
          </cell>
          <cell r="B1049" t="str">
            <v>KINGSTON ELECTRICITY DISTRIBUTION LIMITED</v>
          </cell>
          <cell r="D1049">
            <v>-91585</v>
          </cell>
        </row>
        <row r="1050">
          <cell r="B1050" t="str">
            <v>KINGSTON HYDRO CORPORATION</v>
          </cell>
          <cell r="D1050">
            <v>-91585</v>
          </cell>
        </row>
        <row r="1051">
          <cell r="A1051" t="str">
            <v>KINGSVILLE PUBLIC UTILITY COMMISSION</v>
          </cell>
          <cell r="B1051" t="str">
            <v>E.L.K. ENERGY INC.</v>
          </cell>
          <cell r="D1051">
            <v>-252323</v>
          </cell>
        </row>
        <row r="1052">
          <cell r="A1052" t="str">
            <v>KIRKFIELD HYDRO ELECTRIC SYSTEM</v>
          </cell>
          <cell r="B1052" t="str">
            <v>HYDRO ONE NETWORKS INC.</v>
          </cell>
          <cell r="D1052">
            <v>-10027</v>
          </cell>
        </row>
        <row r="1053">
          <cell r="A1053" t="str">
            <v>KITCHENER-WILMOT HYDRO INC.</v>
          </cell>
          <cell r="B1053" t="str">
            <v>KITCHENER-WILMOT HYDRO INC.</v>
          </cell>
          <cell r="D1053">
            <v>-2341206</v>
          </cell>
        </row>
        <row r="1054">
          <cell r="A1054" t="str">
            <v>LAKEFIELD DISTRIBUTION INCORPORATED</v>
          </cell>
          <cell r="B1054" t="str">
            <v>PETERBOROUGH DISTRIBUTION INCORPORATED</v>
          </cell>
          <cell r="D1054">
            <v>-95910</v>
          </cell>
        </row>
        <row r="1055">
          <cell r="A1055" t="str">
            <v>LAKESHORE TOWNSHIP HEC</v>
          </cell>
          <cell r="B1055" t="str">
            <v>E.L.K. ENERGY INC.</v>
          </cell>
          <cell r="D1055">
            <v>-222757</v>
          </cell>
        </row>
        <row r="1056">
          <cell r="A1056" t="str">
            <v>LANARK HIGHLANDS PUBLIC UTILITIES COMMISSION</v>
          </cell>
          <cell r="B1056" t="str">
            <v>HYDRO ONE NETWORKS INC.</v>
          </cell>
          <cell r="D1056">
            <v>-7179</v>
          </cell>
        </row>
        <row r="1057">
          <cell r="A1057" t="str">
            <v>LARDER LAKE ELECTRIC COMPANY</v>
          </cell>
          <cell r="B1057" t="str">
            <v>HYDRO ONE NETWORKS INC.</v>
          </cell>
          <cell r="D1057">
            <v>-7045</v>
          </cell>
        </row>
        <row r="1058">
          <cell r="A1058" t="str">
            <v>LATCHFORD HYDRO ELECTRIC</v>
          </cell>
          <cell r="B1058" t="str">
            <v>HYDRO ONE NETWORKS INC.</v>
          </cell>
          <cell r="D1058">
            <v>-6945</v>
          </cell>
        </row>
        <row r="1059">
          <cell r="A1059" t="str">
            <v>LINCOLN HYDRO-ELECTRIC COMMISSION</v>
          </cell>
          <cell r="B1059" t="str">
            <v>NIAGARA PENINSULA ENERGY INC.</v>
          </cell>
          <cell r="D1059">
            <v>-91083</v>
          </cell>
        </row>
        <row r="1060">
          <cell r="A1060" t="str">
            <v>LINDSAY HYDRO-ELECTRIC SYSTEM</v>
          </cell>
          <cell r="B1060" t="str">
            <v>HYDRO ONE NETWORKS INC.</v>
          </cell>
          <cell r="D1060">
            <v>-202013</v>
          </cell>
        </row>
        <row r="1061">
          <cell r="A1061" t="str">
            <v>LONDON HYDRO UTILITIES SERVICES INC.</v>
          </cell>
          <cell r="B1061" t="str">
            <v>LONDON HYDRO INC.</v>
          </cell>
          <cell r="D1061">
            <v>-6893891</v>
          </cell>
        </row>
        <row r="1062">
          <cell r="A1062" t="str">
            <v>MALAHIDE UTILITY COMMISSION</v>
          </cell>
          <cell r="B1062" t="str">
            <v>HYDRO ONE NETWORKS INC.</v>
          </cell>
          <cell r="D1062">
            <v>-3029</v>
          </cell>
        </row>
        <row r="1063">
          <cell r="A1063" t="str">
            <v>MAPLETON HYDRO ELECTRIC COMMISSION</v>
          </cell>
          <cell r="B1063" t="str">
            <v>HYDRO ONE NETWORKS INC.</v>
          </cell>
          <cell r="D1063">
            <v>-2741</v>
          </cell>
        </row>
        <row r="1064">
          <cell r="A1064" t="str">
            <v>MARKDALE HYDRO SYSTEM</v>
          </cell>
          <cell r="B1064" t="str">
            <v>HYDRO ONE NETWORKS INC.</v>
          </cell>
          <cell r="D1064">
            <v>-18412</v>
          </cell>
        </row>
        <row r="1065">
          <cell r="A1065" t="str">
            <v>MARKHAM HYDRO DISTRIBUTION INC.</v>
          </cell>
          <cell r="B1065" t="str">
            <v>POWERSTREAM INC.</v>
          </cell>
          <cell r="D1065">
            <v>-3424963</v>
          </cell>
        </row>
        <row r="1066">
          <cell r="A1066" t="str">
            <v>MARMORA HYDRO COMMISSION</v>
          </cell>
          <cell r="B1066" t="str">
            <v>HYDRO ONE NETWORKS INC.</v>
          </cell>
          <cell r="D1066">
            <v>-21445</v>
          </cell>
        </row>
        <row r="1067">
          <cell r="A1067" t="str">
            <v>MARTINTOWN HYDRO SYSTEM</v>
          </cell>
          <cell r="B1067" t="str">
            <v>HYDRO ONE NETWORKS INC.</v>
          </cell>
          <cell r="D1067">
            <v>-843</v>
          </cell>
        </row>
        <row r="1068">
          <cell r="A1068" t="str">
            <v>MIDLAND POWER UTILITY CORPORATION</v>
          </cell>
          <cell r="B1068" t="str">
            <v>MIDLAND POWER UTILITY CORPORATION</v>
          </cell>
          <cell r="D1068">
            <v>-26525</v>
          </cell>
        </row>
        <row r="1069">
          <cell r="A1069" t="str">
            <v>MILDMAY HYDRO-ELECTRIC COMMISSION</v>
          </cell>
          <cell r="B1069" t="str">
            <v>WESTARIO POWER INC.</v>
          </cell>
          <cell r="D1069">
            <v>-3976</v>
          </cell>
        </row>
        <row r="1070">
          <cell r="A1070" t="str">
            <v>MILTON HYDRO DISTRIBUTION INC.</v>
          </cell>
          <cell r="B1070" t="str">
            <v>MILTON HYDRO DISTRIBUTION INC.</v>
          </cell>
          <cell r="D1070">
            <v>-1932501</v>
          </cell>
        </row>
        <row r="1071">
          <cell r="A1071" t="str">
            <v>MISSISSIPPI MILLS PUBLIC UTILITIES COMMISSION</v>
          </cell>
          <cell r="B1071" t="str">
            <v>OTTAWA RIVER POWER CORPORATION</v>
          </cell>
          <cell r="D1071">
            <v>-40818</v>
          </cell>
        </row>
        <row r="1072">
          <cell r="A1072" t="str">
            <v>NANTICOKE HYDRO ELECTRIC COMMISSION</v>
          </cell>
          <cell r="B1072" t="str">
            <v>HALDIMAND COUNTY HYDRO INC.</v>
          </cell>
          <cell r="D1072">
            <v>-401779</v>
          </cell>
        </row>
        <row r="1073">
          <cell r="A1073" t="str">
            <v>NAPANEE HYDRO-ELECTRIC COMMISSION</v>
          </cell>
          <cell r="B1073" t="str">
            <v>HYDRO ONE NETWORKS INC.</v>
          </cell>
          <cell r="D1073">
            <v>-38335</v>
          </cell>
        </row>
        <row r="1074">
          <cell r="A1074" t="str">
            <v>NEPEAN HYDRO ELECTRIC COMMISSION</v>
          </cell>
          <cell r="B1074" t="str">
            <v>HYDRO OTTAWA LIMITED</v>
          </cell>
          <cell r="D1074">
            <v>-3913299</v>
          </cell>
        </row>
        <row r="1075">
          <cell r="A1075" t="str">
            <v>NEW TECUMSETH HYDRO</v>
          </cell>
          <cell r="B1075" t="str">
            <v>POWERSTREAM INC.</v>
          </cell>
          <cell r="D1075">
            <v>-177928</v>
          </cell>
        </row>
        <row r="1076">
          <cell r="A1076" t="str">
            <v>NEWBURY POWER INC.</v>
          </cell>
          <cell r="B1076" t="str">
            <v>MIDDLESEX POWER DISTRIBUTION CORPORATION</v>
          </cell>
          <cell r="D1076">
            <v>-3415</v>
          </cell>
        </row>
        <row r="1077">
          <cell r="A1077" t="str">
            <v>NEWMARKET HYDRO LTD.</v>
          </cell>
          <cell r="B1077" t="str">
            <v>NEWMARKET-TAY POWER DISTRIBUTION LTD.</v>
          </cell>
          <cell r="D1077">
            <v>-1766340</v>
          </cell>
        </row>
        <row r="1078">
          <cell r="A1078" t="str">
            <v>NIAGARA FALLS HYDRO INC.</v>
          </cell>
          <cell r="B1078" t="str">
            <v>NIAGARA PENINSULA ENERGY INC.</v>
          </cell>
          <cell r="D1078">
            <v>-1629285</v>
          </cell>
        </row>
        <row r="1079">
          <cell r="A1079" t="str">
            <v>NIAGARA-ON-THE-LAKE HYDRO INC.</v>
          </cell>
          <cell r="B1079" t="str">
            <v>NIAGARA-ON-THE-LAKE HYDRO INC.</v>
          </cell>
          <cell r="D1079">
            <v>-185586</v>
          </cell>
        </row>
        <row r="1080">
          <cell r="A1080" t="str">
            <v>NICKEL CENTRE HYDRO-ELECTRIC COMMISSION</v>
          </cell>
          <cell r="B1080" t="str">
            <v>GREATER SUDBURY HYDRO INC.</v>
          </cell>
          <cell r="D1080">
            <v>-12457</v>
          </cell>
        </row>
        <row r="1081">
          <cell r="A1081" t="str">
            <v>NIPIGON HYDRO ELECTRIC COMMISSION</v>
          </cell>
          <cell r="B1081" t="str">
            <v>HYDRO ONE NETWORKS INC.</v>
          </cell>
          <cell r="D1081">
            <v>-16664</v>
          </cell>
        </row>
        <row r="1082">
          <cell r="A1082" t="str">
            <v>NORFOLK POWER DISTRIBUTION INC.</v>
          </cell>
          <cell r="B1082" t="str">
            <v>NORFOLK POWER DISTRIBUTION INC.</v>
          </cell>
          <cell r="D1082">
            <v>-31602</v>
          </cell>
        </row>
        <row r="1083">
          <cell r="A1083" t="str">
            <v>NORTH BAY HYDRO DISTRIBUTION LIMITED</v>
          </cell>
          <cell r="B1083" t="str">
            <v>NORTH BAY HYDRO DISTRIBUTION LIMITED</v>
          </cell>
          <cell r="D1083">
            <v>-366446</v>
          </cell>
        </row>
        <row r="1084">
          <cell r="A1084" t="str">
            <v>NORTH GRENVILLE HYDRO-ELECTRIC COMMISSION</v>
          </cell>
          <cell r="B1084" t="str">
            <v>HYDRO ONE NETWORKS INC.</v>
          </cell>
          <cell r="D1084">
            <v>-4401</v>
          </cell>
        </row>
        <row r="1085">
          <cell r="A1085" t="str">
            <v>NORTH PERTH UTILITY COMMISSION</v>
          </cell>
          <cell r="B1085" t="str">
            <v>HYDRO ONE NETWORKS INC.</v>
          </cell>
          <cell r="D1085">
            <v>-109179</v>
          </cell>
        </row>
        <row r="1086">
          <cell r="A1086" t="str">
            <v>NORWICH PUBLIC UTILITY COMMISSION</v>
          </cell>
          <cell r="B1086" t="str">
            <v>ERIE THAMES POWERLINES CORPORATION</v>
          </cell>
          <cell r="D1086">
            <v>-61495</v>
          </cell>
        </row>
        <row r="1087">
          <cell r="A1087" t="str">
            <v>OAKVILLE HYDRO ELECTRICITY DISTRIBUTION INC.</v>
          </cell>
          <cell r="B1087" t="str">
            <v>OAKVILLE HYDRO ELECTRICITY DISTRIBUTION INC.</v>
          </cell>
          <cell r="D1087">
            <v>-6005524</v>
          </cell>
        </row>
        <row r="1088">
          <cell r="A1088" t="str">
            <v>OIL SPRINGS HYDRO ELECTRIC COMMISSION</v>
          </cell>
          <cell r="B1088" t="str">
            <v>BLUEWATER POWER DISTRIBUTION CORPORATION</v>
          </cell>
          <cell r="D1088">
            <v>-5065</v>
          </cell>
        </row>
        <row r="1089">
          <cell r="A1089" t="str">
            <v>ORANGEVILLE HYDRO LIMITED</v>
          </cell>
          <cell r="B1089" t="str">
            <v>ORANGEVILLE HYDRO LIMITED</v>
          </cell>
          <cell r="D1089">
            <v>-919210</v>
          </cell>
        </row>
        <row r="1090">
          <cell r="A1090" t="str">
            <v>ORILLIA POWER DISTRIBUTION CORPORATION</v>
          </cell>
          <cell r="B1090" t="str">
            <v>ORILLIA POWER DISTRIBUTION CORPORATION</v>
          </cell>
          <cell r="D1090">
            <v>-461777</v>
          </cell>
        </row>
        <row r="1091">
          <cell r="A1091" t="str">
            <v>OSHAWA PUC NETWORKS INC.</v>
          </cell>
          <cell r="B1091" t="str">
            <v>OSHAWA PUC NETWORKS INC.</v>
          </cell>
          <cell r="D1091">
            <v>-2854490</v>
          </cell>
        </row>
        <row r="1092">
          <cell r="A1092" t="str">
            <v>PARKHILL P.U.C.</v>
          </cell>
          <cell r="B1092" t="str">
            <v>MIDDLESEX POWER DISTRIBUTION CORPORATION</v>
          </cell>
          <cell r="D1092">
            <v>-22663</v>
          </cell>
        </row>
        <row r="1093">
          <cell r="A1093" t="str">
            <v>PARRY SOUND POWER CORPORATION</v>
          </cell>
          <cell r="B1093" t="str">
            <v>PARRY SOUND POWER CORPORATION</v>
          </cell>
          <cell r="D1093">
            <v>-38660</v>
          </cell>
        </row>
        <row r="1094">
          <cell r="A1094" t="str">
            <v>PELHAM HYDRO-ELECTRIC COMMISSION</v>
          </cell>
          <cell r="B1094" t="str">
            <v>NIAGARA PENINSULA ENERGY INC.</v>
          </cell>
          <cell r="D1094">
            <v>-52420</v>
          </cell>
        </row>
        <row r="1095">
          <cell r="A1095" t="str">
            <v>PERTH EAST HYDRO ELECTRIC COMMISSION</v>
          </cell>
          <cell r="B1095" t="str">
            <v>HYDRO ONE NETWORKS INC.</v>
          </cell>
          <cell r="D1095">
            <v>-23746</v>
          </cell>
        </row>
        <row r="1096">
          <cell r="A1096" t="str">
            <v>PETERBOROUGH UTILITIES COMMISSION</v>
          </cell>
          <cell r="B1096" t="str">
            <v>PETERBOROUGH DISTRIBUTION INCORPORATED</v>
          </cell>
          <cell r="D1096">
            <v>-1184532</v>
          </cell>
        </row>
        <row r="1097">
          <cell r="A1097" t="str">
            <v>PICKERING HYDRO-ELECTRIC COMMISSION</v>
          </cell>
          <cell r="B1097" t="str">
            <v>VERIDIAN CONNECTIONS INC.</v>
          </cell>
          <cell r="D1097">
            <v>-708917</v>
          </cell>
        </row>
        <row r="1098">
          <cell r="A1098" t="str">
            <v>POLICE VILLAGE OF APPLE HILL HYDRO SYSTEM</v>
          </cell>
          <cell r="B1098" t="str">
            <v>HYDRO ONE NETWORKS INC.</v>
          </cell>
          <cell r="D1098">
            <v>-698</v>
          </cell>
        </row>
        <row r="1099">
          <cell r="A1099" t="str">
            <v>POLICE VILLAGE OF AVONMORE HYDRO SYSTEM</v>
          </cell>
          <cell r="B1099" t="str">
            <v>HYDRO ONE NETWORKS INC.</v>
          </cell>
          <cell r="D1099">
            <v>-2588</v>
          </cell>
        </row>
        <row r="1100">
          <cell r="A1100" t="str">
            <v>POLICE VILLAGE OF COMBER HYDRO SYSTEM</v>
          </cell>
          <cell r="B1100" t="str">
            <v>E.L.K. ENERGY INC.</v>
          </cell>
          <cell r="D1100">
            <v>-31005</v>
          </cell>
        </row>
        <row r="1101">
          <cell r="A1101" t="str">
            <v>POLICE VILLAGE OF DUBLIN HYDRO SYSTEM</v>
          </cell>
          <cell r="B1101" t="str">
            <v>ERIE THAMES POWERLINES CORPORATION</v>
          </cell>
          <cell r="D1101">
            <v>-1945</v>
          </cell>
        </row>
        <row r="1102">
          <cell r="A1102" t="str">
            <v>POLICE VILLAGE OF GRANTON HYDRO SYSTEM</v>
          </cell>
          <cell r="B1102" t="str">
            <v>HYDRO ONE NETWORKS INC.</v>
          </cell>
          <cell r="D1102">
            <v>-42896</v>
          </cell>
        </row>
        <row r="1103">
          <cell r="A1103" t="str">
            <v>POLICE VILLAGE OF MERLIN HYDRO SYSTEM</v>
          </cell>
          <cell r="B1103" t="str">
            <v>CHATHAM-KENT HYDRO INC.</v>
          </cell>
          <cell r="D1103">
            <v>-24071</v>
          </cell>
        </row>
        <row r="1104">
          <cell r="A1104" t="str">
            <v>POLICE VILLAGE OF MOOREFIELD HYDRO SYSTEM</v>
          </cell>
          <cell r="B1104" t="str">
            <v>HYDRO ONE NETWORKS INC.</v>
          </cell>
          <cell r="D1104">
            <v>-99</v>
          </cell>
        </row>
        <row r="1105">
          <cell r="A1105" t="str">
            <v>POLICE VILLAGE OF MOUNT BRYDGES HYDRO SYSTEM</v>
          </cell>
          <cell r="B1105" t="str">
            <v>MIDDLESEX POWER DISTRIBUTION CORPORATION</v>
          </cell>
          <cell r="D1105">
            <v>-27561</v>
          </cell>
        </row>
        <row r="1106">
          <cell r="A1106" t="str">
            <v>POLICE VILLAGE OF PRICEVILLE HYDRO SYSTEM</v>
          </cell>
          <cell r="B1106" t="str">
            <v>HYDRO ONE NETWORKS INC.</v>
          </cell>
          <cell r="D1106">
            <v>-2111</v>
          </cell>
        </row>
        <row r="1107">
          <cell r="A1107" t="str">
            <v>POLICE VILLAGE OF RUSSELL HYDRO ELECTRIC SYSTEM</v>
          </cell>
          <cell r="B1107" t="str">
            <v>HYDRO ONE NETWORKS INC.</v>
          </cell>
          <cell r="D1107">
            <v>-6098</v>
          </cell>
        </row>
        <row r="1108">
          <cell r="A1108" t="str">
            <v>PORT COLBORNE HYDRO INC.</v>
          </cell>
          <cell r="B1108" t="str">
            <v>CANADIAN NIAGARA POWER INC.</v>
          </cell>
          <cell r="D1108">
            <v>-48570</v>
          </cell>
        </row>
        <row r="1109">
          <cell r="A1109" t="str">
            <v>PORT HOPE HYDRO</v>
          </cell>
          <cell r="B1109" t="str">
            <v>VERIDIAN CONNECTIONS INC.</v>
          </cell>
          <cell r="D1109">
            <v>-515719</v>
          </cell>
        </row>
        <row r="1110">
          <cell r="A1110" t="str">
            <v>PRESCOTT PUBLIC UTILITIES COMMISSION</v>
          </cell>
          <cell r="B1110" t="str">
            <v>RIDEAU ST. LAWRENCE DISTRIBUTION INC.</v>
          </cell>
          <cell r="D1110">
            <v>-33640</v>
          </cell>
        </row>
        <row r="1111">
          <cell r="A1111" t="str">
            <v>PUBLIC UTILITIES COMMISSION OF CHATHAM-KENT</v>
          </cell>
          <cell r="B1111" t="str">
            <v>CHATHAM-KENT HYDRO INC.</v>
          </cell>
          <cell r="D1111">
            <v>-931984</v>
          </cell>
        </row>
        <row r="1112">
          <cell r="A1112" t="str">
            <v>PUBLIC UTILITIES COMMISSION OF THE CITY OF BARRIE</v>
          </cell>
          <cell r="B1112" t="str">
            <v>POWERSTREAM INC.</v>
          </cell>
          <cell r="D1112">
            <v>-3573120</v>
          </cell>
        </row>
        <row r="1113">
          <cell r="A1113" t="str">
            <v>PUBLIC UTILITIES COMMISSION OF THE CITY OF OWEN SOUND</v>
          </cell>
          <cell r="B1113" t="str">
            <v>HYDRO ONE NETWORKS INC.</v>
          </cell>
          <cell r="D1113">
            <v>-172860</v>
          </cell>
        </row>
        <row r="1114">
          <cell r="A1114" t="str">
            <v>PUBLIC UTILITIES COMMISSION OF THE CITY OF TRENTON</v>
          </cell>
          <cell r="B1114" t="str">
            <v>HYDRO ONE NETWORKS INC.</v>
          </cell>
          <cell r="D1114">
            <v>-785703</v>
          </cell>
        </row>
        <row r="1115">
          <cell r="A1115" t="str">
            <v>PUBLIC UTILITIES COMMISSION OF THE CORPORATION OF THE TOWNSHIP OF MAGNETAWAN</v>
          </cell>
          <cell r="B1115" t="str">
            <v>LAKELAND POWER DISTRIBUTION LTD.</v>
          </cell>
          <cell r="D1115">
            <v>-26307</v>
          </cell>
        </row>
        <row r="1116">
          <cell r="A1116" t="str">
            <v>PUBLIC UTILITIES COMMISSION OF THE TOWN OF ALEXANDRIA</v>
          </cell>
          <cell r="B1116" t="str">
            <v>HYDRO ONE NETWORKS INC.</v>
          </cell>
          <cell r="D1116">
            <v>-15360</v>
          </cell>
        </row>
        <row r="1117">
          <cell r="A1117" t="str">
            <v>PUBLIC UTILITIES COMMISSION OF THE TOWN OF BLENHEIM</v>
          </cell>
          <cell r="B1117" t="str">
            <v>CHATHAM-KENT HYDRO INC.</v>
          </cell>
          <cell r="D1117">
            <v>-25316</v>
          </cell>
        </row>
        <row r="1118">
          <cell r="A1118" t="str">
            <v>PUBLIC UTILITIES COMMISSION OF THE TOWN OF CAMPBELLFORD</v>
          </cell>
          <cell r="B1118" t="str">
            <v>HYDRO ONE NETWORKS INC.</v>
          </cell>
          <cell r="D1118">
            <v>-32228</v>
          </cell>
        </row>
        <row r="1119">
          <cell r="A1119" t="str">
            <v>PUBLIC UTILITIES COMMISSION OF THE TOWN OF CHESLEY</v>
          </cell>
          <cell r="B1119" t="str">
            <v>HYDRO ONE NETWORKS INC.</v>
          </cell>
          <cell r="D1119">
            <v>-16267</v>
          </cell>
        </row>
        <row r="1120">
          <cell r="A1120" t="str">
            <v>PUBLIC UTILITIES COMMISSION OF THE TOWN OF COBOURG</v>
          </cell>
          <cell r="B1120" t="str">
            <v>LAKEFRONT UTILITIES INC.</v>
          </cell>
          <cell r="D1120">
            <v>-14001</v>
          </cell>
        </row>
        <row r="1121">
          <cell r="A1121" t="str">
            <v>PUBLIC UTILITIES COMMISSION OF THE TOWN OF FERGUS</v>
          </cell>
          <cell r="B1121" t="str">
            <v>CENTRE WELLINGTON HYDRO LTD.</v>
          </cell>
          <cell r="D1121">
            <v>-52302</v>
          </cell>
        </row>
        <row r="1122">
          <cell r="A1122" t="str">
            <v>PUBLIC UTILITIES COMMISSION OF THE TOWN OF GODERICH</v>
          </cell>
          <cell r="B1122" t="str">
            <v>WEST COAST HURON ENERGY INC.</v>
          </cell>
          <cell r="D1122">
            <v>-143766</v>
          </cell>
        </row>
        <row r="1123">
          <cell r="A1123" t="str">
            <v>PUBLIC UTILITIES COMMISSION OF THE TOWN OF MASSEY</v>
          </cell>
          <cell r="B1123" t="str">
            <v>ESPANOLA REGIONAL HYDRO DISTRIBUTION CORPORATION</v>
          </cell>
          <cell r="D1123">
            <v>-10397</v>
          </cell>
        </row>
        <row r="1124">
          <cell r="A1124" t="str">
            <v>PUBLIC UTILITIES COMMISSION OF THE TOWN OF MEAFORD</v>
          </cell>
          <cell r="B1124" t="str">
            <v>HYDRO ONE NETWORKS INC.</v>
          </cell>
          <cell r="D1124">
            <v>-107901</v>
          </cell>
        </row>
        <row r="1125">
          <cell r="A1125" t="str">
            <v>PUBLIC UTILITIES COMMISSION OF THE TOWN OF MITCHELL</v>
          </cell>
          <cell r="B1125" t="str">
            <v>ERIE THAMES POWERLINES CORPORATION</v>
          </cell>
          <cell r="D1125">
            <v>-48613</v>
          </cell>
        </row>
        <row r="1126">
          <cell r="A1126" t="str">
            <v>PUBLIC UTILITIES COMMISSION OF THE TOWN OF MOUNT FOREST</v>
          </cell>
          <cell r="B1126" t="str">
            <v>WELLINGTON NORTH POWER INC.</v>
          </cell>
          <cell r="D1126">
            <v>-26398</v>
          </cell>
        </row>
        <row r="1127">
          <cell r="A1127" t="str">
            <v>PUBLIC UTILITIES COMMISSION OF THE TOWN OF PALMERSTON</v>
          </cell>
          <cell r="B1127" t="str">
            <v>WESTARIO POWER INC.</v>
          </cell>
          <cell r="D1127">
            <v>-30315</v>
          </cell>
        </row>
        <row r="1128">
          <cell r="A1128" t="str">
            <v>PUBLIC UTILITIES COMMISSION OF THE TOWN OF PARIS</v>
          </cell>
          <cell r="B1128" t="str">
            <v>BRANT COUNTY POWER INC.</v>
          </cell>
          <cell r="D1128">
            <v>-262478</v>
          </cell>
        </row>
        <row r="1129">
          <cell r="A1129" t="str">
            <v>PUBLIC UTILITIES COMMISSION OF THE TOWN OF PICTON</v>
          </cell>
          <cell r="B1129" t="str">
            <v>HYDRO ONE NETWORKS INC.</v>
          </cell>
          <cell r="D1129">
            <v>-23971</v>
          </cell>
        </row>
        <row r="1130">
          <cell r="A1130" t="str">
            <v>PUBLIC UTILITIES COMMISSION OF THE TOWN OF RIDGETOWN</v>
          </cell>
          <cell r="B1130" t="str">
            <v>CHATHAM-KENT HYDRO INC.</v>
          </cell>
          <cell r="D1130">
            <v>-35371</v>
          </cell>
        </row>
        <row r="1131">
          <cell r="A1131" t="str">
            <v>PUBLIC UTILITIES COMMISSION OF THE TOWN OF SOUTHAMPTON</v>
          </cell>
          <cell r="B1131" t="str">
            <v>WESTARIO POWER INC.</v>
          </cell>
          <cell r="D1131">
            <v>-66730</v>
          </cell>
        </row>
        <row r="1132">
          <cell r="A1132" t="str">
            <v>PUBLIC UTILITIES COMMISSION OF THE TOWN OF TECUMSEH</v>
          </cell>
          <cell r="B1132" t="str">
            <v>ESSEX POWERLINES CORPORATION</v>
          </cell>
          <cell r="D1132">
            <v>-868582</v>
          </cell>
        </row>
        <row r="1133">
          <cell r="A1133" t="str">
            <v>PUBLIC UTILITIES COMMISSION OF THE TOWN OF TILBURY</v>
          </cell>
          <cell r="B1133" t="str">
            <v>CHATHAM-KENT HYDRO INC.</v>
          </cell>
          <cell r="D1133">
            <v>-90846</v>
          </cell>
        </row>
        <row r="1134">
          <cell r="A1134" t="str">
            <v>PUBLIC UTILITIES COMMISSION OF THE TOWN OF WESTMINSTER</v>
          </cell>
          <cell r="B1134" t="str">
            <v>LONDON HYDRO INC.</v>
          </cell>
          <cell r="D1134">
            <v>-290502</v>
          </cell>
        </row>
        <row r="1135">
          <cell r="A1135" t="str">
            <v>PUBLIC UTILITIES COMMISSION OF THE VILLAGE OF ARTHUR</v>
          </cell>
          <cell r="B1135" t="str">
            <v>WELLINGTON NORTH POWER INC.</v>
          </cell>
          <cell r="D1135">
            <v>-7242</v>
          </cell>
        </row>
        <row r="1136">
          <cell r="A1136" t="str">
            <v>PUBLIC UTILITIES COMMISSION OF THE VILLAGE OF BELMONT</v>
          </cell>
          <cell r="B1136" t="str">
            <v>ERIE THAMES POWERLINES CORPORATION</v>
          </cell>
          <cell r="D1136">
            <v>-133842</v>
          </cell>
        </row>
        <row r="1137">
          <cell r="A1137" t="str">
            <v>PUBLIC UTILITIES COMMISSION OF THE VILLAGE OF LANCASTER</v>
          </cell>
          <cell r="B1137" t="str">
            <v>HYDRO ONE NETWORKS INC.</v>
          </cell>
          <cell r="D1137">
            <v>-27168</v>
          </cell>
        </row>
        <row r="1138">
          <cell r="A1138" t="str">
            <v>PUBLIC UTILITIES COMMISSION OF THE VILLAGE OF PORT MCNICOLL</v>
          </cell>
          <cell r="B1138" t="str">
            <v>NEWMARKET-TAY POWER DISTRIBUTION LTD.</v>
          </cell>
          <cell r="D1138">
            <v>-7421</v>
          </cell>
        </row>
        <row r="1139">
          <cell r="A1139" t="str">
            <v>PUBLIC UTILITIES COMMISSION OF THE VILLAGE OF PORT STANLEY</v>
          </cell>
          <cell r="B1139" t="str">
            <v>ERIE THAMES POWERLINES CORPORATION</v>
          </cell>
          <cell r="D1139">
            <v>-4706</v>
          </cell>
        </row>
        <row r="1140">
          <cell r="A1140" t="str">
            <v>PUBLIC UTILITIES COMMISSION OF THE VILLAGE OF THAMESVILLE</v>
          </cell>
          <cell r="B1140" t="str">
            <v>CHATHAM-KENT HYDRO INC.</v>
          </cell>
          <cell r="D1140">
            <v>-4713</v>
          </cell>
        </row>
        <row r="1141">
          <cell r="A1141" t="str">
            <v>PUBLIC UTILITIES COMMISSION OF THE VILLAGE OF WESTPORT</v>
          </cell>
          <cell r="B1141" t="str">
            <v>RIDEAU ST. LAWRENCE DISTRIBUTION INC.</v>
          </cell>
          <cell r="D1141">
            <v>-564</v>
          </cell>
        </row>
        <row r="1142">
          <cell r="A1142" t="str">
            <v>PUBLIC UTILITIES COMMISSION OF THE VILLAGE OF WHEATLEY</v>
          </cell>
          <cell r="B1142" t="str">
            <v>CHATHAM-KENT HYDRO INC.</v>
          </cell>
          <cell r="D1142">
            <v>-9927</v>
          </cell>
        </row>
        <row r="1143">
          <cell r="A1143" t="str">
            <v>PUBLIC UTILITY COMMISSION OF THE VILLAGE OF WEST LORNE</v>
          </cell>
          <cell r="B1143" t="str">
            <v>HYDRO ONE NETWORKS INC.</v>
          </cell>
          <cell r="D1143">
            <v>-21813</v>
          </cell>
        </row>
        <row r="1144">
          <cell r="A1144" t="str">
            <v>PUBLIC UTILITY COMMISSION OF TOWN OF PERTH</v>
          </cell>
          <cell r="B1144" t="str">
            <v>HYDRO ONE NETWORKS INC.</v>
          </cell>
          <cell r="D1144">
            <v>-102809</v>
          </cell>
        </row>
        <row r="1145">
          <cell r="A1145" t="str">
            <v>RAINY RIVER PUBLIC UTILITIES COMMISSION</v>
          </cell>
          <cell r="B1145" t="str">
            <v>HYDRO ONE NETWORKS INC.</v>
          </cell>
          <cell r="D1145">
            <v>-21851</v>
          </cell>
        </row>
        <row r="1146">
          <cell r="A1146" t="str">
            <v>RED ROCK HYDRO</v>
          </cell>
          <cell r="B1146" t="str">
            <v>HYDRO ONE NETWORKS INC.</v>
          </cell>
          <cell r="D1146">
            <v>-9068</v>
          </cell>
        </row>
        <row r="1147">
          <cell r="A1147" t="str">
            <v>RENFREW HYDRO INC.</v>
          </cell>
          <cell r="B1147" t="str">
            <v>RENFREW HYDRO INC.</v>
          </cell>
          <cell r="D1147">
            <v>-45216</v>
          </cell>
        </row>
        <row r="1148">
          <cell r="A1148" t="str">
            <v>RICHMOND HILL HYDRO INC.</v>
          </cell>
          <cell r="B1148" t="str">
            <v>POWERSTREAM INC.</v>
          </cell>
          <cell r="D1148">
            <v>-1379841</v>
          </cell>
        </row>
        <row r="1149">
          <cell r="A1149" t="str">
            <v>RIPLEY PUBLIC UTILITIES COMMISSION</v>
          </cell>
          <cell r="B1149" t="str">
            <v>WESTARIO POWER INC.</v>
          </cell>
          <cell r="D1149">
            <v>-17351</v>
          </cell>
        </row>
        <row r="1150">
          <cell r="A1150" t="str">
            <v>ROCKLAND HYDRO ELECTRIC COMMISSION</v>
          </cell>
          <cell r="B1150" t="str">
            <v>HYDRO ONE NETWORKS INC.</v>
          </cell>
          <cell r="D1150">
            <v>-137786</v>
          </cell>
        </row>
        <row r="1151">
          <cell r="A1151" t="str">
            <v>RODNEY PUBLIC UTILITIES COMMISSION</v>
          </cell>
          <cell r="B1151" t="str">
            <v>HYDRO ONE NETWORKS INC.</v>
          </cell>
          <cell r="D1151">
            <v>-5016</v>
          </cell>
        </row>
        <row r="1152">
          <cell r="A1152" t="str">
            <v>SCHREIBER HYDRO-ELECTRIC COMMISSION</v>
          </cell>
          <cell r="B1152" t="str">
            <v>HYDRO ONE NETWORKS INC.</v>
          </cell>
          <cell r="D1152">
            <v>-7023</v>
          </cell>
        </row>
        <row r="1153">
          <cell r="A1153" t="str">
            <v>SCUGOG HYDRO ELECTRIC CORPORATION</v>
          </cell>
          <cell r="B1153" t="str">
            <v>VERIDIAN CONNECTIONS INC.</v>
          </cell>
          <cell r="D1153">
            <v>-369615</v>
          </cell>
        </row>
        <row r="1154">
          <cell r="A1154" t="str">
            <v>SEAFORTH PUBLIC UTILITY COMMISSION</v>
          </cell>
          <cell r="B1154" t="str">
            <v>FESTIVAL HYDRO INC.</v>
          </cell>
          <cell r="D1154">
            <v>-20125</v>
          </cell>
        </row>
        <row r="1155">
          <cell r="A1155" t="str">
            <v>SEVERN HYDRO-ELECTRIC SYSTEM</v>
          </cell>
          <cell r="B1155" t="str">
            <v>HYDRO ONE NETWORKS INC.</v>
          </cell>
          <cell r="D1155">
            <v>-15706</v>
          </cell>
        </row>
        <row r="1156">
          <cell r="A1156" t="str">
            <v>SIMCOE HYDRO-ELECTRIC COMMISSION</v>
          </cell>
          <cell r="B1156" t="str">
            <v>NORFOLK POWER DISTRIBUTION INC.</v>
          </cell>
          <cell r="D1156">
            <v>-305797</v>
          </cell>
        </row>
        <row r="1157">
          <cell r="A1157" t="str">
            <v>SIOUX LOOKOUT HYDRO INC.</v>
          </cell>
          <cell r="B1157" t="str">
            <v>SIOUX LOOKOUT HYDRO INC.</v>
          </cell>
          <cell r="D1157">
            <v>-34147</v>
          </cell>
        </row>
        <row r="1158">
          <cell r="A1158" t="str">
            <v>SMITHS FALLS HYDRO ELECTRIC COMMISSION</v>
          </cell>
          <cell r="B1158" t="str">
            <v>HYDRO ONE NETWORKS INC.</v>
          </cell>
          <cell r="D1158">
            <v>-30355</v>
          </cell>
        </row>
        <row r="1159">
          <cell r="A1159" t="str">
            <v>SOUTH RIVER PUBLIC UTILITIES COMMISSION</v>
          </cell>
          <cell r="B1159" t="str">
            <v>HYDRO ONE NETWORKS INC.</v>
          </cell>
          <cell r="D1159">
            <v>-7367</v>
          </cell>
        </row>
        <row r="1160">
          <cell r="A1160" t="str">
            <v>SOUTH-WEST OXFORD PUBLIC UTILITIES COMMISSION</v>
          </cell>
          <cell r="B1160" t="str">
            <v>ERIE THAMES POWERLINES CORPORATION</v>
          </cell>
          <cell r="D1160">
            <v>-2699</v>
          </cell>
        </row>
        <row r="1161">
          <cell r="A1161" t="str">
            <v>ST. CATHARINES HYDRO UTILITY SERVICES INC.</v>
          </cell>
          <cell r="B1161" t="str">
            <v>HORIZON UTILITIES CORPORATION</v>
          </cell>
          <cell r="D1161">
            <v>-2312521</v>
          </cell>
        </row>
        <row r="1162">
          <cell r="A1162" t="str">
            <v>ST. MARY'S PUBLIC UTILITIES COMMISSION</v>
          </cell>
          <cell r="B1162" t="str">
            <v>FESTIVAL HYDRO INC.</v>
          </cell>
          <cell r="D1162">
            <v>-98097</v>
          </cell>
        </row>
        <row r="1163">
          <cell r="A1163" t="str">
            <v>ST. THOMAS ENERGY INC.</v>
          </cell>
          <cell r="B1163" t="str">
            <v>ST. THOMAS ENERGY INC.</v>
          </cell>
          <cell r="D1163">
            <v>-240213</v>
          </cell>
        </row>
        <row r="1164">
          <cell r="A1164" t="str">
            <v>STIRLING-RAWDON PUBLIC UTILITIES COMMISSION</v>
          </cell>
          <cell r="B1164" t="str">
            <v>HYDRO ONE NETWORKS INC.</v>
          </cell>
          <cell r="D1164">
            <v>-8927</v>
          </cell>
        </row>
        <row r="1165">
          <cell r="A1165" t="str">
            <v>STONEY CREEK HYDRO-ELECTRIC COMMISSION</v>
          </cell>
          <cell r="B1165" t="str">
            <v>HORIZON UTILITIES CORPORATION</v>
          </cell>
          <cell r="D1165">
            <v>-39287</v>
          </cell>
        </row>
        <row r="1166">
          <cell r="A1166" t="str">
            <v>STRATFORD PUBLIC UTILITY COMMISSION</v>
          </cell>
          <cell r="B1166" t="str">
            <v>FESTIVAL HYDRO INC.</v>
          </cell>
          <cell r="D1166">
            <v>-768620</v>
          </cell>
        </row>
        <row r="1167">
          <cell r="A1167" t="str">
            <v>SUNDRIDGE HYDRO ELECTRIC SYSTEM</v>
          </cell>
          <cell r="B1167" t="str">
            <v>LAKELAND POWER DISTRIBUTION LTD.</v>
          </cell>
          <cell r="D1167">
            <v>-50123</v>
          </cell>
        </row>
        <row r="1168">
          <cell r="A1168" t="str">
            <v>TARA HYDRO-ELECTRIC SYSTEM</v>
          </cell>
          <cell r="B1168" t="str">
            <v>HYDRO ONE NETWORKS INC.</v>
          </cell>
          <cell r="D1168">
            <v>-5476</v>
          </cell>
        </row>
        <row r="1169">
          <cell r="A1169" t="str">
            <v>TEESWATER HYDRO-ELECTRIC COMMISSION</v>
          </cell>
          <cell r="B1169" t="str">
            <v>WESTARIO POWER INC.</v>
          </cell>
          <cell r="D1169">
            <v>-34494</v>
          </cell>
        </row>
        <row r="1170">
          <cell r="A1170" t="str">
            <v>TERRACE BAY SUPERIOR WIRES INC.</v>
          </cell>
          <cell r="B1170" t="str">
            <v>HYDRO ONE NETWORKS INC.</v>
          </cell>
          <cell r="D1170">
            <v>-100996</v>
          </cell>
        </row>
        <row r="1171">
          <cell r="A1171" t="str">
            <v>THE HYDRO ELECTRIC COMMISSION OF THE TOWN OF CARLETON PLACE</v>
          </cell>
          <cell r="B1171" t="str">
            <v>HYDRO ONE NETWORKS INC.</v>
          </cell>
          <cell r="D1171">
            <v>-67511</v>
          </cell>
        </row>
        <row r="1172">
          <cell r="A1172" t="str">
            <v>THE HYDRO ELECTRIC COMMISSION OF THE TOWN OF SHELBURNE</v>
          </cell>
          <cell r="B1172" t="str">
            <v>HYDRO ONE NETWORKS INC.</v>
          </cell>
          <cell r="D1172">
            <v>-69722</v>
          </cell>
        </row>
        <row r="1173">
          <cell r="A1173" t="str">
            <v>THE HYDRO ELECTRIC COMMISSION OF THE TOWNSHIP OF WARWICK</v>
          </cell>
          <cell r="B1173" t="str">
            <v>BLUEWATER POWER DISTRIBUTION CORPORATION</v>
          </cell>
          <cell r="D1173">
            <v>-39551</v>
          </cell>
        </row>
        <row r="1174">
          <cell r="A1174" t="str">
            <v>THE HYDRO-ELECTRIC COMMISSION FOR THE TOWN OF EXETER</v>
          </cell>
          <cell r="B1174" t="str">
            <v>HYDRO ONE NETWORKS INC.</v>
          </cell>
          <cell r="D1174">
            <v>-87426</v>
          </cell>
        </row>
        <row r="1175">
          <cell r="A1175" t="str">
            <v>THE HYDRO-ELECTRIC COMMISSION OF THE CITY OF GLOUCESTER</v>
          </cell>
          <cell r="B1175" t="str">
            <v>HYDRO OTTAWA LIMITED</v>
          </cell>
          <cell r="D1175">
            <v>-5716466</v>
          </cell>
        </row>
        <row r="1176">
          <cell r="A1176" t="str">
            <v>THE HYDRO-ELECTRIC COMMISSION OF THE TOWN OF PENETANGUISHENE</v>
          </cell>
          <cell r="B1176" t="str">
            <v>POWERSTREAM INC.</v>
          </cell>
          <cell r="D1176">
            <v>-213396</v>
          </cell>
        </row>
        <row r="1177">
          <cell r="A1177" t="str">
            <v>THE PUBLIC UTILITIES COMMISSION FOR THE TOWN OF BANCROFT</v>
          </cell>
          <cell r="B1177" t="str">
            <v>HYDRO ONE NETWORKS INC.</v>
          </cell>
          <cell r="D1177">
            <v>-57504</v>
          </cell>
        </row>
        <row r="1178">
          <cell r="A1178" t="str">
            <v>THE PUBLIC UTILITIES COMMISSION OF THE TOWN OF COLLINGWOOD</v>
          </cell>
          <cell r="B1178" t="str">
            <v>COLLUS POWER CORP.</v>
          </cell>
          <cell r="D1178">
            <v>-338454</v>
          </cell>
        </row>
        <row r="1179">
          <cell r="A1179" t="str">
            <v>THE PUBLIC UTILITIES COMMISSION OF THE TOWN OF KAPUSKASING</v>
          </cell>
          <cell r="B1179" t="str">
            <v>NORTHERN ONTARIO WIRES INC.</v>
          </cell>
          <cell r="D1179">
            <v>-28610</v>
          </cell>
        </row>
        <row r="1180">
          <cell r="A1180" t="str">
            <v>THE PUBLIC UTILITIES COMMISSION OF THE TOWN OF PETROLIA</v>
          </cell>
          <cell r="B1180" t="str">
            <v>BLUEWATER POWER DISTRIBUTION CORPORATION</v>
          </cell>
          <cell r="D1180">
            <v>-69367</v>
          </cell>
        </row>
        <row r="1181">
          <cell r="A1181" t="str">
            <v>THE PUBLIC UTILITIES COMMISSION OF THE VILLAGE OF EGANVILLE</v>
          </cell>
          <cell r="B1181" t="str">
            <v>HYDRO ONE NETWORKS INC.</v>
          </cell>
          <cell r="D1181">
            <v>-11994</v>
          </cell>
        </row>
        <row r="1182">
          <cell r="A1182" t="str">
            <v>THE PUBLIC UTILITIES COMMISSION OF THE VILLAGE OF POINT EDWARD</v>
          </cell>
          <cell r="B1182" t="str">
            <v>BLUEWATER POWER DISTRIBUTION CORPORATION</v>
          </cell>
          <cell r="D1182">
            <v>-3856</v>
          </cell>
        </row>
        <row r="1183">
          <cell r="A1183" t="str">
            <v>THE VILLAGE OF OMEMEE HYDRO-ELECTRIC COMMISSION</v>
          </cell>
          <cell r="B1183" t="str">
            <v>HYDRO ONE NETWORKS INC.</v>
          </cell>
          <cell r="D1183">
            <v>-20017</v>
          </cell>
        </row>
        <row r="1184">
          <cell r="A1184" t="str">
            <v>THEDFORD HYDRO ELECTRIC COMMISSION</v>
          </cell>
          <cell r="B1184" t="str">
            <v>HYDRO ONE NETWORKS INC.</v>
          </cell>
          <cell r="D1184">
            <v>-13800</v>
          </cell>
        </row>
        <row r="1185">
          <cell r="A1185" t="str">
            <v>THORNDALE HYDRO ELECTRIC COMMISSION</v>
          </cell>
          <cell r="B1185" t="str">
            <v>HYDRO ONE NETWORKS INC.</v>
          </cell>
          <cell r="D1185">
            <v>-2064</v>
          </cell>
        </row>
        <row r="1186">
          <cell r="A1186" t="str">
            <v>THOROLD HYDRO CORPORATION</v>
          </cell>
          <cell r="B1186" t="str">
            <v>HYDRO ONE NETWORKS INC.</v>
          </cell>
          <cell r="D1186">
            <v>-29789</v>
          </cell>
        </row>
        <row r="1187">
          <cell r="A1187" t="str">
            <v>THUNDER BAY HYDRO ELECTRICITY DISTRIBUTION INC.</v>
          </cell>
          <cell r="B1187" t="str">
            <v>THUNDER BAY HYDRO ELECTRICITY DISTRIBUTION INC.</v>
          </cell>
          <cell r="D1187">
            <v>-4646255</v>
          </cell>
        </row>
        <row r="1188">
          <cell r="A1188" t="str">
            <v>TILLSONBURG HYDRO INC.</v>
          </cell>
          <cell r="B1188" t="str">
            <v>TILLSONBURG HYDRO INC.</v>
          </cell>
          <cell r="D1188">
            <v>-371406</v>
          </cell>
        </row>
        <row r="1189">
          <cell r="A1189" t="str">
            <v>TOWNSHIP OF MCGARRY HYDRO SYSTEM</v>
          </cell>
          <cell r="B1189" t="str">
            <v>HYDRO ONE NETWORKS INC.</v>
          </cell>
          <cell r="D1189">
            <v>-6273</v>
          </cell>
        </row>
        <row r="1190">
          <cell r="A1190" t="str">
            <v>TOWNSHIP OF NORTH DORCHESTER HYDRO</v>
          </cell>
          <cell r="B1190" t="str">
            <v>HYDRO ONE NETWORKS INC.</v>
          </cell>
          <cell r="D1190">
            <v>-48671</v>
          </cell>
        </row>
        <row r="1191">
          <cell r="A1191" t="str">
            <v>TWEED HYDRO ELECTRIC COMMISSION</v>
          </cell>
          <cell r="B1191" t="str">
            <v>HYDRO ONE NETWORKS INC.</v>
          </cell>
          <cell r="D1191">
            <v>-21650</v>
          </cell>
        </row>
        <row r="1192">
          <cell r="A1192" t="str">
            <v>UXBRIDGE HYDRO ELECTRIC COMMISSION</v>
          </cell>
          <cell r="B1192" t="str">
            <v>VERIDIAN CONNECTIONS INC.</v>
          </cell>
          <cell r="D1192">
            <v>-15283</v>
          </cell>
        </row>
        <row r="1193">
          <cell r="A1193" t="str">
            <v>VILLAGE OF BARRY'S BAY HYDRO SYSTEM</v>
          </cell>
          <cell r="B1193" t="str">
            <v>HYDRO ONE NETWORKS INC.</v>
          </cell>
          <cell r="D1193">
            <v>-3903</v>
          </cell>
        </row>
        <row r="1194">
          <cell r="A1194" t="str">
            <v>VILLAGE OF BLOOMFIELD HYDRO SYSTEM</v>
          </cell>
          <cell r="B1194" t="str">
            <v>HYDRO ONE NETWORKS INC.</v>
          </cell>
          <cell r="D1194">
            <v>-153</v>
          </cell>
        </row>
        <row r="1195">
          <cell r="A1195" t="str">
            <v>VILLAGE OF CARDINAL HYDRO SYSTEM</v>
          </cell>
          <cell r="B1195" t="str">
            <v>RIDEAU ST. LAWRENCE DISTRIBUTION INC.</v>
          </cell>
          <cell r="D1195">
            <v>-1018</v>
          </cell>
        </row>
        <row r="1196">
          <cell r="A1196" t="str">
            <v>VILLAGE OF CHESTERVILLE HYDRO SYSTEM</v>
          </cell>
          <cell r="B1196" t="str">
            <v>HYDRO ONE NETWORKS INC.</v>
          </cell>
          <cell r="D1196">
            <v>-7189</v>
          </cell>
        </row>
        <row r="1197">
          <cell r="A1197" t="str">
            <v>VILLAGE OF CREEMORE HYDRO SYSTEM</v>
          </cell>
          <cell r="B1197" t="str">
            <v>COLLUS POWER CORP.</v>
          </cell>
          <cell r="D1197">
            <v>-73</v>
          </cell>
        </row>
        <row r="1198">
          <cell r="A1198" t="str">
            <v>VILLAGE OF ERIEAU HYDRO SYSTEM</v>
          </cell>
          <cell r="B1198" t="str">
            <v>CHATHAM-KENT HYDRO INC.</v>
          </cell>
          <cell r="D1198">
            <v>-1633</v>
          </cell>
        </row>
        <row r="1199">
          <cell r="A1199" t="str">
            <v>VILLAGE OF FLESHERTON HYDRO SYSTEM</v>
          </cell>
          <cell r="B1199" t="str">
            <v>HYDRO ONE NETWORKS INC.</v>
          </cell>
          <cell r="D1199">
            <v>-6944</v>
          </cell>
        </row>
        <row r="1200">
          <cell r="A1200" t="str">
            <v>VILLAGE OF IROQUOIS HYDRO SYSTEM</v>
          </cell>
          <cell r="B1200" t="str">
            <v>RIDEAU ST. LAWRENCE DISTRIBUTION INC.</v>
          </cell>
          <cell r="D1200">
            <v>-127553</v>
          </cell>
        </row>
        <row r="1201">
          <cell r="A1201" t="str">
            <v>VILLAGE OF LUCKNOW HYDRO SYSTEM</v>
          </cell>
          <cell r="B1201" t="str">
            <v>WESTARIO POWER INC.</v>
          </cell>
          <cell r="D1201">
            <v>-37471</v>
          </cell>
        </row>
        <row r="1202">
          <cell r="A1202" t="str">
            <v>VILLAGE OF MAXVILLE HYDRO SYSTEM</v>
          </cell>
          <cell r="B1202" t="str">
            <v>HYDRO ONE NETWORKS INC.</v>
          </cell>
          <cell r="D1202">
            <v>-9847</v>
          </cell>
        </row>
        <row r="1203">
          <cell r="A1203" t="str">
            <v>WALKERTON PUBLIC UTILITIES COMMISSION</v>
          </cell>
          <cell r="B1203" t="str">
            <v>WESTARIO POWER INC.</v>
          </cell>
          <cell r="D1203">
            <v>-30508</v>
          </cell>
        </row>
        <row r="1204">
          <cell r="A1204" t="str">
            <v>WARDSVILLE HYDRO ELECTRIC COMMISSION</v>
          </cell>
          <cell r="B1204" t="str">
            <v>HYDRO ONE NETWORKS INC.</v>
          </cell>
          <cell r="D1204">
            <v>-3384</v>
          </cell>
        </row>
        <row r="1205">
          <cell r="A1205" t="str">
            <v>WARKWORTH HYDRO ELECTRIC COMMISSION</v>
          </cell>
          <cell r="B1205" t="str">
            <v>HYDRO ONE NETWORKS INC.</v>
          </cell>
          <cell r="D1205">
            <v>-24604</v>
          </cell>
        </row>
        <row r="1206">
          <cell r="A1206" t="str">
            <v>WATERLOO NORTH HYDRO INC.</v>
          </cell>
          <cell r="B1206" t="str">
            <v>WATERLOO NORTH HYDRO INC.</v>
          </cell>
          <cell r="D1206">
            <v>-2339718</v>
          </cell>
        </row>
        <row r="1207">
          <cell r="A1207" t="str">
            <v>WAUBAUSHENE PUBLIC UTILITIES COMMISSION</v>
          </cell>
          <cell r="B1207" t="str">
            <v>NEWMARKET-TAY POWER DISTRIBUTION LTD.</v>
          </cell>
          <cell r="D1207">
            <v>-26</v>
          </cell>
        </row>
        <row r="1208">
          <cell r="A1208" t="str">
            <v>WELLAND HYDRO-ELECTRIC SYSTEM CORP.</v>
          </cell>
          <cell r="B1208" t="str">
            <v>WELLAND HYDRO-ELECTRIC SYSTEM CORP.</v>
          </cell>
          <cell r="D1208">
            <v>-1064408</v>
          </cell>
        </row>
        <row r="1209">
          <cell r="A1209" t="str">
            <v>WELLINGTON ELECTRIC DISTRIBUTION COMPANY INC.</v>
          </cell>
          <cell r="B1209" t="str">
            <v>GUELPH HYDRO ELECTRIC SYSTEMS INC.</v>
          </cell>
          <cell r="D1209">
            <v>-22235</v>
          </cell>
        </row>
        <row r="1210">
          <cell r="A1210" t="str">
            <v>WEST LINCOLN HYDRO ELECTRIC COMMISSION</v>
          </cell>
          <cell r="B1210" t="str">
            <v>NIAGARA PENINSULA ENERGY INC.</v>
          </cell>
          <cell r="D1210">
            <v>-45607</v>
          </cell>
        </row>
        <row r="1211">
          <cell r="A1211" t="str">
            <v>WHITBY HYDRO ELECTRIC CORPORATION</v>
          </cell>
          <cell r="B1211" t="str">
            <v>WHITBY HYDRO ELECTRIC CORPORATION</v>
          </cell>
          <cell r="D1211">
            <v>-2799307</v>
          </cell>
        </row>
        <row r="1212">
          <cell r="A1212" t="str">
            <v>WHITCHURCH STOUFFVILLE HYDRO ELECTRIC COMMISSION</v>
          </cell>
          <cell r="B1212" t="str">
            <v>HYDRO ONE NETWORKS INC.</v>
          </cell>
          <cell r="D1212">
            <v>-469971</v>
          </cell>
        </row>
        <row r="1213">
          <cell r="A1213" t="str">
            <v>WINCHESTER HYDRO COMMISSION</v>
          </cell>
          <cell r="B1213" t="str">
            <v>HYDRO ONE NETWORKS INC.</v>
          </cell>
          <cell r="D1213">
            <v>-4100</v>
          </cell>
        </row>
        <row r="1214">
          <cell r="A1214" t="str">
            <v>WINDSOR UTILITIES COMMISSION</v>
          </cell>
          <cell r="B1214" t="str">
            <v>ENWIN UTILITIES LTD.</v>
          </cell>
          <cell r="D1214">
            <v>-1547949</v>
          </cell>
        </row>
        <row r="1215">
          <cell r="A1215" t="str">
            <v>WINGHAM PUBLIC UTILITIES COMMISSION</v>
          </cell>
          <cell r="B1215" t="str">
            <v>WESTARIO POWER INC.</v>
          </cell>
          <cell r="D1215">
            <v>-79392</v>
          </cell>
        </row>
        <row r="1216">
          <cell r="A1216" t="str">
            <v>WOODSTOCK HYDRO SERVICES INC.</v>
          </cell>
          <cell r="B1216" t="str">
            <v>WOODSTOCK HYDRO SERVICES INC.</v>
          </cell>
          <cell r="D1216">
            <v>-428497</v>
          </cell>
        </row>
        <row r="1217">
          <cell r="A1217" t="str">
            <v>WOODVILLE HYDRO-ELECTRIC SYSTEM</v>
          </cell>
          <cell r="B1217" t="str">
            <v>HYDRO ONE NETWORKS INC.</v>
          </cell>
          <cell r="D1217">
            <v>-28164</v>
          </cell>
        </row>
        <row r="1218">
          <cell r="A1218" t="str">
            <v>WYOMING HYDRO ELECTRIC COMMISSION</v>
          </cell>
          <cell r="B1218" t="str">
            <v>HYDRO ONE NETWORKS INC.</v>
          </cell>
          <cell r="D1218">
            <v>-20134</v>
          </cell>
        </row>
        <row r="1219">
          <cell r="A1219" t="str">
            <v>ZORRA ELECTRIC SUPPLY AUTHORITY</v>
          </cell>
          <cell r="B1219" t="str">
            <v>ERIE THAMES POWERLINES CORPORATION</v>
          </cell>
          <cell r="D1219">
            <v>-46988</v>
          </cell>
        </row>
        <row r="1220">
          <cell r="A1220" t="str">
            <v>ZURICH HYDRO ELECTRIC COMMISSION</v>
          </cell>
          <cell r="B1220" t="str">
            <v>FESTIVAL HYDRO INC.</v>
          </cell>
          <cell r="D1220">
            <v>-12515</v>
          </cell>
        </row>
        <row r="1225">
          <cell r="A1225" t="str">
            <v>AILSA CRAIG HYDRO ELECTRIC SYSTEM</v>
          </cell>
          <cell r="B1225" t="str">
            <v>HYDRO ONE NETWORKS INC.</v>
          </cell>
          <cell r="D1225">
            <v>-11297</v>
          </cell>
        </row>
        <row r="1226">
          <cell r="A1226" t="str">
            <v>AJAX HYDRO-ELECTRIC COMMISSION</v>
          </cell>
          <cell r="B1226" t="str">
            <v>VERIDIAN CONNECTIONS INC.</v>
          </cell>
          <cell r="D1226">
            <v>-1214160</v>
          </cell>
        </row>
        <row r="1227">
          <cell r="A1227" t="str">
            <v>ALVINSTON PUBLIC UTILITIES COMMISSION</v>
          </cell>
          <cell r="B1227" t="str">
            <v>BLUEWATER POWER DISTRIBUTION CORPORATION</v>
          </cell>
          <cell r="D1227">
            <v>-13792</v>
          </cell>
        </row>
        <row r="1228">
          <cell r="A1228" t="str">
            <v>ANCASTER HYDRO-ELECTRIC COMMISSION</v>
          </cell>
          <cell r="B1228" t="str">
            <v>HORIZON UTILITIES CORPORATION</v>
          </cell>
          <cell r="D1228">
            <v>-296080</v>
          </cell>
        </row>
        <row r="1229">
          <cell r="A1229" t="str">
            <v>ARKONA HYDRO ELECTRIC COMMISSION</v>
          </cell>
          <cell r="B1229" t="str">
            <v>HYDRO ONE NETWORKS INC.</v>
          </cell>
          <cell r="D1229">
            <v>-512</v>
          </cell>
        </row>
        <row r="1230">
          <cell r="A1230" t="str">
            <v>ARNPRIOR HYDRO ELECTRIC COMMISSION</v>
          </cell>
          <cell r="B1230" t="str">
            <v>HYDRO ONE NETWORKS INC.</v>
          </cell>
          <cell r="D1230">
            <v>-55356</v>
          </cell>
        </row>
        <row r="1231">
          <cell r="A1231" t="str">
            <v>ASPHODEL-NORWOOD DISTRIBUTION INCORPORATED</v>
          </cell>
          <cell r="B1231" t="str">
            <v>PETERBOROUGH DISTRIBUTION INCORPORATED</v>
          </cell>
          <cell r="D1231">
            <v>-56817</v>
          </cell>
        </row>
        <row r="1232">
          <cell r="A1232" t="str">
            <v>ATIKOKAN HYDRO INC.</v>
          </cell>
          <cell r="B1232" t="str">
            <v>ATIKOKAN HYDRO INC.</v>
          </cell>
          <cell r="D1232">
            <v>-138338</v>
          </cell>
        </row>
        <row r="1233">
          <cell r="A1233" t="str">
            <v>AURORA HYDRO CONNECTIONS LIMITED</v>
          </cell>
          <cell r="B1233" t="str">
            <v>POWERSTREAM INC.</v>
          </cell>
          <cell r="D1233">
            <v>-1064644</v>
          </cell>
        </row>
        <row r="1234">
          <cell r="A1234" t="str">
            <v>AYLMER PUBLIC UTILITIES COMMISSION</v>
          </cell>
          <cell r="B1234" t="str">
            <v>ERIE THAMES POWERLINES CORPORATION</v>
          </cell>
          <cell r="D1234">
            <v>-78534</v>
          </cell>
        </row>
        <row r="1235">
          <cell r="A1235" t="str">
            <v>BATH HYDRO</v>
          </cell>
          <cell r="B1235" t="str">
            <v>HYDRO ONE NETWORKS INC.</v>
          </cell>
          <cell r="D1235">
            <v>-14356</v>
          </cell>
        </row>
        <row r="1236">
          <cell r="A1236" t="str">
            <v>BEACHBURG HYDRO</v>
          </cell>
          <cell r="B1236" t="str">
            <v>OTTAWA RIVER POWER CORPORATION</v>
          </cell>
          <cell r="D1236">
            <v>-11615</v>
          </cell>
        </row>
        <row r="1237">
          <cell r="A1237" t="str">
            <v>BELLEVILLE ELECTRIC CORPORATION</v>
          </cell>
          <cell r="B1237" t="str">
            <v>VERIDIAN CONNECTIONS INC.</v>
          </cell>
          <cell r="D1237">
            <v>-257617</v>
          </cell>
        </row>
        <row r="1238">
          <cell r="A1238" t="str">
            <v>BLANDFORD-BLENHEIM PUBLIC UTILITIES COMMISSION</v>
          </cell>
          <cell r="B1238" t="str">
            <v>HYDRO ONE NETWORKS INC.</v>
          </cell>
          <cell r="D1238">
            <v>-8118</v>
          </cell>
        </row>
        <row r="1239">
          <cell r="A1239" t="str">
            <v>BLUE MOUNTAINS HYDRO SERVICES COMPANY INC.</v>
          </cell>
          <cell r="B1239" t="str">
            <v>COLLUS POWER CORP.</v>
          </cell>
          <cell r="D1239">
            <v>-61159</v>
          </cell>
        </row>
        <row r="1240">
          <cell r="A1240" t="str">
            <v>BLYTH HYDRO ELECTRIC COMMISSION</v>
          </cell>
          <cell r="B1240" t="str">
            <v>HYDRO ONE NETWORKS INC.</v>
          </cell>
          <cell r="D1240">
            <v>-21600</v>
          </cell>
        </row>
        <row r="1241">
          <cell r="A1241" t="str">
            <v>BOARD OF LIGHT &amp; HEAT COMM. OF THE CITY OF GUELPH</v>
          </cell>
          <cell r="B1241" t="str">
            <v>GUELPH HYDRO ELECTRIC SYSTEMS INC.</v>
          </cell>
          <cell r="D1241">
            <v>-3280287</v>
          </cell>
        </row>
        <row r="1242">
          <cell r="A1242" t="str">
            <v>BOBCAYGEON HYDRO ELECTRIC COMMISSION</v>
          </cell>
          <cell r="B1242" t="str">
            <v>HYDRO ONE NETWORKS INC.</v>
          </cell>
          <cell r="D1242">
            <v>-30357</v>
          </cell>
        </row>
        <row r="1243">
          <cell r="A1243" t="str">
            <v>BRADFORD WEST GWILLIMBURY PUBLIC UTILITIES COMMISSION</v>
          </cell>
          <cell r="B1243" t="str">
            <v>POWERSTREAM INC.</v>
          </cell>
          <cell r="D1243">
            <v>-482271</v>
          </cell>
        </row>
        <row r="1244">
          <cell r="A1244" t="str">
            <v>BRIGHTON DISTRIBUTION INC.</v>
          </cell>
          <cell r="B1244" t="str">
            <v>HYDRO ONE NETWORKS INC.</v>
          </cell>
          <cell r="D1244">
            <v>-84276</v>
          </cell>
        </row>
        <row r="1245">
          <cell r="A1245" t="str">
            <v>BROCK HYDRO-ELECTRIC COMMISSION</v>
          </cell>
          <cell r="B1245" t="str">
            <v>VERIDIAN CONNECTIONS INC.</v>
          </cell>
          <cell r="D1245">
            <v>-118719</v>
          </cell>
        </row>
        <row r="1246">
          <cell r="A1246" t="str">
            <v>BROCKVILLE UTILITIES INCORPORATED</v>
          </cell>
          <cell r="B1246" t="str">
            <v>HYDRO ONE NETWORKS INC.</v>
          </cell>
          <cell r="D1246">
            <v>-454703</v>
          </cell>
        </row>
        <row r="1247">
          <cell r="A1247" t="str">
            <v>BRUSSELS PUBLIC UTILITIES COMMISSION</v>
          </cell>
          <cell r="B1247" t="str">
            <v>FESTIVAL HYDRO INC.</v>
          </cell>
          <cell r="D1247">
            <v>-7778</v>
          </cell>
        </row>
        <row r="1248">
          <cell r="A1248" t="str">
            <v>BURK'S FALLS HYDRO ELECTRIC COMMISSION</v>
          </cell>
          <cell r="B1248" t="str">
            <v>LAKELAND POWER DISTRIBUTION LTD.</v>
          </cell>
          <cell r="D1248">
            <v>-42691</v>
          </cell>
        </row>
        <row r="1249">
          <cell r="A1249" t="str">
            <v>BURLINGTON HYDRO INC.</v>
          </cell>
          <cell r="B1249" t="str">
            <v>BURLINGTON HYDRO INC.</v>
          </cell>
          <cell r="D1249">
            <v>-4699681</v>
          </cell>
        </row>
        <row r="1250">
          <cell r="A1250" t="str">
            <v>CALEDON HYDRO CORPORATION</v>
          </cell>
          <cell r="B1250" t="str">
            <v>HYDRO ONE NETWORKS INC.</v>
          </cell>
          <cell r="D1250">
            <v>-1025158</v>
          </cell>
        </row>
        <row r="1251">
          <cell r="A1251" t="str">
            <v>CAMBRIDGE AND NORTH DUMFRIES HYDRO INC.</v>
          </cell>
          <cell r="B1251" t="str">
            <v>CAMBRIDGE AND NORTH DUMFRIES HYDRO INC.</v>
          </cell>
          <cell r="D1251">
            <v>-2213124</v>
          </cell>
        </row>
        <row r="1252">
          <cell r="A1252" t="str">
            <v>CAPREOL HYDRO ELECTRIC COMMISSION</v>
          </cell>
          <cell r="B1252" t="str">
            <v>GREATER SUDBURY HYDRO INC.</v>
          </cell>
          <cell r="D1252">
            <v>-158031</v>
          </cell>
        </row>
        <row r="1253">
          <cell r="A1253" t="str">
            <v>CASSELMAN HYDRO INC.</v>
          </cell>
          <cell r="B1253" t="str">
            <v>HYDRO OTTAWA LIMITED</v>
          </cell>
          <cell r="D1253">
            <v>-32757</v>
          </cell>
        </row>
        <row r="1254">
          <cell r="A1254" t="str">
            <v>CAVAN-MILLBROOK-NORTH MONAGHAN PUBLIC UTILITIES COMMISSION</v>
          </cell>
          <cell r="B1254" t="str">
            <v>HYDRO ONE NETWORKS INC.</v>
          </cell>
          <cell r="D1254">
            <v>-32841</v>
          </cell>
        </row>
        <row r="1255">
          <cell r="A1255" t="str">
            <v>CENTRE HASTINGS HYDRO ELECTRIC COMMISSION</v>
          </cell>
          <cell r="B1255" t="str">
            <v>HYDRO ONE NETWORKS INC.</v>
          </cell>
          <cell r="D1255">
            <v>-12753</v>
          </cell>
        </row>
        <row r="1256">
          <cell r="A1256" t="str">
            <v>CHALK RIVER HYDRO</v>
          </cell>
          <cell r="B1256" t="str">
            <v>HYDRO ONE NETWORKS INC.</v>
          </cell>
          <cell r="D1256">
            <v>-14160</v>
          </cell>
        </row>
        <row r="1257">
          <cell r="A1257" t="str">
            <v>CHAPLEAU PUBLIC UTILITIES CORPORATION</v>
          </cell>
          <cell r="B1257" t="str">
            <v>CHAPLEAU PUBLIC UTILITIES CORPORATION</v>
          </cell>
          <cell r="D1257">
            <v>-8179</v>
          </cell>
        </row>
        <row r="1258">
          <cell r="A1258" t="str">
            <v>CITY OF DRYDEN HYDRO ELECTRIC COMMISSION</v>
          </cell>
          <cell r="B1258" t="str">
            <v>HYDRO ONE NETWORKS INC.</v>
          </cell>
          <cell r="D1258">
            <v>-71382</v>
          </cell>
        </row>
        <row r="1259">
          <cell r="A1259" t="str">
            <v>CLARINGTON HYDRO-ELECTRIC COMMISSION</v>
          </cell>
          <cell r="B1259" t="str">
            <v>VERIDIAN CONNECTIONS INC.</v>
          </cell>
          <cell r="D1259">
            <v>-719052</v>
          </cell>
        </row>
        <row r="1260">
          <cell r="A1260" t="str">
            <v>CLINTON POWER CORPORATION</v>
          </cell>
          <cell r="B1260" t="str">
            <v>ERIE THAMES POWERLINES CORPORATION</v>
          </cell>
          <cell r="D1260">
            <v>-15123</v>
          </cell>
        </row>
        <row r="1261">
          <cell r="A1261" t="str">
            <v>COBDEN HYDRO</v>
          </cell>
          <cell r="B1261" t="str">
            <v>HYDRO ONE NETWORKS INC.</v>
          </cell>
          <cell r="D1261">
            <v>-7778</v>
          </cell>
        </row>
        <row r="1262">
          <cell r="A1262" t="str">
            <v>COLBORNE PUBLIC UTILITIES COMMISSION</v>
          </cell>
          <cell r="B1262" t="str">
            <v>LAKEFRONT UTILITIES INC.</v>
          </cell>
          <cell r="D1262">
            <v>-16834</v>
          </cell>
        </row>
        <row r="1263">
          <cell r="A1263" t="str">
            <v>COTTAM HYDRO-ELECTRIC SYSTEM</v>
          </cell>
          <cell r="B1263" t="str">
            <v>E.L.K. ENERGY INC.</v>
          </cell>
          <cell r="D1263">
            <v>-148231</v>
          </cell>
        </row>
        <row r="1264">
          <cell r="A1264" t="str">
            <v>DASHWOOD HYDRO-ELECTRIC SYSTEM</v>
          </cell>
          <cell r="B1264" t="str">
            <v>FESTIVAL HYDRO INC.</v>
          </cell>
          <cell r="D1264">
            <v>-129</v>
          </cell>
        </row>
        <row r="1265">
          <cell r="A1265" t="str">
            <v>DEEP RIVER HYDRO</v>
          </cell>
          <cell r="B1265" t="str">
            <v>HYDRO ONE NETWORKS INC.</v>
          </cell>
          <cell r="D1265">
            <v>-229875</v>
          </cell>
        </row>
        <row r="1266">
          <cell r="A1266" t="str">
            <v>DELHI HYDRO-ELECTRIC COMMISSION</v>
          </cell>
          <cell r="B1266" t="str">
            <v>NORFOLK POWER DISTRIBUTION INC.</v>
          </cell>
          <cell r="D1266">
            <v>-20713</v>
          </cell>
        </row>
        <row r="1267">
          <cell r="A1267" t="str">
            <v>DESERONTO PUBLIC UTILITIES COMMISSION</v>
          </cell>
          <cell r="B1267" t="str">
            <v>HYDRO ONE NETWORKS INC.</v>
          </cell>
          <cell r="D1267">
            <v>-7940</v>
          </cell>
        </row>
        <row r="1268">
          <cell r="A1268" t="str">
            <v>DRESDEN UTILITIES COMMISSION</v>
          </cell>
          <cell r="B1268" t="str">
            <v>CHATHAM-KENT HYDRO INC.</v>
          </cell>
          <cell r="D1268">
            <v>-33135</v>
          </cell>
        </row>
        <row r="1269">
          <cell r="A1269" t="str">
            <v>DUNDALK HYDRO ELECTRIC SYSTEM</v>
          </cell>
          <cell r="B1269" t="str">
            <v>HYDRO ONE NETWORKS INC.</v>
          </cell>
          <cell r="D1269">
            <v>-2020</v>
          </cell>
        </row>
        <row r="1270">
          <cell r="A1270" t="str">
            <v>DUNDAS HYDRO-ELECTRIC COMMISSION</v>
          </cell>
          <cell r="B1270" t="str">
            <v>HORIZON UTILITIES CORPORATION</v>
          </cell>
          <cell r="D1270">
            <v>-490989</v>
          </cell>
        </row>
        <row r="1271">
          <cell r="A1271" t="str">
            <v>DUNNVILLE HYDRO ELECTRIC COMMISSION</v>
          </cell>
          <cell r="B1271" t="str">
            <v>HALDIMAND COUNTY HYDRO INC.</v>
          </cell>
          <cell r="D1271">
            <v>-141195</v>
          </cell>
        </row>
        <row r="1272">
          <cell r="A1272" t="str">
            <v>DURHAM HYDRO ELECTRIC COMMISSION</v>
          </cell>
          <cell r="B1272" t="str">
            <v>HYDRO ONE NETWORKS INC.</v>
          </cell>
          <cell r="D1272">
            <v>-11586</v>
          </cell>
        </row>
        <row r="1273">
          <cell r="A1273" t="str">
            <v>DUTTON HYDRO LIMITED</v>
          </cell>
          <cell r="B1273" t="str">
            <v>MIDDLESEX POWER DISTRIBUTION CORPORATION</v>
          </cell>
          <cell r="D1273">
            <v>-4834</v>
          </cell>
        </row>
        <row r="1274">
          <cell r="A1274" t="str">
            <v>EAST ZORRA-TAVISTOCK PUBLIC UTILITY COMMISSION</v>
          </cell>
          <cell r="B1274" t="str">
            <v>ERIE THAMES POWERLINES CORPORATION</v>
          </cell>
          <cell r="D1274">
            <v>-38969</v>
          </cell>
        </row>
        <row r="1275">
          <cell r="A1275" t="str">
            <v>ELMWOOD HYDRO-ELECTRIC SYSTEM</v>
          </cell>
          <cell r="B1275" t="str">
            <v>WESTARIO POWER INC.</v>
          </cell>
          <cell r="D1275">
            <v>-234</v>
          </cell>
        </row>
        <row r="1276">
          <cell r="A1276" t="str">
            <v>EMBRUN COOPERATIVE HYDRO INC.</v>
          </cell>
          <cell r="B1276" t="str">
            <v>COOPERATIVE HYDRO EMBRUN INC.</v>
          </cell>
          <cell r="D1276">
            <v>-30195</v>
          </cell>
        </row>
        <row r="1277">
          <cell r="A1277" t="str">
            <v>ERIN HYDRO ELECTRIC COMMISSION</v>
          </cell>
          <cell r="B1277" t="str">
            <v>HYDRO ONE NETWORKS INC.</v>
          </cell>
          <cell r="D1277">
            <v>-228679</v>
          </cell>
        </row>
        <row r="1278">
          <cell r="A1278" t="str">
            <v>ESSEX HYDRO-ELECTRIC COMMISSION</v>
          </cell>
          <cell r="B1278" t="str">
            <v>E.L.K. ENERGY INC.</v>
          </cell>
          <cell r="D1278">
            <v>-199203</v>
          </cell>
        </row>
        <row r="1279">
          <cell r="A1279" t="str">
            <v>FENELON FALLS BOARD OF WATER, LIGHT AND POWER COMMISSIONERS</v>
          </cell>
          <cell r="B1279" t="str">
            <v>HYDRO ONE NETWORKS INC.</v>
          </cell>
          <cell r="D1279">
            <v>-14194</v>
          </cell>
        </row>
        <row r="1280">
          <cell r="A1280" t="str">
            <v>FLAMBOROUGH HYDRO ELECTRIC COMMISSION</v>
          </cell>
          <cell r="B1280" t="str">
            <v>HORIZON UTILITIES CORPORATION</v>
          </cell>
          <cell r="D1280">
            <v>-84589</v>
          </cell>
        </row>
        <row r="1281">
          <cell r="A1281" t="str">
            <v>FOREST PUBLIC UTILITIES COMMISSION</v>
          </cell>
          <cell r="B1281" t="str">
            <v>HYDRO ONE NETWORKS INC.</v>
          </cell>
          <cell r="D1281">
            <v>-14335</v>
          </cell>
        </row>
        <row r="1282">
          <cell r="A1282" t="str">
            <v>GEORGINA HYDRO ELECTRIC COMMISSION</v>
          </cell>
          <cell r="B1282" t="str">
            <v>HYDRO ONE NETWORKS INC.</v>
          </cell>
          <cell r="D1282">
            <v>-219735</v>
          </cell>
        </row>
        <row r="1283">
          <cell r="A1283" t="str">
            <v>GLENCOE PUBLIC UTILITIES COMMISSION</v>
          </cell>
          <cell r="B1283" t="str">
            <v>HYDRO ONE NETWORKS INC.</v>
          </cell>
          <cell r="D1283">
            <v>-31325</v>
          </cell>
        </row>
        <row r="1284">
          <cell r="A1284" t="str">
            <v>GOULBOURN HYDRO ELECTRIC COMMISSION</v>
          </cell>
          <cell r="B1284" t="str">
            <v>HYDRO OTTAWA LIMITED</v>
          </cell>
          <cell r="D1284">
            <v>-129459</v>
          </cell>
        </row>
        <row r="1285">
          <cell r="A1285" t="str">
            <v>GRAND BEND PUBLIC UTILITIES COMMISSION</v>
          </cell>
          <cell r="B1285" t="str">
            <v>HYDRO ONE NETWORKS INC.</v>
          </cell>
          <cell r="D1285">
            <v>-31267</v>
          </cell>
        </row>
        <row r="1286">
          <cell r="A1286" t="str">
            <v>GRAND VALLEY ENERGY INC.</v>
          </cell>
          <cell r="B1286" t="str">
            <v>ORANGEVILLE HYDRO LIMITED</v>
          </cell>
          <cell r="D1286">
            <v>-11046</v>
          </cell>
        </row>
        <row r="1287">
          <cell r="A1287" t="str">
            <v>GRAVENHURST HYDRO ELECTRIC INC.</v>
          </cell>
          <cell r="B1287" t="str">
            <v>VERIDIAN CONNECTIONS INC.</v>
          </cell>
          <cell r="D1287">
            <v>-71431</v>
          </cell>
        </row>
        <row r="1288">
          <cell r="A1288" t="str">
            <v>GRIMSBY POWER INCORPORATED</v>
          </cell>
          <cell r="B1288" t="str">
            <v>GRIMSBY POWER INCORPORATED</v>
          </cell>
          <cell r="D1288">
            <v>-107612</v>
          </cell>
        </row>
        <row r="1289">
          <cell r="A1289" t="str">
            <v>GUELPH/ERAMOSA HYDRO-ELECTRIC COMMISSION</v>
          </cell>
          <cell r="B1289" t="str">
            <v>GUELPH HYDRO ELECTRIC SYSTEMS INC.</v>
          </cell>
          <cell r="D1289">
            <v>-12633</v>
          </cell>
        </row>
        <row r="1290">
          <cell r="A1290" t="str">
            <v>HALDIMAND HYDRO-ELECTRIC COMMISSION</v>
          </cell>
          <cell r="B1290" t="str">
            <v>HALDIMAND COUNTY HYDRO INC.</v>
          </cell>
          <cell r="D1290">
            <v>-189717</v>
          </cell>
        </row>
        <row r="1291">
          <cell r="A1291" t="str">
            <v>HALTON HILLS HYDRO INC.</v>
          </cell>
          <cell r="B1291" t="str">
            <v>HALTON HILLS HYDRO INC.</v>
          </cell>
          <cell r="D1291">
            <v>-657710</v>
          </cell>
        </row>
        <row r="1292">
          <cell r="A1292" t="str">
            <v>HAMILTON HYDRO INC.</v>
          </cell>
          <cell r="B1292" t="str">
            <v>HORIZON UTILITIES CORPORATION</v>
          </cell>
          <cell r="D1292">
            <v>-1968216</v>
          </cell>
        </row>
        <row r="1293">
          <cell r="A1293" t="str">
            <v>HANOVER ELECTRIC SERVICES INC.</v>
          </cell>
          <cell r="B1293" t="str">
            <v>WESTARIO POWER INC.</v>
          </cell>
          <cell r="D1293">
            <v>-23479</v>
          </cell>
        </row>
        <row r="1294">
          <cell r="A1294" t="str">
            <v>HASTINGS PUBLIC UTILITIES</v>
          </cell>
          <cell r="B1294" t="str">
            <v>HYDRO ONE NETWORKS INC.</v>
          </cell>
          <cell r="D1294">
            <v>-2979</v>
          </cell>
        </row>
        <row r="1295">
          <cell r="A1295" t="str">
            <v>HAVELOCK-BELMONT-METHUEN HYDRO ELECTRIC COMMISSION</v>
          </cell>
          <cell r="B1295" t="str">
            <v>HYDRO ONE NETWORKS INC.</v>
          </cell>
          <cell r="D1295">
            <v>-13956</v>
          </cell>
        </row>
        <row r="1296">
          <cell r="A1296" t="str">
            <v>HEARST POWER DISTRIBUTION COMPANY LIMITED</v>
          </cell>
          <cell r="B1296" t="str">
            <v>HEARST POWER DISTRIBUTION COMPANY LIMITED</v>
          </cell>
          <cell r="D1296">
            <v>-78090</v>
          </cell>
        </row>
        <row r="1297">
          <cell r="A1297" t="str">
            <v>HENSALL PUBLIC UTILITIES COMMISSION</v>
          </cell>
          <cell r="B1297" t="str">
            <v>FESTIVAL HYDRO INC.</v>
          </cell>
          <cell r="D1297">
            <v>-13612</v>
          </cell>
        </row>
        <row r="1298">
          <cell r="A1298" t="str">
            <v>HOLSTEIN HYDRO ELECTRIC SYSTEM</v>
          </cell>
          <cell r="B1298" t="str">
            <v>WELLINGTON NORTH POWER INC.</v>
          </cell>
          <cell r="D1298">
            <v>-5000</v>
          </cell>
        </row>
        <row r="1299">
          <cell r="A1299" t="str">
            <v>HUNTSVILLE PUBLIC UTILITIES COMMISSION</v>
          </cell>
          <cell r="B1299" t="str">
            <v>LAKELAND POWER DISTRIBUTION LTD.</v>
          </cell>
          <cell r="D1299">
            <v>-27094</v>
          </cell>
        </row>
        <row r="1300">
          <cell r="A1300" t="str">
            <v>HYDRO ELECTRIC COMMISSION OF THE CORPORATION OF THE TOWNSHIP OF MIDDLESEX CENTRE</v>
          </cell>
          <cell r="B1300" t="str">
            <v>HYDRO ONE NETWORKS INC.</v>
          </cell>
          <cell r="D1300">
            <v>-4306</v>
          </cell>
        </row>
        <row r="1301">
          <cell r="A1301" t="str">
            <v>HYDRO ELECTRIC COMMISSION OF THE TOWN OF LEAMINGTON</v>
          </cell>
          <cell r="B1301" t="str">
            <v>ESSEX POWERLINES CORPORATION</v>
          </cell>
          <cell r="D1301">
            <v>-224853</v>
          </cell>
        </row>
        <row r="1302">
          <cell r="A1302" t="str">
            <v>HYDRO ELECTRIC COMMISSION OF THE TOWNSHIP OF SPRINGWATER</v>
          </cell>
          <cell r="B1302" t="str">
            <v>HYDRO ONE NETWORKS INC.</v>
          </cell>
          <cell r="D1302">
            <v>-4028</v>
          </cell>
        </row>
        <row r="1303">
          <cell r="A1303" t="str">
            <v>HYDRO HAWKESBURY INC.</v>
          </cell>
          <cell r="B1303" t="str">
            <v>HYDRO HAWKESBURY INC.</v>
          </cell>
          <cell r="D1303">
            <v>-55841</v>
          </cell>
        </row>
        <row r="1304">
          <cell r="A1304" t="str">
            <v>HYDRO MISSISSAUGA CORPORATION</v>
          </cell>
          <cell r="B1304" t="str">
            <v>ENERSOURCE HYDRO MISSISSAUGA INC.</v>
          </cell>
          <cell r="D1304">
            <v>-25023071</v>
          </cell>
        </row>
        <row r="1305">
          <cell r="A1305" t="str">
            <v>HYDRO ONE BRAMPTON NETWORKS INC.</v>
          </cell>
          <cell r="B1305" t="str">
            <v>HYDRO ONE BRAMPTON NETWORKS INC.</v>
          </cell>
          <cell r="D1305">
            <v>-5425168</v>
          </cell>
        </row>
        <row r="1306">
          <cell r="A1306" t="str">
            <v>HYDRO OTTAWA LIMITED</v>
          </cell>
          <cell r="B1306" t="str">
            <v>HYDRO OTTAWA LIMITED</v>
          </cell>
          <cell r="D1306">
            <v>-10547515</v>
          </cell>
        </row>
        <row r="1307">
          <cell r="A1307" t="str">
            <v>HYDRO VAUGHAN DISTRIBUTION INC.</v>
          </cell>
          <cell r="B1307" t="str">
            <v>POWERSTREAM INC.</v>
          </cell>
          <cell r="D1307">
            <v>-2445760</v>
          </cell>
        </row>
        <row r="1308">
          <cell r="A1308" t="str">
            <v>HYDRO-ELECTRIC COMMISSION FOR THE TOWN OF AMHERSTBURG</v>
          </cell>
          <cell r="B1308" t="str">
            <v>ESSEX POWERLINES CORPORATION</v>
          </cell>
          <cell r="D1308">
            <v>-99742</v>
          </cell>
        </row>
        <row r="1309">
          <cell r="A1309" t="str">
            <v>HYDRO-ELECTRIC COMMISSION OF SOUTH DUMFRIES</v>
          </cell>
          <cell r="B1309" t="str">
            <v>BRANT COUNTY POWER INC.</v>
          </cell>
          <cell r="D1309">
            <v>-198</v>
          </cell>
        </row>
        <row r="1310">
          <cell r="A1310" t="str">
            <v>HYDRO-ELECTRIC COMMISSION OF THE CITY OF BRANTFORD</v>
          </cell>
          <cell r="B1310" t="str">
            <v>BRANTFORD POWER INC.</v>
          </cell>
          <cell r="D1310">
            <v>-2369968</v>
          </cell>
        </row>
        <row r="1311">
          <cell r="A1311" t="str">
            <v>HYDRO-ELECTRIC COMMISSION OF THE CITY OF PEMBROKE</v>
          </cell>
          <cell r="B1311" t="str">
            <v>OTTAWA RIVER POWER CORPORATION</v>
          </cell>
          <cell r="D1311">
            <v>-206736</v>
          </cell>
        </row>
        <row r="1312">
          <cell r="A1312" t="str">
            <v>HYDRO-ELECTRIC COMMISSION OF THE CITY OF SARNIA</v>
          </cell>
          <cell r="B1312" t="str">
            <v>BLUEWATER POWER DISTRIBUTION CORPORATION</v>
          </cell>
          <cell r="D1312">
            <v>-207180</v>
          </cell>
        </row>
        <row r="1313">
          <cell r="A1313" t="str">
            <v>HYDRO-ELECTRIC COMMISSION OF THE CITY OF TORONTO - EAST YORK OFFICE</v>
          </cell>
          <cell r="B1313" t="str">
            <v>TORONTO HYDRO-ELECTRIC SYSTEM LIMITED</v>
          </cell>
          <cell r="D1313">
            <v>-440772</v>
          </cell>
        </row>
        <row r="1314">
          <cell r="A1314" t="str">
            <v>HYDRO-ELECTRIC COMMISSION OF THE CITY OF TORONTO - ETOBICOKE OFFICE</v>
          </cell>
          <cell r="B1314" t="str">
            <v>TORONTO HYDRO-ELECTRIC SYSTEM LIMITED</v>
          </cell>
          <cell r="D1314">
            <v>-4809570</v>
          </cell>
        </row>
        <row r="1315">
          <cell r="A1315" t="str">
            <v>HYDRO-ELECTRIC COMMISSION OF THE CITY OF TORONTO - NORTH YORK OFFICE</v>
          </cell>
          <cell r="B1315" t="str">
            <v>TORONTO HYDRO-ELECTRIC SYSTEM LIMITED</v>
          </cell>
          <cell r="D1315">
            <v>-5644332</v>
          </cell>
        </row>
        <row r="1316">
          <cell r="A1316" t="str">
            <v>HYDRO-ELECTRIC COMMISSION OF THE CITY OF TORONTO - SCARBOROUGH OFFICE</v>
          </cell>
          <cell r="B1316" t="str">
            <v>TORONTO HYDRO-ELECTRIC SYSTEM LIMITED</v>
          </cell>
          <cell r="D1316">
            <v>-11302126</v>
          </cell>
        </row>
        <row r="1317">
          <cell r="A1317" t="str">
            <v>HYDRO-ELECTRIC COMMISSION OF THE CITY OF TORONTO - TORONTO OFFICE</v>
          </cell>
          <cell r="B1317" t="str">
            <v>TORONTO HYDRO-ELECTRIC SYSTEM LIMITED</v>
          </cell>
          <cell r="D1317">
            <v>-5379481</v>
          </cell>
        </row>
        <row r="1318">
          <cell r="A1318" t="str">
            <v>HYDRO-ELECTRIC COMMISSION OF THE CITY OF TORONTO - YORK OFFICE</v>
          </cell>
          <cell r="B1318" t="str">
            <v>TORONTO HYDRO-ELECTRIC SYSTEM LIMITED</v>
          </cell>
          <cell r="D1318">
            <v>-65062</v>
          </cell>
        </row>
        <row r="1319">
          <cell r="A1319" t="str">
            <v>HYDRO-ELECTRIC COMMISSION OF THE TOWN OF BOTHWELL</v>
          </cell>
          <cell r="B1319" t="str">
            <v>CHATHAM-KENT HYDRO INC.</v>
          </cell>
          <cell r="D1319">
            <v>-7508</v>
          </cell>
        </row>
        <row r="1320">
          <cell r="A1320" t="str">
            <v>HYDRO-ELECTRIC COMMISSION OF THE TOWN OF BRACEBRIDGE</v>
          </cell>
          <cell r="B1320" t="str">
            <v>LAKELAND POWER DISTRIBUTION LTD.</v>
          </cell>
          <cell r="D1320">
            <v>-28516</v>
          </cell>
        </row>
        <row r="1321">
          <cell r="A1321" t="str">
            <v>HYDRO-ELECTRIC COMMISSION OF THE TOWN OF CACHE BAY</v>
          </cell>
          <cell r="B1321" t="str">
            <v>GREATER SUDBURY HYDRO INC.</v>
          </cell>
          <cell r="D1321">
            <v>-2373</v>
          </cell>
        </row>
        <row r="1322">
          <cell r="A1322" t="str">
            <v>HYDRO-ELECTRIC COMMISSION OF THE TOWN OF HARRISTON</v>
          </cell>
          <cell r="B1322" t="str">
            <v>WESTARIO POWER INC.</v>
          </cell>
          <cell r="D1322">
            <v>-19398</v>
          </cell>
        </row>
        <row r="1323">
          <cell r="A1323" t="str">
            <v>HYDRO-ELECTRIC COMMISSION OF THE TOWN OF HARROW</v>
          </cell>
          <cell r="B1323" t="str">
            <v>E.L.K. ENERGY INC.</v>
          </cell>
          <cell r="D1323">
            <v>-179669</v>
          </cell>
        </row>
        <row r="1324">
          <cell r="A1324" t="str">
            <v>HYDRO-ELECTRIC COMMISSION OF THE TOWN OF LASALLE</v>
          </cell>
          <cell r="B1324" t="str">
            <v>ESSEX POWERLINES CORPORATION</v>
          </cell>
          <cell r="D1324">
            <v>-195418</v>
          </cell>
        </row>
        <row r="1325">
          <cell r="A1325" t="str">
            <v>HYDRO-ELECTRIC COMMISSION OF THE TOWN OF PORT ELGIN</v>
          </cell>
          <cell r="B1325" t="str">
            <v>WESTARIO POWER INC.</v>
          </cell>
          <cell r="D1325">
            <v>-712701</v>
          </cell>
        </row>
        <row r="1326">
          <cell r="A1326" t="str">
            <v>HYDRO-ELECTRIC COMMISSION OF THE TOWN OF STAYNER</v>
          </cell>
          <cell r="B1326" t="str">
            <v>COLLUS POWER CORP.</v>
          </cell>
          <cell r="D1326">
            <v>-6815</v>
          </cell>
        </row>
        <row r="1327">
          <cell r="A1327" t="str">
            <v>HYDRO-ELECTRIC COMMISSION OF THE TOWN OF STURGEON FALLS</v>
          </cell>
          <cell r="B1327" t="str">
            <v>GREATER SUDBURY HYDRO INC.</v>
          </cell>
          <cell r="D1327">
            <v>-3460</v>
          </cell>
        </row>
        <row r="1328">
          <cell r="A1328" t="str">
            <v>HYDRO-ELECTRIC COMMISSION OF THE TOWN OF VANKLEEK HILL</v>
          </cell>
          <cell r="B1328" t="str">
            <v>HYDRO ONE NETWORKS INC.</v>
          </cell>
          <cell r="D1328">
            <v>-64435</v>
          </cell>
        </row>
        <row r="1329">
          <cell r="A1329" t="str">
            <v>HYDRO-ELECTRIC COMMISSION OF THE TOWN OF WALLACEBURG</v>
          </cell>
          <cell r="B1329" t="str">
            <v>CHATHAM-KENT HYDRO INC.</v>
          </cell>
          <cell r="D1329">
            <v>-210055</v>
          </cell>
        </row>
        <row r="1330">
          <cell r="A1330" t="str">
            <v>HYDRO-ELECTRIC COMMISSION OF THE TOWN OF WASAGA BEACH</v>
          </cell>
          <cell r="B1330" t="str">
            <v>WASAGA DISTRIBUTION INC.</v>
          </cell>
          <cell r="D1330">
            <v>-138457</v>
          </cell>
        </row>
        <row r="1331">
          <cell r="A1331" t="str">
            <v>HYDRO-ELECTRIC COMMISSION OF THE TOWN OF WEBBWOOD</v>
          </cell>
          <cell r="B1331" t="str">
            <v>ESPANOLA REGIONAL HYDRO DISTRIBUTION CORPORATION</v>
          </cell>
          <cell r="D1331">
            <v>-2162</v>
          </cell>
        </row>
        <row r="1332">
          <cell r="A1332" t="str">
            <v>HYDRO-ELECTRIC COMMISSION OF THE TOWN OF WIARTON</v>
          </cell>
          <cell r="B1332" t="str">
            <v>HYDRO ONE NETWORKS INC.</v>
          </cell>
          <cell r="D1332">
            <v>-12430</v>
          </cell>
        </row>
        <row r="1333">
          <cell r="A1333" t="str">
            <v>HYDRO-ELECTRIC COMMISSION OF THE TOWNSHIP OF BRANTFORD</v>
          </cell>
          <cell r="B1333" t="str">
            <v>BRANT COUNTY POWER INC.</v>
          </cell>
          <cell r="D1333">
            <v>-234847</v>
          </cell>
        </row>
        <row r="1334">
          <cell r="A1334" t="str">
            <v>HYDRO-ELECTRIC COMMISSION OF THE TOWNSHIP OF ESSA</v>
          </cell>
          <cell r="B1334" t="str">
            <v>POWERSTREAM INC.</v>
          </cell>
          <cell r="D1334">
            <v>-7200</v>
          </cell>
        </row>
        <row r="1335">
          <cell r="A1335" t="str">
            <v>HYDRO-ELECTRIC COMMISSION OF THE VILLAGE OF ALFRED</v>
          </cell>
          <cell r="B1335" t="str">
            <v>HYDRO 2000 INC.</v>
          </cell>
          <cell r="D1335">
            <v>-11969</v>
          </cell>
        </row>
        <row r="1336">
          <cell r="A1336" t="str">
            <v>HYDRO-ELECTRIC COMMISSION OF THE VILLAGE OF CLIFFORD</v>
          </cell>
          <cell r="B1336" t="str">
            <v>WESTARIO POWER INC.</v>
          </cell>
          <cell r="D1336">
            <v>-5623</v>
          </cell>
        </row>
        <row r="1337">
          <cell r="A1337" t="str">
            <v>HYDRO-ELECTRIC COMMISSION OF THE VILLAGE OF ELORA</v>
          </cell>
          <cell r="B1337" t="str">
            <v>CENTRE WELLINGTON HYDRO LTD.</v>
          </cell>
          <cell r="D1337">
            <v>-11776</v>
          </cell>
        </row>
        <row r="1338">
          <cell r="A1338" t="str">
            <v>HYDRO-ELECTRIC COMMISSION OF THE VILLAGE OF FINCH</v>
          </cell>
          <cell r="B1338" t="str">
            <v>HYDRO ONE NETWORKS INC.</v>
          </cell>
          <cell r="D1338">
            <v>-6624</v>
          </cell>
        </row>
        <row r="1339">
          <cell r="A1339" t="str">
            <v>HYDRO-ELECTRIC COMMISSION OF THE VILLAGE OF FRANKFORD</v>
          </cell>
          <cell r="B1339" t="str">
            <v>HYDRO ONE NETWORKS INC.</v>
          </cell>
          <cell r="D1339">
            <v>-9515</v>
          </cell>
        </row>
        <row r="1340">
          <cell r="A1340" t="str">
            <v>HYDRO-ELECTRIC COMMISSION OF THE VILLAGE OF L'ORIGNAL</v>
          </cell>
          <cell r="B1340" t="str">
            <v>HYDRO ONE NETWORKS INC.</v>
          </cell>
          <cell r="D1340">
            <v>-88699</v>
          </cell>
        </row>
        <row r="1341">
          <cell r="A1341" t="str">
            <v>HYDRO-ELECTRIC COMMISSION OF THE VILLAGE OF LUCAN</v>
          </cell>
          <cell r="B1341" t="str">
            <v>HYDRO ONE NETWORKS INC.</v>
          </cell>
          <cell r="D1341">
            <v>-81993</v>
          </cell>
        </row>
        <row r="1342">
          <cell r="A1342" t="str">
            <v>HYDRO-ELECTRIC COMMISSION OF THE VILLAGE OF MORRISBURG</v>
          </cell>
          <cell r="B1342" t="str">
            <v>RIDEAU ST. LAWRENCE DISTRIBUTION INC.</v>
          </cell>
          <cell r="D1342">
            <v>-100351</v>
          </cell>
        </row>
        <row r="1343">
          <cell r="A1343" t="str">
            <v>HYDRO-ELECTRIC COMMISSION OF THE VILLAGE OF PAISLEY</v>
          </cell>
          <cell r="B1343" t="str">
            <v>HYDRO ONE NETWORKS INC.</v>
          </cell>
          <cell r="D1343">
            <v>-36754</v>
          </cell>
        </row>
        <row r="1344">
          <cell r="A1344" t="str">
            <v>HYDRO-ELECTRIC COMMISSION OF THE VILLAGE OF PLANTAGENET</v>
          </cell>
          <cell r="B1344" t="str">
            <v>HYDRO 2000 INC.</v>
          </cell>
          <cell r="D1344">
            <v>-2442</v>
          </cell>
        </row>
        <row r="1345">
          <cell r="A1345" t="str">
            <v>HYDRO-ELECTRIC COMMISSION OF THE VILLAGE OF ST. CLAIR BEACH</v>
          </cell>
          <cell r="B1345" t="str">
            <v>ESSEX POWERLINES CORPORATION</v>
          </cell>
          <cell r="D1345">
            <v>-544852</v>
          </cell>
        </row>
        <row r="1346">
          <cell r="A1346" t="str">
            <v>HYDRO-ELECTRIC COMMISSION OF THE VILLAGE OF VICTORIA HARBOUR</v>
          </cell>
          <cell r="B1346" t="str">
            <v>NEWMARKET-TAY POWER DISTRIBUTION LTD.</v>
          </cell>
          <cell r="D1346">
            <v>-9338</v>
          </cell>
        </row>
        <row r="1347">
          <cell r="A1347" t="str">
            <v>INGERSOLL PUBLIC UTILITY COMMISSION</v>
          </cell>
          <cell r="B1347" t="str">
            <v>ERIE THAMES POWERLINES CORPORATION</v>
          </cell>
          <cell r="D1347">
            <v>-123199</v>
          </cell>
        </row>
        <row r="1348">
          <cell r="A1348" t="str">
            <v>INNISFIL HYDRO DISTRIBUTION SYSTEMS LIMITED</v>
          </cell>
          <cell r="B1348" t="str">
            <v>INNISFIL HYDRO DISTRIBUTION SYSTEMS LIMITED</v>
          </cell>
          <cell r="D1348">
            <v>-46807</v>
          </cell>
        </row>
        <row r="1349">
          <cell r="A1349" t="str">
            <v>KENORA HYDRO ELECTRIC CORPORATION LTD.</v>
          </cell>
          <cell r="B1349" t="str">
            <v>KENORA HYDRO ELECTRIC CORPORATION LTD.</v>
          </cell>
          <cell r="D1349">
            <v>-52588</v>
          </cell>
        </row>
        <row r="1350">
          <cell r="A1350" t="str">
            <v>KILLALOE HYDRO ELECTRIC COMMISSION</v>
          </cell>
          <cell r="B1350" t="str">
            <v>OTTAWA RIVER POWER CORPORATION</v>
          </cell>
          <cell r="D1350">
            <v>-5864</v>
          </cell>
        </row>
        <row r="1351">
          <cell r="A1351" t="str">
            <v>KINCARDINE HYDRO ELECTRIC COMMISSION</v>
          </cell>
          <cell r="B1351" t="str">
            <v>WESTARIO POWER INC.</v>
          </cell>
          <cell r="D1351">
            <v>-610241</v>
          </cell>
        </row>
        <row r="1352">
          <cell r="A1352" t="str">
            <v>KINGSTON ELECTRICITY DISTRIBUTION LIMITED</v>
          </cell>
          <cell r="B1352" t="str">
            <v>KINGSTON ELECTRICITY DISTRIBUTION LIMITED</v>
          </cell>
          <cell r="D1352">
            <v>-91585</v>
          </cell>
        </row>
        <row r="1353">
          <cell r="B1353" t="str">
            <v>KINGSTON HYDRO CORPORATION</v>
          </cell>
          <cell r="D1353">
            <v>-91585</v>
          </cell>
        </row>
        <row r="1354">
          <cell r="A1354" t="str">
            <v>KINGSVILLE PUBLIC UTILITY COMMISSION</v>
          </cell>
          <cell r="B1354" t="str">
            <v>E.L.K. ENERGY INC.</v>
          </cell>
          <cell r="D1354">
            <v>-252323</v>
          </cell>
        </row>
        <row r="1355">
          <cell r="A1355" t="str">
            <v>KIRKFIELD HYDRO ELECTRIC SYSTEM</v>
          </cell>
          <cell r="B1355" t="str">
            <v>HYDRO ONE NETWORKS INC.</v>
          </cell>
          <cell r="D1355">
            <v>-10027</v>
          </cell>
        </row>
        <row r="1356">
          <cell r="A1356" t="str">
            <v>KITCHENER-WILMOT HYDRO INC.</v>
          </cell>
          <cell r="B1356" t="str">
            <v>KITCHENER-WILMOT HYDRO INC.</v>
          </cell>
          <cell r="D1356">
            <v>-2341206</v>
          </cell>
        </row>
        <row r="1357">
          <cell r="A1357" t="str">
            <v>LAKEFIELD DISTRIBUTION INCORPORATED</v>
          </cell>
          <cell r="B1357" t="str">
            <v>PETERBOROUGH DISTRIBUTION INCORPORATED</v>
          </cell>
          <cell r="D1357">
            <v>-95910</v>
          </cell>
        </row>
        <row r="1358">
          <cell r="A1358" t="str">
            <v>LAKESHORE TOWNSHIP HEC</v>
          </cell>
          <cell r="B1358" t="str">
            <v>E.L.K. ENERGY INC.</v>
          </cell>
          <cell r="D1358">
            <v>-222757</v>
          </cell>
        </row>
        <row r="1359">
          <cell r="A1359" t="str">
            <v>LANARK HIGHLANDS PUBLIC UTILITIES COMMISSION</v>
          </cell>
          <cell r="B1359" t="str">
            <v>HYDRO ONE NETWORKS INC.</v>
          </cell>
          <cell r="D1359">
            <v>-7179</v>
          </cell>
        </row>
        <row r="1360">
          <cell r="A1360" t="str">
            <v>LARDER LAKE ELECTRIC COMPANY</v>
          </cell>
          <cell r="B1360" t="str">
            <v>HYDRO ONE NETWORKS INC.</v>
          </cell>
          <cell r="D1360">
            <v>-7045</v>
          </cell>
        </row>
        <row r="1361">
          <cell r="A1361" t="str">
            <v>LATCHFORD HYDRO ELECTRIC</v>
          </cell>
          <cell r="B1361" t="str">
            <v>HYDRO ONE NETWORKS INC.</v>
          </cell>
          <cell r="D1361">
            <v>-6945</v>
          </cell>
        </row>
        <row r="1362">
          <cell r="A1362" t="str">
            <v>LINCOLN HYDRO-ELECTRIC COMMISSION</v>
          </cell>
          <cell r="B1362" t="str">
            <v>NIAGARA PENINSULA ENERGY INC.</v>
          </cell>
          <cell r="D1362">
            <v>-91083</v>
          </cell>
        </row>
        <row r="1363">
          <cell r="A1363" t="str">
            <v>LINDSAY HYDRO-ELECTRIC SYSTEM</v>
          </cell>
          <cell r="B1363" t="str">
            <v>HYDRO ONE NETWORKS INC.</v>
          </cell>
          <cell r="D1363">
            <v>-202013</v>
          </cell>
        </row>
        <row r="1364">
          <cell r="A1364" t="str">
            <v>LONDON HYDRO UTILITIES SERVICES INC.</v>
          </cell>
          <cell r="B1364" t="str">
            <v>LONDON HYDRO INC.</v>
          </cell>
          <cell r="D1364">
            <v>-7184393</v>
          </cell>
        </row>
        <row r="1365">
          <cell r="A1365" t="str">
            <v>MALAHIDE UTILITY COMMISSION</v>
          </cell>
          <cell r="B1365" t="str">
            <v>HYDRO ONE NETWORKS INC.</v>
          </cell>
          <cell r="D1365">
            <v>-3029</v>
          </cell>
        </row>
        <row r="1366">
          <cell r="A1366" t="str">
            <v>MAPLETON HYDRO ELECTRIC COMMISSION</v>
          </cell>
          <cell r="B1366" t="str">
            <v>HYDRO ONE NETWORKS INC.</v>
          </cell>
          <cell r="D1366">
            <v>-2741</v>
          </cell>
        </row>
        <row r="1367">
          <cell r="A1367" t="str">
            <v>MARKDALE HYDRO SYSTEM</v>
          </cell>
          <cell r="B1367" t="str">
            <v>HYDRO ONE NETWORKS INC.</v>
          </cell>
          <cell r="D1367">
            <v>-18412</v>
          </cell>
        </row>
        <row r="1368">
          <cell r="A1368" t="str">
            <v>MARKHAM HYDRO DISTRIBUTION INC.</v>
          </cell>
          <cell r="B1368" t="str">
            <v>POWERSTREAM INC.</v>
          </cell>
          <cell r="D1368">
            <v>-3424963</v>
          </cell>
        </row>
        <row r="1369">
          <cell r="A1369" t="str">
            <v>MARMORA HYDRO COMMISSION</v>
          </cell>
          <cell r="B1369" t="str">
            <v>HYDRO ONE NETWORKS INC.</v>
          </cell>
          <cell r="D1369">
            <v>-21445</v>
          </cell>
        </row>
        <row r="1370">
          <cell r="A1370" t="str">
            <v>MARTINTOWN HYDRO SYSTEM</v>
          </cell>
          <cell r="B1370" t="str">
            <v>HYDRO ONE NETWORKS INC.</v>
          </cell>
          <cell r="D1370">
            <v>-843</v>
          </cell>
        </row>
        <row r="1371">
          <cell r="A1371" t="str">
            <v>MIDLAND POWER UTILITY CORPORATION</v>
          </cell>
          <cell r="B1371" t="str">
            <v>MIDLAND POWER UTILITY CORPORATION</v>
          </cell>
          <cell r="D1371">
            <v>-26525</v>
          </cell>
        </row>
        <row r="1372">
          <cell r="A1372" t="str">
            <v>MILDMAY HYDRO-ELECTRIC COMMISSION</v>
          </cell>
          <cell r="B1372" t="str">
            <v>WESTARIO POWER INC.</v>
          </cell>
          <cell r="D1372">
            <v>-3976</v>
          </cell>
        </row>
        <row r="1373">
          <cell r="A1373" t="str">
            <v>MILTON HYDRO DISTRIBUTION INC.</v>
          </cell>
          <cell r="B1373" t="str">
            <v>MILTON HYDRO DISTRIBUTION INC.</v>
          </cell>
          <cell r="D1373">
            <v>-1932501</v>
          </cell>
        </row>
        <row r="1374">
          <cell r="A1374" t="str">
            <v>MISSISSIPPI MILLS PUBLIC UTILITIES COMMISSION</v>
          </cell>
          <cell r="B1374" t="str">
            <v>OTTAWA RIVER POWER CORPORATION</v>
          </cell>
          <cell r="D1374">
            <v>-40818</v>
          </cell>
        </row>
        <row r="1375">
          <cell r="A1375" t="str">
            <v>NANTICOKE HYDRO ELECTRIC COMMISSION</v>
          </cell>
          <cell r="B1375" t="str">
            <v>HALDIMAND COUNTY HYDRO INC.</v>
          </cell>
          <cell r="D1375">
            <v>-401779</v>
          </cell>
        </row>
        <row r="1376">
          <cell r="A1376" t="str">
            <v>NAPANEE HYDRO-ELECTRIC COMMISSION</v>
          </cell>
          <cell r="B1376" t="str">
            <v>HYDRO ONE NETWORKS INC.</v>
          </cell>
          <cell r="D1376">
            <v>-38335</v>
          </cell>
        </row>
        <row r="1377">
          <cell r="A1377" t="str">
            <v>NEPEAN HYDRO ELECTRIC COMMISSION</v>
          </cell>
          <cell r="B1377" t="str">
            <v>HYDRO OTTAWA LIMITED</v>
          </cell>
          <cell r="D1377">
            <v>-3913299</v>
          </cell>
        </row>
        <row r="1378">
          <cell r="A1378" t="str">
            <v>NEW TECUMSETH HYDRO</v>
          </cell>
          <cell r="B1378" t="str">
            <v>POWERSTREAM INC.</v>
          </cell>
          <cell r="D1378">
            <v>-177928</v>
          </cell>
        </row>
        <row r="1379">
          <cell r="A1379" t="str">
            <v>NEWBURY POWER INC.</v>
          </cell>
          <cell r="B1379" t="str">
            <v>MIDDLESEX POWER DISTRIBUTION CORPORATION</v>
          </cell>
          <cell r="D1379">
            <v>-3415</v>
          </cell>
        </row>
        <row r="1380">
          <cell r="A1380" t="str">
            <v>NEWMARKET HYDRO LTD.</v>
          </cell>
          <cell r="B1380" t="str">
            <v>NEWMARKET-TAY POWER DISTRIBUTION LTD.</v>
          </cell>
          <cell r="D1380">
            <v>-1766340</v>
          </cell>
        </row>
        <row r="1381">
          <cell r="A1381" t="str">
            <v>NIAGARA FALLS HYDRO INC.</v>
          </cell>
          <cell r="B1381" t="str">
            <v>NIAGARA PENINSULA ENERGY INC.</v>
          </cell>
          <cell r="D1381">
            <v>-1629285</v>
          </cell>
        </row>
        <row r="1382">
          <cell r="A1382" t="str">
            <v>NIAGARA-ON-THE-LAKE HYDRO INC.</v>
          </cell>
          <cell r="B1382" t="str">
            <v>NIAGARA-ON-THE-LAKE HYDRO INC.</v>
          </cell>
          <cell r="D1382">
            <v>-185586</v>
          </cell>
        </row>
        <row r="1383">
          <cell r="A1383" t="str">
            <v>NICKEL CENTRE HYDRO-ELECTRIC COMMISSION</v>
          </cell>
          <cell r="B1383" t="str">
            <v>GREATER SUDBURY HYDRO INC.</v>
          </cell>
          <cell r="D1383">
            <v>-12457</v>
          </cell>
        </row>
        <row r="1384">
          <cell r="A1384" t="str">
            <v>NIPIGON HYDRO ELECTRIC COMMISSION</v>
          </cell>
          <cell r="B1384" t="str">
            <v>HYDRO ONE NETWORKS INC.</v>
          </cell>
          <cell r="D1384">
            <v>-16664</v>
          </cell>
        </row>
        <row r="1385">
          <cell r="A1385" t="str">
            <v>NORFOLK POWER DISTRIBUTION INC.</v>
          </cell>
          <cell r="B1385" t="str">
            <v>NORFOLK POWER DISTRIBUTION INC.</v>
          </cell>
          <cell r="D1385">
            <v>-31602</v>
          </cell>
        </row>
        <row r="1386">
          <cell r="A1386" t="str">
            <v>NORTH BAY HYDRO DISTRIBUTION LIMITED</v>
          </cell>
          <cell r="B1386" t="str">
            <v>NORTH BAY HYDRO DISTRIBUTION LIMITED</v>
          </cell>
          <cell r="D1386">
            <v>-366445</v>
          </cell>
        </row>
        <row r="1387">
          <cell r="A1387" t="str">
            <v>NORTH GRENVILLE HYDRO-ELECTRIC COMMISSION</v>
          </cell>
          <cell r="B1387" t="str">
            <v>HYDRO ONE NETWORKS INC.</v>
          </cell>
          <cell r="D1387">
            <v>-4401</v>
          </cell>
        </row>
        <row r="1388">
          <cell r="A1388" t="str">
            <v>NORTH PERTH UTILITY COMMISSION</v>
          </cell>
          <cell r="B1388" t="str">
            <v>HYDRO ONE NETWORKS INC.</v>
          </cell>
          <cell r="D1388">
            <v>-109179</v>
          </cell>
        </row>
        <row r="1389">
          <cell r="A1389" t="str">
            <v>NORWICH PUBLIC UTILITY COMMISSION</v>
          </cell>
          <cell r="B1389" t="str">
            <v>ERIE THAMES POWERLINES CORPORATION</v>
          </cell>
          <cell r="D1389">
            <v>-61495</v>
          </cell>
        </row>
        <row r="1390">
          <cell r="A1390" t="str">
            <v>OAKVILLE HYDRO ELECTRICITY DISTRIBUTION INC.</v>
          </cell>
          <cell r="B1390" t="str">
            <v>OAKVILLE HYDRO ELECTRICITY DISTRIBUTION INC.</v>
          </cell>
          <cell r="D1390">
            <v>-6005524</v>
          </cell>
        </row>
        <row r="1391">
          <cell r="A1391" t="str">
            <v>OIL SPRINGS HYDRO ELECTRIC COMMISSION</v>
          </cell>
          <cell r="B1391" t="str">
            <v>BLUEWATER POWER DISTRIBUTION CORPORATION</v>
          </cell>
          <cell r="D1391">
            <v>-5065</v>
          </cell>
        </row>
        <row r="1392">
          <cell r="A1392" t="str">
            <v>ORANGEVILLE HYDRO LIMITED</v>
          </cell>
          <cell r="B1392" t="str">
            <v>ORANGEVILLE HYDRO LIMITED</v>
          </cell>
          <cell r="D1392">
            <v>-919210</v>
          </cell>
        </row>
        <row r="1393">
          <cell r="A1393" t="str">
            <v>ORILLIA POWER DISTRIBUTION CORPORATION</v>
          </cell>
          <cell r="B1393" t="str">
            <v>ORILLIA POWER DISTRIBUTION CORPORATION</v>
          </cell>
          <cell r="D1393">
            <v>-461777</v>
          </cell>
        </row>
        <row r="1394">
          <cell r="A1394" t="str">
            <v>OSHAWA PUC NETWORKS INC.</v>
          </cell>
          <cell r="B1394" t="str">
            <v>OSHAWA PUC NETWORKS INC.</v>
          </cell>
          <cell r="D1394">
            <v>-2854490</v>
          </cell>
        </row>
        <row r="1395">
          <cell r="A1395" t="str">
            <v>PARKHILL P.U.C.</v>
          </cell>
          <cell r="B1395" t="str">
            <v>MIDDLESEX POWER DISTRIBUTION CORPORATION</v>
          </cell>
          <cell r="D1395">
            <v>-22663</v>
          </cell>
        </row>
        <row r="1396">
          <cell r="A1396" t="str">
            <v>PARRY SOUND POWER CORPORATION</v>
          </cell>
          <cell r="B1396" t="str">
            <v>PARRY SOUND POWER CORPORATION</v>
          </cell>
          <cell r="D1396">
            <v>-38660</v>
          </cell>
        </row>
        <row r="1397">
          <cell r="A1397" t="str">
            <v>PELHAM HYDRO-ELECTRIC COMMISSION</v>
          </cell>
          <cell r="B1397" t="str">
            <v>NIAGARA PENINSULA ENERGY INC.</v>
          </cell>
          <cell r="D1397">
            <v>-52420</v>
          </cell>
        </row>
        <row r="1398">
          <cell r="A1398" t="str">
            <v>PERTH EAST HYDRO ELECTRIC COMMISSION</v>
          </cell>
          <cell r="B1398" t="str">
            <v>HYDRO ONE NETWORKS INC.</v>
          </cell>
          <cell r="D1398">
            <v>-23746</v>
          </cell>
        </row>
        <row r="1399">
          <cell r="A1399" t="str">
            <v>PETERBOROUGH UTILITIES COMMISSION</v>
          </cell>
          <cell r="B1399" t="str">
            <v>PETERBOROUGH DISTRIBUTION INCORPORATED</v>
          </cell>
          <cell r="D1399">
            <v>-1184532</v>
          </cell>
        </row>
        <row r="1400">
          <cell r="A1400" t="str">
            <v>PICKERING HYDRO-ELECTRIC COMMISSION</v>
          </cell>
          <cell r="B1400" t="str">
            <v>VERIDIAN CONNECTIONS INC.</v>
          </cell>
          <cell r="D1400">
            <v>-708917</v>
          </cell>
        </row>
        <row r="1401">
          <cell r="A1401" t="str">
            <v>POLICE VILLAGE OF APPLE HILL HYDRO SYSTEM</v>
          </cell>
          <cell r="B1401" t="str">
            <v>HYDRO ONE NETWORKS INC.</v>
          </cell>
          <cell r="D1401">
            <v>-698</v>
          </cell>
        </row>
        <row r="1402">
          <cell r="A1402" t="str">
            <v>POLICE VILLAGE OF AVONMORE HYDRO SYSTEM</v>
          </cell>
          <cell r="B1402" t="str">
            <v>HYDRO ONE NETWORKS INC.</v>
          </cell>
          <cell r="D1402">
            <v>-2588</v>
          </cell>
        </row>
        <row r="1403">
          <cell r="A1403" t="str">
            <v>POLICE VILLAGE OF COMBER HYDRO SYSTEM</v>
          </cell>
          <cell r="B1403" t="str">
            <v>E.L.K. ENERGY INC.</v>
          </cell>
          <cell r="D1403">
            <v>-31005</v>
          </cell>
        </row>
        <row r="1404">
          <cell r="A1404" t="str">
            <v>POLICE VILLAGE OF DUBLIN HYDRO SYSTEM</v>
          </cell>
          <cell r="B1404" t="str">
            <v>ERIE THAMES POWERLINES CORPORATION</v>
          </cell>
          <cell r="D1404">
            <v>-1945</v>
          </cell>
        </row>
        <row r="1405">
          <cell r="A1405" t="str">
            <v>POLICE VILLAGE OF GRANTON HYDRO SYSTEM</v>
          </cell>
          <cell r="B1405" t="str">
            <v>HYDRO ONE NETWORKS INC.</v>
          </cell>
          <cell r="D1405">
            <v>-42896</v>
          </cell>
        </row>
        <row r="1406">
          <cell r="A1406" t="str">
            <v>POLICE VILLAGE OF MERLIN HYDRO SYSTEM</v>
          </cell>
          <cell r="B1406" t="str">
            <v>CHATHAM-KENT HYDRO INC.</v>
          </cell>
          <cell r="D1406">
            <v>-24071</v>
          </cell>
        </row>
        <row r="1407">
          <cell r="A1407" t="str">
            <v>POLICE VILLAGE OF MOOREFIELD HYDRO SYSTEM</v>
          </cell>
          <cell r="B1407" t="str">
            <v>HYDRO ONE NETWORKS INC.</v>
          </cell>
          <cell r="D1407">
            <v>-99</v>
          </cell>
        </row>
        <row r="1408">
          <cell r="A1408" t="str">
            <v>POLICE VILLAGE OF MOUNT BRYDGES HYDRO SYSTEM</v>
          </cell>
          <cell r="B1408" t="str">
            <v>MIDDLESEX POWER DISTRIBUTION CORPORATION</v>
          </cell>
          <cell r="D1408">
            <v>-27561</v>
          </cell>
        </row>
        <row r="1409">
          <cell r="A1409" t="str">
            <v>POLICE VILLAGE OF PRICEVILLE HYDRO SYSTEM</v>
          </cell>
          <cell r="B1409" t="str">
            <v>HYDRO ONE NETWORKS INC.</v>
          </cell>
          <cell r="D1409">
            <v>-2111</v>
          </cell>
        </row>
        <row r="1410">
          <cell r="A1410" t="str">
            <v>POLICE VILLAGE OF RUSSELL HYDRO ELECTRIC SYSTEM</v>
          </cell>
          <cell r="B1410" t="str">
            <v>HYDRO ONE NETWORKS INC.</v>
          </cell>
          <cell r="D1410">
            <v>-6098</v>
          </cell>
        </row>
        <row r="1411">
          <cell r="A1411" t="str">
            <v>PORT COLBORNE HYDRO INC.</v>
          </cell>
          <cell r="B1411" t="str">
            <v>CANADIAN NIAGARA POWER INC.</v>
          </cell>
          <cell r="D1411">
            <v>-48570</v>
          </cell>
        </row>
        <row r="1412">
          <cell r="A1412" t="str">
            <v>PORT HOPE HYDRO</v>
          </cell>
          <cell r="B1412" t="str">
            <v>VERIDIAN CONNECTIONS INC.</v>
          </cell>
          <cell r="D1412">
            <v>-515719</v>
          </cell>
        </row>
        <row r="1413">
          <cell r="A1413" t="str">
            <v>PRESCOTT PUBLIC UTILITIES COMMISSION</v>
          </cell>
          <cell r="B1413" t="str">
            <v>RIDEAU ST. LAWRENCE DISTRIBUTION INC.</v>
          </cell>
          <cell r="D1413">
            <v>-33640</v>
          </cell>
        </row>
        <row r="1414">
          <cell r="A1414" t="str">
            <v>PUBLIC UTILITIES COMMISSION OF CHATHAM-KENT</v>
          </cell>
          <cell r="B1414" t="str">
            <v>CHATHAM-KENT HYDRO INC.</v>
          </cell>
          <cell r="D1414">
            <v>-931984</v>
          </cell>
        </row>
        <row r="1415">
          <cell r="A1415" t="str">
            <v>PUBLIC UTILITIES COMMISSION OF THE CITY OF BARRIE</v>
          </cell>
          <cell r="B1415" t="str">
            <v>POWERSTREAM INC.</v>
          </cell>
          <cell r="D1415">
            <v>-3573120</v>
          </cell>
        </row>
        <row r="1416">
          <cell r="A1416" t="str">
            <v>PUBLIC UTILITIES COMMISSION OF THE CITY OF OWEN SOUND</v>
          </cell>
          <cell r="B1416" t="str">
            <v>HYDRO ONE NETWORKS INC.</v>
          </cell>
          <cell r="D1416">
            <v>-172860</v>
          </cell>
        </row>
        <row r="1417">
          <cell r="A1417" t="str">
            <v>PUBLIC UTILITIES COMMISSION OF THE CITY OF TRENTON</v>
          </cell>
          <cell r="B1417" t="str">
            <v>HYDRO ONE NETWORKS INC.</v>
          </cell>
          <cell r="D1417">
            <v>-785703</v>
          </cell>
        </row>
        <row r="1418">
          <cell r="A1418" t="str">
            <v>PUBLIC UTILITIES COMMISSION OF THE CORPORATION OF THE TOWNSHIP OF MAGNETAWAN</v>
          </cell>
          <cell r="B1418" t="str">
            <v>LAKELAND POWER DISTRIBUTION LTD.</v>
          </cell>
          <cell r="D1418">
            <v>-26307</v>
          </cell>
        </row>
        <row r="1419">
          <cell r="A1419" t="str">
            <v>PUBLIC UTILITIES COMMISSION OF THE TOWN OF ALEXANDRIA</v>
          </cell>
          <cell r="B1419" t="str">
            <v>HYDRO ONE NETWORKS INC.</v>
          </cell>
          <cell r="D1419">
            <v>-15360</v>
          </cell>
        </row>
        <row r="1420">
          <cell r="A1420" t="str">
            <v>PUBLIC UTILITIES COMMISSION OF THE TOWN OF BLENHEIM</v>
          </cell>
          <cell r="B1420" t="str">
            <v>CHATHAM-KENT HYDRO INC.</v>
          </cell>
          <cell r="D1420">
            <v>-25316</v>
          </cell>
        </row>
        <row r="1421">
          <cell r="A1421" t="str">
            <v>PUBLIC UTILITIES COMMISSION OF THE TOWN OF CAMPBELLFORD</v>
          </cell>
          <cell r="B1421" t="str">
            <v>HYDRO ONE NETWORKS INC.</v>
          </cell>
          <cell r="D1421">
            <v>-32228</v>
          </cell>
        </row>
        <row r="1422">
          <cell r="A1422" t="str">
            <v>PUBLIC UTILITIES COMMISSION OF THE TOWN OF CHESLEY</v>
          </cell>
          <cell r="B1422" t="str">
            <v>HYDRO ONE NETWORKS INC.</v>
          </cell>
          <cell r="D1422">
            <v>-16267</v>
          </cell>
        </row>
        <row r="1423">
          <cell r="A1423" t="str">
            <v>PUBLIC UTILITIES COMMISSION OF THE TOWN OF COBOURG</v>
          </cell>
          <cell r="B1423" t="str">
            <v>LAKEFRONT UTILITIES INC.</v>
          </cell>
          <cell r="D1423">
            <v>-14001</v>
          </cell>
        </row>
        <row r="1424">
          <cell r="A1424" t="str">
            <v>PUBLIC UTILITIES COMMISSION OF THE TOWN OF FERGUS</v>
          </cell>
          <cell r="B1424" t="str">
            <v>CENTRE WELLINGTON HYDRO LTD.</v>
          </cell>
          <cell r="D1424">
            <v>-52302</v>
          </cell>
        </row>
        <row r="1425">
          <cell r="A1425" t="str">
            <v>PUBLIC UTILITIES COMMISSION OF THE TOWN OF GODERICH</v>
          </cell>
          <cell r="B1425" t="str">
            <v>WEST COAST HURON ENERGY INC.</v>
          </cell>
          <cell r="D1425">
            <v>-143766</v>
          </cell>
        </row>
        <row r="1426">
          <cell r="A1426" t="str">
            <v>PUBLIC UTILITIES COMMISSION OF THE TOWN OF MASSEY</v>
          </cell>
          <cell r="B1426" t="str">
            <v>ESPANOLA REGIONAL HYDRO DISTRIBUTION CORPORATION</v>
          </cell>
          <cell r="D1426">
            <v>-10397</v>
          </cell>
        </row>
        <row r="1427">
          <cell r="A1427" t="str">
            <v>PUBLIC UTILITIES COMMISSION OF THE TOWN OF MEAFORD</v>
          </cell>
          <cell r="B1427" t="str">
            <v>HYDRO ONE NETWORKS INC.</v>
          </cell>
          <cell r="D1427">
            <v>-107901</v>
          </cell>
        </row>
        <row r="1428">
          <cell r="A1428" t="str">
            <v>PUBLIC UTILITIES COMMISSION OF THE TOWN OF MITCHELL</v>
          </cell>
          <cell r="B1428" t="str">
            <v>ERIE THAMES POWERLINES CORPORATION</v>
          </cell>
          <cell r="D1428">
            <v>-48613</v>
          </cell>
        </row>
        <row r="1429">
          <cell r="A1429" t="str">
            <v>PUBLIC UTILITIES COMMISSION OF THE TOWN OF MOUNT FOREST</v>
          </cell>
          <cell r="B1429" t="str">
            <v>WELLINGTON NORTH POWER INC.</v>
          </cell>
          <cell r="D1429">
            <v>-26398</v>
          </cell>
        </row>
        <row r="1430">
          <cell r="A1430" t="str">
            <v>PUBLIC UTILITIES COMMISSION OF THE TOWN OF PALMERSTON</v>
          </cell>
          <cell r="B1430" t="str">
            <v>WESTARIO POWER INC.</v>
          </cell>
          <cell r="D1430">
            <v>-30315</v>
          </cell>
        </row>
        <row r="1431">
          <cell r="A1431" t="str">
            <v>PUBLIC UTILITIES COMMISSION OF THE TOWN OF PARIS</v>
          </cell>
          <cell r="B1431" t="str">
            <v>BRANT COUNTY POWER INC.</v>
          </cell>
          <cell r="D1431">
            <v>-262478</v>
          </cell>
        </row>
        <row r="1432">
          <cell r="A1432" t="str">
            <v>PUBLIC UTILITIES COMMISSION OF THE TOWN OF PICTON</v>
          </cell>
          <cell r="B1432" t="str">
            <v>HYDRO ONE NETWORKS INC.</v>
          </cell>
          <cell r="D1432">
            <v>-23971</v>
          </cell>
        </row>
        <row r="1433">
          <cell r="A1433" t="str">
            <v>PUBLIC UTILITIES COMMISSION OF THE TOWN OF RIDGETOWN</v>
          </cell>
          <cell r="B1433" t="str">
            <v>CHATHAM-KENT HYDRO INC.</v>
          </cell>
          <cell r="D1433">
            <v>-35371</v>
          </cell>
        </row>
        <row r="1434">
          <cell r="A1434" t="str">
            <v>PUBLIC UTILITIES COMMISSION OF THE TOWN OF SOUTHAMPTON</v>
          </cell>
          <cell r="B1434" t="str">
            <v>WESTARIO POWER INC.</v>
          </cell>
          <cell r="D1434">
            <v>-66730</v>
          </cell>
        </row>
        <row r="1435">
          <cell r="A1435" t="str">
            <v>PUBLIC UTILITIES COMMISSION OF THE TOWN OF TECUMSEH</v>
          </cell>
          <cell r="B1435" t="str">
            <v>ESSEX POWERLINES CORPORATION</v>
          </cell>
          <cell r="D1435">
            <v>-868582</v>
          </cell>
        </row>
        <row r="1436">
          <cell r="A1436" t="str">
            <v>PUBLIC UTILITIES COMMISSION OF THE TOWN OF TILBURY</v>
          </cell>
          <cell r="B1436" t="str">
            <v>CHATHAM-KENT HYDRO INC.</v>
          </cell>
          <cell r="D1436">
            <v>-90846</v>
          </cell>
        </row>
        <row r="1437">
          <cell r="A1437" t="str">
            <v>PUBLIC UTILITIES COMMISSION OF THE VILLAGE OF ARTHUR</v>
          </cell>
          <cell r="B1437" t="str">
            <v>WELLINGTON NORTH POWER INC.</v>
          </cell>
          <cell r="D1437">
            <v>-7242</v>
          </cell>
        </row>
        <row r="1438">
          <cell r="A1438" t="str">
            <v>PUBLIC UTILITIES COMMISSION OF THE VILLAGE OF BELMONT</v>
          </cell>
          <cell r="B1438" t="str">
            <v>ERIE THAMES POWERLINES CORPORATION</v>
          </cell>
          <cell r="D1438">
            <v>-133842</v>
          </cell>
        </row>
        <row r="1439">
          <cell r="A1439" t="str">
            <v>PUBLIC UTILITIES COMMISSION OF THE VILLAGE OF LANCASTER</v>
          </cell>
          <cell r="B1439" t="str">
            <v>HYDRO ONE NETWORKS INC.</v>
          </cell>
          <cell r="D1439">
            <v>-27168</v>
          </cell>
        </row>
        <row r="1440">
          <cell r="A1440" t="str">
            <v>PUBLIC UTILITIES COMMISSION OF THE VILLAGE OF PORT MCNICOLL</v>
          </cell>
          <cell r="B1440" t="str">
            <v>NEWMARKET-TAY POWER DISTRIBUTION LTD.</v>
          </cell>
          <cell r="D1440">
            <v>-7421</v>
          </cell>
        </row>
        <row r="1441">
          <cell r="A1441" t="str">
            <v>PUBLIC UTILITIES COMMISSION OF THE VILLAGE OF PORT STANLEY</v>
          </cell>
          <cell r="B1441" t="str">
            <v>ERIE THAMES POWERLINES CORPORATION</v>
          </cell>
          <cell r="D1441">
            <v>-4706</v>
          </cell>
        </row>
        <row r="1442">
          <cell r="A1442" t="str">
            <v>PUBLIC UTILITIES COMMISSION OF THE VILLAGE OF THAMESVILLE</v>
          </cell>
          <cell r="B1442" t="str">
            <v>CHATHAM-KENT HYDRO INC.</v>
          </cell>
          <cell r="D1442">
            <v>-4713</v>
          </cell>
        </row>
        <row r="1443">
          <cell r="A1443" t="str">
            <v>PUBLIC UTILITIES COMMISSION OF THE VILLAGE OF WESTPORT</v>
          </cell>
          <cell r="B1443" t="str">
            <v>RIDEAU ST. LAWRENCE DISTRIBUTION INC.</v>
          </cell>
          <cell r="D1443">
            <v>-564</v>
          </cell>
        </row>
        <row r="1444">
          <cell r="A1444" t="str">
            <v>PUBLIC UTILITIES COMMISSION OF THE VILLAGE OF WHEATLEY</v>
          </cell>
          <cell r="B1444" t="str">
            <v>CHATHAM-KENT HYDRO INC.</v>
          </cell>
          <cell r="D1444">
            <v>-9927</v>
          </cell>
        </row>
        <row r="1445">
          <cell r="A1445" t="str">
            <v>PUBLIC UTILITY COMMISSION OF THE VILLAGE OF WEST LORNE</v>
          </cell>
          <cell r="B1445" t="str">
            <v>HYDRO ONE NETWORKS INC.</v>
          </cell>
          <cell r="D1445">
            <v>-21813</v>
          </cell>
        </row>
        <row r="1446">
          <cell r="A1446" t="str">
            <v>PUBLIC UTILITY COMMISSION OF TOWN OF PERTH</v>
          </cell>
          <cell r="B1446" t="str">
            <v>HYDRO ONE NETWORKS INC.</v>
          </cell>
          <cell r="D1446">
            <v>-102809</v>
          </cell>
        </row>
        <row r="1447">
          <cell r="A1447" t="str">
            <v>RAINY RIVER PUBLIC UTILITIES COMMISSION</v>
          </cell>
          <cell r="B1447" t="str">
            <v>HYDRO ONE NETWORKS INC.</v>
          </cell>
          <cell r="D1447">
            <v>-21851</v>
          </cell>
        </row>
        <row r="1448">
          <cell r="A1448" t="str">
            <v>RED ROCK HYDRO</v>
          </cell>
          <cell r="B1448" t="str">
            <v>HYDRO ONE NETWORKS INC.</v>
          </cell>
          <cell r="D1448">
            <v>-9068</v>
          </cell>
        </row>
        <row r="1449">
          <cell r="A1449" t="str">
            <v>RENFREW HYDRO INC.</v>
          </cell>
          <cell r="B1449" t="str">
            <v>RENFREW HYDRO INC.</v>
          </cell>
          <cell r="D1449">
            <v>-45216</v>
          </cell>
        </row>
        <row r="1450">
          <cell r="A1450" t="str">
            <v>RICHMOND HILL HYDRO INC.</v>
          </cell>
          <cell r="B1450" t="str">
            <v>POWERSTREAM INC.</v>
          </cell>
          <cell r="D1450">
            <v>-1379841</v>
          </cell>
        </row>
        <row r="1451">
          <cell r="A1451" t="str">
            <v>RIPLEY PUBLIC UTILITIES COMMISSION</v>
          </cell>
          <cell r="B1451" t="str">
            <v>WESTARIO POWER INC.</v>
          </cell>
          <cell r="D1451">
            <v>-17351</v>
          </cell>
        </row>
        <row r="1452">
          <cell r="A1452" t="str">
            <v>ROCKLAND HYDRO ELECTRIC COMMISSION</v>
          </cell>
          <cell r="B1452" t="str">
            <v>HYDRO ONE NETWORKS INC.</v>
          </cell>
          <cell r="D1452">
            <v>-137786</v>
          </cell>
        </row>
        <row r="1453">
          <cell r="A1453" t="str">
            <v>RODNEY PUBLIC UTILITIES COMMISSION</v>
          </cell>
          <cell r="B1453" t="str">
            <v>HYDRO ONE NETWORKS INC.</v>
          </cell>
          <cell r="D1453">
            <v>-5016</v>
          </cell>
        </row>
        <row r="1454">
          <cell r="A1454" t="str">
            <v>SCHREIBER HYDRO-ELECTRIC COMMISSION</v>
          </cell>
          <cell r="B1454" t="str">
            <v>HYDRO ONE NETWORKS INC.</v>
          </cell>
          <cell r="D1454">
            <v>-7023</v>
          </cell>
        </row>
        <row r="1455">
          <cell r="A1455" t="str">
            <v>SCUGOG HYDRO ELECTRIC CORPORATION</v>
          </cell>
          <cell r="B1455" t="str">
            <v>VERIDIAN CONNECTIONS INC.</v>
          </cell>
          <cell r="D1455">
            <v>-369615</v>
          </cell>
        </row>
        <row r="1456">
          <cell r="A1456" t="str">
            <v>SEAFORTH PUBLIC UTILITY COMMISSION</v>
          </cell>
          <cell r="B1456" t="str">
            <v>FESTIVAL HYDRO INC.</v>
          </cell>
          <cell r="D1456">
            <v>-20125</v>
          </cell>
        </row>
        <row r="1457">
          <cell r="A1457" t="str">
            <v>SEVERN HYDRO-ELECTRIC SYSTEM</v>
          </cell>
          <cell r="B1457" t="str">
            <v>HYDRO ONE NETWORKS INC.</v>
          </cell>
          <cell r="D1457">
            <v>-15706</v>
          </cell>
        </row>
        <row r="1458">
          <cell r="A1458" t="str">
            <v>SIMCOE HYDRO-ELECTRIC COMMISSION</v>
          </cell>
          <cell r="B1458" t="str">
            <v>NORFOLK POWER DISTRIBUTION INC.</v>
          </cell>
          <cell r="D1458">
            <v>-305797</v>
          </cell>
        </row>
        <row r="1459">
          <cell r="A1459" t="str">
            <v>SIOUX LOOKOUT HYDRO INC.</v>
          </cell>
          <cell r="B1459" t="str">
            <v>SIOUX LOOKOUT HYDRO INC.</v>
          </cell>
          <cell r="D1459">
            <v>-34147</v>
          </cell>
        </row>
        <row r="1460">
          <cell r="A1460" t="str">
            <v>SMITHS FALLS HYDRO ELECTRIC COMMISSION</v>
          </cell>
          <cell r="B1460" t="str">
            <v>HYDRO ONE NETWORKS INC.</v>
          </cell>
          <cell r="D1460">
            <v>-30355</v>
          </cell>
        </row>
        <row r="1461">
          <cell r="A1461" t="str">
            <v>SOUTH RIVER PUBLIC UTILITIES COMMISSION</v>
          </cell>
          <cell r="B1461" t="str">
            <v>HYDRO ONE NETWORKS INC.</v>
          </cell>
          <cell r="D1461">
            <v>-7367</v>
          </cell>
        </row>
        <row r="1462">
          <cell r="A1462" t="str">
            <v>SOUTH-WEST OXFORD PUBLIC UTILITIES COMMISSION</v>
          </cell>
          <cell r="B1462" t="str">
            <v>ERIE THAMES POWERLINES CORPORATION</v>
          </cell>
          <cell r="D1462">
            <v>-2699</v>
          </cell>
        </row>
        <row r="1463">
          <cell r="A1463" t="str">
            <v>ST. CATHARINES HYDRO UTILITY SERVICES INC.</v>
          </cell>
          <cell r="B1463" t="str">
            <v>HORIZON UTILITIES CORPORATION</v>
          </cell>
          <cell r="D1463">
            <v>-2312521</v>
          </cell>
        </row>
        <row r="1464">
          <cell r="A1464" t="str">
            <v>ST. MARY'S PUBLIC UTILITIES COMMISSION</v>
          </cell>
          <cell r="B1464" t="str">
            <v>FESTIVAL HYDRO INC.</v>
          </cell>
          <cell r="D1464">
            <v>-98097</v>
          </cell>
        </row>
        <row r="1465">
          <cell r="A1465" t="str">
            <v>ST. THOMAS ENERGY INC.</v>
          </cell>
          <cell r="B1465" t="str">
            <v>ST. THOMAS ENERGY INC.</v>
          </cell>
          <cell r="D1465">
            <v>-240213</v>
          </cell>
        </row>
        <row r="1466">
          <cell r="A1466" t="str">
            <v>STIRLING-RAWDON PUBLIC UTILITIES COMMISSION</v>
          </cell>
          <cell r="B1466" t="str">
            <v>HYDRO ONE NETWORKS INC.</v>
          </cell>
          <cell r="D1466">
            <v>-8927</v>
          </cell>
        </row>
        <row r="1467">
          <cell r="A1467" t="str">
            <v>STONEY CREEK HYDRO-ELECTRIC COMMISSION</v>
          </cell>
          <cell r="B1467" t="str">
            <v>HORIZON UTILITIES CORPORATION</v>
          </cell>
          <cell r="D1467">
            <v>-39287</v>
          </cell>
        </row>
        <row r="1468">
          <cell r="A1468" t="str">
            <v>STRATFORD PUBLIC UTILITY COMMISSION</v>
          </cell>
          <cell r="B1468" t="str">
            <v>FESTIVAL HYDRO INC.</v>
          </cell>
          <cell r="D1468">
            <v>-768620</v>
          </cell>
        </row>
        <row r="1469">
          <cell r="A1469" t="str">
            <v>SUNDRIDGE HYDRO ELECTRIC SYSTEM</v>
          </cell>
          <cell r="B1469" t="str">
            <v>LAKELAND POWER DISTRIBUTION LTD.</v>
          </cell>
          <cell r="D1469">
            <v>-50123</v>
          </cell>
        </row>
        <row r="1470">
          <cell r="A1470" t="str">
            <v>TARA HYDRO-ELECTRIC SYSTEM</v>
          </cell>
          <cell r="B1470" t="str">
            <v>HYDRO ONE NETWORKS INC.</v>
          </cell>
          <cell r="D1470">
            <v>-5476</v>
          </cell>
        </row>
        <row r="1471">
          <cell r="A1471" t="str">
            <v>TEESWATER HYDRO-ELECTRIC COMMISSION</v>
          </cell>
          <cell r="B1471" t="str">
            <v>WESTARIO POWER INC.</v>
          </cell>
          <cell r="D1471">
            <v>-34494</v>
          </cell>
        </row>
        <row r="1472">
          <cell r="A1472" t="str">
            <v>TERRACE BAY SUPERIOR WIRES INC.</v>
          </cell>
          <cell r="B1472" t="str">
            <v>HYDRO ONE NETWORKS INC.</v>
          </cell>
          <cell r="D1472">
            <v>-100996</v>
          </cell>
        </row>
        <row r="1473">
          <cell r="A1473" t="str">
            <v>THE HYDRO ELECTRIC COMMISSION OF THE TOWN OF CARLETON PLACE</v>
          </cell>
          <cell r="B1473" t="str">
            <v>HYDRO ONE NETWORKS INC.</v>
          </cell>
          <cell r="D1473">
            <v>-67511</v>
          </cell>
        </row>
        <row r="1474">
          <cell r="A1474" t="str">
            <v>THE HYDRO ELECTRIC COMMISSION OF THE TOWN OF SHELBURNE</v>
          </cell>
          <cell r="B1474" t="str">
            <v>HYDRO ONE NETWORKS INC.</v>
          </cell>
          <cell r="D1474">
            <v>-69722</v>
          </cell>
        </row>
        <row r="1475">
          <cell r="A1475" t="str">
            <v>THE HYDRO ELECTRIC COMMISSION OF THE TOWNSHIP OF WARWICK</v>
          </cell>
          <cell r="B1475" t="str">
            <v>BLUEWATER POWER DISTRIBUTION CORPORATION</v>
          </cell>
          <cell r="D1475">
            <v>-39551</v>
          </cell>
        </row>
        <row r="1476">
          <cell r="A1476" t="str">
            <v>THE HYDRO-ELECTRIC COMMISSION FOR THE TOWN OF EXETER</v>
          </cell>
          <cell r="B1476" t="str">
            <v>HYDRO ONE NETWORKS INC.</v>
          </cell>
          <cell r="D1476">
            <v>-87426</v>
          </cell>
        </row>
        <row r="1477">
          <cell r="A1477" t="str">
            <v>THE HYDRO-ELECTRIC COMMISSION OF THE CITY OF GLOUCESTER</v>
          </cell>
          <cell r="B1477" t="str">
            <v>HYDRO OTTAWA LIMITED</v>
          </cell>
          <cell r="D1477">
            <v>-5716466</v>
          </cell>
        </row>
        <row r="1478">
          <cell r="A1478" t="str">
            <v>THE HYDRO-ELECTRIC COMMISSION OF THE TOWN OF PENETANGUISHENE</v>
          </cell>
          <cell r="B1478" t="str">
            <v>POWERSTREAM INC.</v>
          </cell>
          <cell r="D1478">
            <v>-213396</v>
          </cell>
        </row>
        <row r="1479">
          <cell r="A1479" t="str">
            <v>THE PUBLIC UTILITIES COMMISSION FOR THE TOWN OF BANCROFT</v>
          </cell>
          <cell r="B1479" t="str">
            <v>HYDRO ONE NETWORKS INC.</v>
          </cell>
          <cell r="D1479">
            <v>-57504</v>
          </cell>
        </row>
        <row r="1480">
          <cell r="A1480" t="str">
            <v>THE PUBLIC UTILITIES COMMISSION OF THE TOWN OF COLLINGWOOD</v>
          </cell>
          <cell r="B1480" t="str">
            <v>COLLUS POWER CORP.</v>
          </cell>
          <cell r="D1480">
            <v>-338454</v>
          </cell>
        </row>
        <row r="1481">
          <cell r="A1481" t="str">
            <v>THE PUBLIC UTILITIES COMMISSION OF THE TOWN OF KAPUSKASING</v>
          </cell>
          <cell r="B1481" t="str">
            <v>NORTHERN ONTARIO WIRES INC.</v>
          </cell>
          <cell r="D1481">
            <v>-28610</v>
          </cell>
        </row>
        <row r="1482">
          <cell r="A1482" t="str">
            <v>THE PUBLIC UTILITIES COMMISSION OF THE TOWN OF PETROLIA</v>
          </cell>
          <cell r="B1482" t="str">
            <v>BLUEWATER POWER DISTRIBUTION CORPORATION</v>
          </cell>
          <cell r="D1482">
            <v>-69367</v>
          </cell>
        </row>
        <row r="1483">
          <cell r="A1483" t="str">
            <v>THE PUBLIC UTILITIES COMMISSION OF THE VILLAGE OF EGANVILLE</v>
          </cell>
          <cell r="B1483" t="str">
            <v>HYDRO ONE NETWORKS INC.</v>
          </cell>
          <cell r="D1483">
            <v>-11994</v>
          </cell>
        </row>
        <row r="1484">
          <cell r="A1484" t="str">
            <v>THE PUBLIC UTILITIES COMMISSION OF THE VILLAGE OF POINT EDWARD</v>
          </cell>
          <cell r="B1484" t="str">
            <v>BLUEWATER POWER DISTRIBUTION CORPORATION</v>
          </cell>
          <cell r="D1484">
            <v>-3856</v>
          </cell>
        </row>
        <row r="1485">
          <cell r="A1485" t="str">
            <v>THE VILLAGE OF OMEMEE HYDRO-ELECTRIC COMMISSION</v>
          </cell>
          <cell r="B1485" t="str">
            <v>HYDRO ONE NETWORKS INC.</v>
          </cell>
          <cell r="D1485">
            <v>-20017</v>
          </cell>
        </row>
        <row r="1486">
          <cell r="A1486" t="str">
            <v>THEDFORD HYDRO ELECTRIC COMMISSION</v>
          </cell>
          <cell r="B1486" t="str">
            <v>HYDRO ONE NETWORKS INC.</v>
          </cell>
          <cell r="D1486">
            <v>-13800</v>
          </cell>
        </row>
        <row r="1487">
          <cell r="A1487" t="str">
            <v>THORNDALE HYDRO ELECTRIC COMMISSION</v>
          </cell>
          <cell r="B1487" t="str">
            <v>HYDRO ONE NETWORKS INC.</v>
          </cell>
          <cell r="D1487">
            <v>-2064</v>
          </cell>
        </row>
        <row r="1488">
          <cell r="A1488" t="str">
            <v>THOROLD HYDRO CORPORATION</v>
          </cell>
          <cell r="B1488" t="str">
            <v>HYDRO ONE NETWORKS INC.</v>
          </cell>
          <cell r="D1488">
            <v>-29789</v>
          </cell>
        </row>
        <row r="1489">
          <cell r="A1489" t="str">
            <v>THUNDER BAY HYDRO ELECTRICITY DISTRIBUTION INC.</v>
          </cell>
          <cell r="B1489" t="str">
            <v>THUNDER BAY HYDRO ELECTRICITY DISTRIBUTION INC.</v>
          </cell>
          <cell r="D1489">
            <v>-4646255</v>
          </cell>
        </row>
        <row r="1490">
          <cell r="A1490" t="str">
            <v>TILLSONBURG HYDRO INC.</v>
          </cell>
          <cell r="B1490" t="str">
            <v>TILLSONBURG HYDRO INC.</v>
          </cell>
          <cell r="D1490">
            <v>-371406</v>
          </cell>
        </row>
        <row r="1491">
          <cell r="A1491" t="str">
            <v>TOWNSHIP OF MCGARRY HYDRO SYSTEM</v>
          </cell>
          <cell r="B1491" t="str">
            <v>HYDRO ONE NETWORKS INC.</v>
          </cell>
          <cell r="D1491">
            <v>-6273</v>
          </cell>
        </row>
        <row r="1492">
          <cell r="A1492" t="str">
            <v>TOWNSHIP OF NORTH DORCHESTER HYDRO</v>
          </cell>
          <cell r="B1492" t="str">
            <v>HYDRO ONE NETWORKS INC.</v>
          </cell>
          <cell r="D1492">
            <v>-48671</v>
          </cell>
        </row>
        <row r="1493">
          <cell r="A1493" t="str">
            <v>TWEED HYDRO ELECTRIC COMMISSION</v>
          </cell>
          <cell r="B1493" t="str">
            <v>HYDRO ONE NETWORKS INC.</v>
          </cell>
          <cell r="D1493">
            <v>-21650</v>
          </cell>
        </row>
        <row r="1494">
          <cell r="A1494" t="str">
            <v>UXBRIDGE HYDRO ELECTRIC COMMISSION</v>
          </cell>
          <cell r="B1494" t="str">
            <v>VERIDIAN CONNECTIONS INC.</v>
          </cell>
          <cell r="D1494">
            <v>-15283</v>
          </cell>
        </row>
        <row r="1495">
          <cell r="A1495" t="str">
            <v>VILLAGE OF BARRY'S BAY HYDRO SYSTEM</v>
          </cell>
          <cell r="B1495" t="str">
            <v>HYDRO ONE NETWORKS INC.</v>
          </cell>
          <cell r="D1495">
            <v>-3903</v>
          </cell>
        </row>
        <row r="1496">
          <cell r="A1496" t="str">
            <v>VILLAGE OF BLOOMFIELD HYDRO SYSTEM</v>
          </cell>
          <cell r="B1496" t="str">
            <v>HYDRO ONE NETWORKS INC.</v>
          </cell>
          <cell r="D1496">
            <v>-153</v>
          </cell>
        </row>
        <row r="1497">
          <cell r="A1497" t="str">
            <v>VILLAGE OF CARDINAL HYDRO SYSTEM</v>
          </cell>
          <cell r="B1497" t="str">
            <v>RIDEAU ST. LAWRENCE DISTRIBUTION INC.</v>
          </cell>
          <cell r="D1497">
            <v>-1018</v>
          </cell>
        </row>
        <row r="1498">
          <cell r="A1498" t="str">
            <v>VILLAGE OF CHESTERVILLE HYDRO SYSTEM</v>
          </cell>
          <cell r="B1498" t="str">
            <v>HYDRO ONE NETWORKS INC.</v>
          </cell>
          <cell r="D1498">
            <v>-7189</v>
          </cell>
        </row>
        <row r="1499">
          <cell r="A1499" t="str">
            <v>VILLAGE OF CREEMORE HYDRO SYSTEM</v>
          </cell>
          <cell r="B1499" t="str">
            <v>COLLUS POWER CORP.</v>
          </cell>
          <cell r="D1499">
            <v>-73</v>
          </cell>
        </row>
        <row r="1500">
          <cell r="A1500" t="str">
            <v>VILLAGE OF ERIEAU HYDRO SYSTEM</v>
          </cell>
          <cell r="B1500" t="str">
            <v>CHATHAM-KENT HYDRO INC.</v>
          </cell>
          <cell r="D1500">
            <v>-1633</v>
          </cell>
        </row>
        <row r="1501">
          <cell r="A1501" t="str">
            <v>VILLAGE OF FLESHERTON HYDRO SYSTEM</v>
          </cell>
          <cell r="B1501" t="str">
            <v>HYDRO ONE NETWORKS INC.</v>
          </cell>
          <cell r="D1501">
            <v>-6944</v>
          </cell>
        </row>
        <row r="1502">
          <cell r="A1502" t="str">
            <v>VILLAGE OF IROQUOIS HYDRO SYSTEM</v>
          </cell>
          <cell r="B1502" t="str">
            <v>RIDEAU ST. LAWRENCE DISTRIBUTION INC.</v>
          </cell>
          <cell r="D1502">
            <v>-127553</v>
          </cell>
        </row>
        <row r="1503">
          <cell r="A1503" t="str">
            <v>VILLAGE OF LUCKNOW HYDRO SYSTEM</v>
          </cell>
          <cell r="B1503" t="str">
            <v>WESTARIO POWER INC.</v>
          </cell>
          <cell r="D1503">
            <v>-37471</v>
          </cell>
        </row>
        <row r="1504">
          <cell r="A1504" t="str">
            <v>VILLAGE OF MAXVILLE HYDRO SYSTEM</v>
          </cell>
          <cell r="B1504" t="str">
            <v>HYDRO ONE NETWORKS INC.</v>
          </cell>
          <cell r="D1504">
            <v>-9847</v>
          </cell>
        </row>
        <row r="1505">
          <cell r="A1505" t="str">
            <v>WALKERTON PUBLIC UTILITIES COMMISSION</v>
          </cell>
          <cell r="B1505" t="str">
            <v>WESTARIO POWER INC.</v>
          </cell>
          <cell r="D1505">
            <v>-30508</v>
          </cell>
        </row>
        <row r="1506">
          <cell r="A1506" t="str">
            <v>WARDSVILLE HYDRO ELECTRIC COMMISSION</v>
          </cell>
          <cell r="B1506" t="str">
            <v>HYDRO ONE NETWORKS INC.</v>
          </cell>
          <cell r="D1506">
            <v>-3384</v>
          </cell>
        </row>
        <row r="1507">
          <cell r="A1507" t="str">
            <v>WARKWORTH HYDRO ELECTRIC COMMISSION</v>
          </cell>
          <cell r="B1507" t="str">
            <v>HYDRO ONE NETWORKS INC.</v>
          </cell>
          <cell r="D1507">
            <v>-24604</v>
          </cell>
        </row>
        <row r="1508">
          <cell r="A1508" t="str">
            <v>WATERLOO NORTH HYDRO INC.</v>
          </cell>
          <cell r="B1508" t="str">
            <v>WATERLOO NORTH HYDRO INC.</v>
          </cell>
          <cell r="D1508">
            <v>-2339718</v>
          </cell>
        </row>
        <row r="1509">
          <cell r="A1509" t="str">
            <v>WAUBAUSHENE PUBLIC UTILITIES COMMISSION</v>
          </cell>
          <cell r="B1509" t="str">
            <v>NEWMARKET-TAY POWER DISTRIBUTION LTD.</v>
          </cell>
          <cell r="D1509">
            <v>-26</v>
          </cell>
        </row>
        <row r="1510">
          <cell r="A1510" t="str">
            <v>WELLAND HYDRO-ELECTRIC SYSTEM CORP.</v>
          </cell>
          <cell r="B1510" t="str">
            <v>WELLAND HYDRO-ELECTRIC SYSTEM CORP.</v>
          </cell>
          <cell r="D1510">
            <v>-1064408</v>
          </cell>
        </row>
        <row r="1511">
          <cell r="A1511" t="str">
            <v>WELLINGTON ELECTRIC DISTRIBUTION COMPANY INC.</v>
          </cell>
          <cell r="B1511" t="str">
            <v>GUELPH HYDRO ELECTRIC SYSTEMS INC.</v>
          </cell>
          <cell r="D1511">
            <v>-22235</v>
          </cell>
        </row>
        <row r="1512">
          <cell r="A1512" t="str">
            <v>WEST LINCOLN HYDRO ELECTRIC COMMISSION</v>
          </cell>
          <cell r="B1512" t="str">
            <v>NIAGARA PENINSULA ENERGY INC.</v>
          </cell>
          <cell r="D1512">
            <v>-45607</v>
          </cell>
        </row>
        <row r="1513">
          <cell r="A1513" t="str">
            <v>WHITBY HYDRO ELECTRIC CORPORATION</v>
          </cell>
          <cell r="B1513" t="str">
            <v>WHITBY HYDRO ELECTRIC CORPORATION</v>
          </cell>
          <cell r="D1513">
            <v>-2799307</v>
          </cell>
        </row>
        <row r="1514">
          <cell r="A1514" t="str">
            <v>WHITCHURCH STOUFFVILLE HYDRO ELECTRIC COMMISSION</v>
          </cell>
          <cell r="B1514" t="str">
            <v>HYDRO ONE NETWORKS INC.</v>
          </cell>
          <cell r="D1514">
            <v>-469971</v>
          </cell>
        </row>
        <row r="1515">
          <cell r="A1515" t="str">
            <v>WINCHESTER HYDRO COMMISSION</v>
          </cell>
          <cell r="B1515" t="str">
            <v>HYDRO ONE NETWORKS INC.</v>
          </cell>
          <cell r="D1515">
            <v>-4100</v>
          </cell>
        </row>
        <row r="1516">
          <cell r="A1516" t="str">
            <v>WINDSOR UTILITIES COMMISSION</v>
          </cell>
          <cell r="B1516" t="str">
            <v>ENWIN UTILITIES LTD.</v>
          </cell>
          <cell r="D1516">
            <v>-1547949</v>
          </cell>
        </row>
        <row r="1517">
          <cell r="A1517" t="str">
            <v>WINGHAM PUBLIC UTILITIES COMMISSION</v>
          </cell>
          <cell r="B1517" t="str">
            <v>WESTARIO POWER INC.</v>
          </cell>
          <cell r="D1517">
            <v>-79392</v>
          </cell>
        </row>
        <row r="1518">
          <cell r="A1518" t="str">
            <v>WOODSTOCK HYDRO SERVICES INC.</v>
          </cell>
          <cell r="B1518" t="str">
            <v>WOODSTOCK HYDRO SERVICES INC.</v>
          </cell>
          <cell r="D1518">
            <v>-428497</v>
          </cell>
        </row>
        <row r="1519">
          <cell r="A1519" t="str">
            <v>WOODVILLE HYDRO-ELECTRIC SYSTEM</v>
          </cell>
          <cell r="B1519" t="str">
            <v>HYDRO ONE NETWORKS INC.</v>
          </cell>
          <cell r="D1519">
            <v>-28164</v>
          </cell>
        </row>
        <row r="1520">
          <cell r="A1520" t="str">
            <v>WYOMING HYDRO ELECTRIC COMMISSION</v>
          </cell>
          <cell r="B1520" t="str">
            <v>HYDRO ONE NETWORKS INC.</v>
          </cell>
          <cell r="D1520">
            <v>-20134</v>
          </cell>
        </row>
        <row r="1521">
          <cell r="A1521" t="str">
            <v>ZORRA ELECTRIC SUPPLY AUTHORITY</v>
          </cell>
          <cell r="B1521" t="str">
            <v>ERIE THAMES POWERLINES CORPORATION</v>
          </cell>
          <cell r="D1521">
            <v>-46988</v>
          </cell>
        </row>
        <row r="1522">
          <cell r="A1522" t="str">
            <v>ZURICH HYDRO ELECTRIC COMMISSION</v>
          </cell>
          <cell r="B1522" t="str">
            <v>FESTIVAL HYDRO INC.</v>
          </cell>
          <cell r="D1522">
            <v>-12515</v>
          </cell>
        </row>
        <row r="1527">
          <cell r="A1527" t="str">
            <v>AILSA CRAIG HYDRO ELECTRIC SYSTEM</v>
          </cell>
          <cell r="B1527" t="str">
            <v>HYDRO ONE NETWORKS INC.</v>
          </cell>
          <cell r="D1527">
            <v>-72542</v>
          </cell>
        </row>
        <row r="1528">
          <cell r="A1528" t="str">
            <v>AJAX HYDRO-ELECTRIC COMMISSION</v>
          </cell>
          <cell r="B1528" t="str">
            <v>VERIDIAN CONNECTIONS INC.</v>
          </cell>
          <cell r="D1528">
            <v>-15204902</v>
          </cell>
        </row>
        <row r="1529">
          <cell r="A1529" t="str">
            <v>ALVINSTON PUBLIC UTILITIES COMMISSION</v>
          </cell>
          <cell r="B1529" t="str">
            <v>BLUEWATER POWER DISTRIBUTION CORPORATION</v>
          </cell>
          <cell r="D1529">
            <v>-39128</v>
          </cell>
        </row>
        <row r="1530">
          <cell r="A1530" t="str">
            <v>ANCASTER HYDRO-ELECTRIC COMMISSION</v>
          </cell>
          <cell r="B1530" t="str">
            <v>HORIZON UTILITIES CORPORATION</v>
          </cell>
          <cell r="D1530">
            <v>-868212</v>
          </cell>
        </row>
        <row r="1531">
          <cell r="A1531" t="str">
            <v>ARKONA HYDRO ELECTRIC COMMISSION</v>
          </cell>
          <cell r="B1531" t="str">
            <v>HYDRO ONE NETWORKS INC.</v>
          </cell>
          <cell r="D1531">
            <v>-46457</v>
          </cell>
        </row>
        <row r="1532">
          <cell r="A1532" t="str">
            <v>ARNPRIOR HYDRO ELECTRIC COMMISSION</v>
          </cell>
          <cell r="B1532" t="str">
            <v>HYDRO ONE NETWORKS INC.</v>
          </cell>
          <cell r="D1532">
            <v>-916306</v>
          </cell>
        </row>
        <row r="1533">
          <cell r="A1533" t="str">
            <v>ASPHODEL-NORWOOD DISTRIBUTION INCORPORATED</v>
          </cell>
          <cell r="B1533" t="str">
            <v>PETERBOROUGH DISTRIBUTION INCORPORATED</v>
          </cell>
          <cell r="D1533">
            <v>-62092</v>
          </cell>
        </row>
        <row r="1534">
          <cell r="A1534" t="str">
            <v>ATIKOKAN HYDRO INC.</v>
          </cell>
          <cell r="B1534" t="str">
            <v>ATIKOKAN HYDRO INC.</v>
          </cell>
          <cell r="D1534">
            <v>-305356</v>
          </cell>
        </row>
        <row r="1535">
          <cell r="A1535" t="str">
            <v>AURORA HYDRO CONNECTIONS LIMITED</v>
          </cell>
          <cell r="B1535" t="str">
            <v>POWERSTREAM INC.</v>
          </cell>
          <cell r="D1535">
            <v>-11521658</v>
          </cell>
        </row>
        <row r="1536">
          <cell r="A1536" t="str">
            <v>AYLMER PUBLIC UTILITIES COMMISSION</v>
          </cell>
          <cell r="B1536" t="str">
            <v>ERIE THAMES POWERLINES CORPORATION</v>
          </cell>
          <cell r="D1536">
            <v>-537744</v>
          </cell>
        </row>
        <row r="1537">
          <cell r="A1537" t="str">
            <v>BATH HYDRO</v>
          </cell>
          <cell r="B1537" t="str">
            <v>HYDRO ONE NETWORKS INC.</v>
          </cell>
          <cell r="D1537">
            <v>-380249</v>
          </cell>
        </row>
        <row r="1538">
          <cell r="A1538" t="str">
            <v>BEACHBURG HYDRO</v>
          </cell>
          <cell r="B1538" t="str">
            <v>OTTAWA RIVER POWER CORPORATION</v>
          </cell>
          <cell r="D1538">
            <v>-37742</v>
          </cell>
        </row>
        <row r="1539">
          <cell r="A1539" t="str">
            <v>BELLEVILLE ELECTRIC CORPORATION</v>
          </cell>
          <cell r="B1539" t="str">
            <v>VERIDIAN CONNECTIONS INC.</v>
          </cell>
          <cell r="D1539">
            <v>-1234392</v>
          </cell>
        </row>
        <row r="1540">
          <cell r="A1540" t="str">
            <v>BLANDFORD-BLENHEIM PUBLIC UTILITIES COMMISSION</v>
          </cell>
          <cell r="B1540" t="str">
            <v>HYDRO ONE NETWORKS INC.</v>
          </cell>
          <cell r="D1540">
            <v>-192194</v>
          </cell>
        </row>
        <row r="1541">
          <cell r="A1541" t="str">
            <v>BLUE MOUNTAINS HYDRO SERVICES COMPANY INC.</v>
          </cell>
          <cell r="B1541" t="str">
            <v>COLLUS POWER CORP.</v>
          </cell>
          <cell r="D1541">
            <v>-316550</v>
          </cell>
        </row>
        <row r="1542">
          <cell r="A1542" t="str">
            <v>BLYTH HYDRO ELECTRIC COMMISSION</v>
          </cell>
          <cell r="B1542" t="str">
            <v>HYDRO ONE NETWORKS INC.</v>
          </cell>
          <cell r="D1542">
            <v>-104415</v>
          </cell>
        </row>
        <row r="1543">
          <cell r="A1543" t="str">
            <v>BOARD OF LIGHT &amp; HEAT COMM. OF THE CITY OF GUELPH</v>
          </cell>
          <cell r="B1543" t="str">
            <v>GUELPH HYDRO ELECTRIC SYSTEMS INC.</v>
          </cell>
          <cell r="D1543">
            <v>-15735141</v>
          </cell>
        </row>
        <row r="1544">
          <cell r="A1544" t="str">
            <v>BOBCAYGEON HYDRO ELECTRIC COMMISSION</v>
          </cell>
          <cell r="B1544" t="str">
            <v>HYDRO ONE NETWORKS INC.</v>
          </cell>
          <cell r="D1544">
            <v>-879261</v>
          </cell>
        </row>
        <row r="1545">
          <cell r="A1545" t="str">
            <v>BRADFORD WEST GWILLIMBURY PUBLIC UTILITIES COMMISSION</v>
          </cell>
          <cell r="B1545" t="str">
            <v>POWERSTREAM INC.</v>
          </cell>
          <cell r="D1545">
            <v>-2528028</v>
          </cell>
        </row>
        <row r="1546">
          <cell r="A1546" t="str">
            <v>BRIGHTON DISTRIBUTION INC.</v>
          </cell>
          <cell r="B1546" t="str">
            <v>HYDRO ONE NETWORKS INC.</v>
          </cell>
          <cell r="D1546">
            <v>-157126</v>
          </cell>
        </row>
        <row r="1547">
          <cell r="A1547" t="str">
            <v>BROCK HYDRO-ELECTRIC COMMISSION</v>
          </cell>
          <cell r="B1547" t="str">
            <v>VERIDIAN CONNECTIONS INC.</v>
          </cell>
          <cell r="D1547">
            <v>-181713</v>
          </cell>
        </row>
        <row r="1548">
          <cell r="A1548" t="str">
            <v>BROCKVILLE UTILITIES INCORPORATED</v>
          </cell>
          <cell r="B1548" t="str">
            <v>HYDRO ONE NETWORKS INC.</v>
          </cell>
          <cell r="D1548">
            <v>-957597</v>
          </cell>
        </row>
        <row r="1549">
          <cell r="A1549" t="str">
            <v>BRUSSELS PUBLIC UTILITIES COMMISSION</v>
          </cell>
          <cell r="B1549" t="str">
            <v>FESTIVAL HYDRO INC.</v>
          </cell>
          <cell r="D1549">
            <v>-72755</v>
          </cell>
        </row>
        <row r="1550">
          <cell r="A1550" t="str">
            <v>BURK'S FALLS HYDRO ELECTRIC COMMISSION</v>
          </cell>
          <cell r="B1550" t="str">
            <v>LAKELAND POWER DISTRIBUTION LTD.</v>
          </cell>
          <cell r="D1550">
            <v>-96653</v>
          </cell>
        </row>
        <row r="1551">
          <cell r="A1551" t="str">
            <v>BURLINGTON HYDRO INC.</v>
          </cell>
          <cell r="B1551" t="str">
            <v>BURLINGTON HYDRO INC.</v>
          </cell>
          <cell r="D1551">
            <v>-19472886</v>
          </cell>
        </row>
        <row r="1552">
          <cell r="A1552" t="str">
            <v>CALEDON HYDRO CORPORATION</v>
          </cell>
          <cell r="B1552" t="str">
            <v>HYDRO ONE NETWORKS INC.</v>
          </cell>
          <cell r="D1552">
            <v>-1671329</v>
          </cell>
        </row>
        <row r="1553">
          <cell r="A1553" t="str">
            <v>CAMBRIDGE AND NORTH DUMFRIES HYDRO INC.</v>
          </cell>
          <cell r="B1553" t="str">
            <v>CAMBRIDGE AND NORTH DUMFRIES HYDRO INC.</v>
          </cell>
          <cell r="D1553">
            <v>-20794964</v>
          </cell>
        </row>
        <row r="1554">
          <cell r="A1554" t="str">
            <v>CAPREOL HYDRO ELECTRIC COMMISSION</v>
          </cell>
          <cell r="B1554" t="str">
            <v>GREATER SUDBURY HYDRO INC.</v>
          </cell>
          <cell r="D1554">
            <v>-377704</v>
          </cell>
        </row>
        <row r="1555">
          <cell r="A1555" t="str">
            <v>CASSELMAN HYDRO INC.</v>
          </cell>
          <cell r="B1555" t="str">
            <v>HYDRO OTTAWA LIMITED</v>
          </cell>
          <cell r="D1555">
            <v>-540407</v>
          </cell>
        </row>
        <row r="1556">
          <cell r="A1556" t="str">
            <v>CAVAN-MILLBROOK-NORTH MONAGHAN PUBLIC UTILITIES COMMISSION</v>
          </cell>
          <cell r="B1556" t="str">
            <v>HYDRO ONE NETWORKS INC.</v>
          </cell>
          <cell r="D1556">
            <v>-197498</v>
          </cell>
        </row>
        <row r="1557">
          <cell r="A1557" t="str">
            <v>CENTRE HASTINGS HYDRO ELECTRIC COMMISSION</v>
          </cell>
          <cell r="B1557" t="str">
            <v>HYDRO ONE NETWORKS INC.</v>
          </cell>
          <cell r="D1557">
            <v>-66263</v>
          </cell>
        </row>
        <row r="1558">
          <cell r="A1558" t="str">
            <v>CHALK RIVER HYDRO</v>
          </cell>
          <cell r="B1558" t="str">
            <v>HYDRO ONE NETWORKS INC.</v>
          </cell>
          <cell r="D1558">
            <v>-60593</v>
          </cell>
        </row>
        <row r="1559">
          <cell r="A1559" t="str">
            <v>CHAPLEAU PUBLIC UTILITIES CORPORATION</v>
          </cell>
          <cell r="B1559" t="str">
            <v>CHAPLEAU PUBLIC UTILITIES CORPORATION</v>
          </cell>
          <cell r="D1559">
            <v>-59474</v>
          </cell>
        </row>
        <row r="1560">
          <cell r="A1560" t="str">
            <v>CITY OF DRYDEN HYDRO ELECTRIC COMMISSION</v>
          </cell>
          <cell r="B1560" t="str">
            <v>HYDRO ONE NETWORKS INC.</v>
          </cell>
          <cell r="D1560">
            <v>-542456</v>
          </cell>
        </row>
        <row r="1561">
          <cell r="A1561" t="str">
            <v>CLARINGTON HYDRO-ELECTRIC COMMISSION</v>
          </cell>
          <cell r="B1561" t="str">
            <v>VERIDIAN CONNECTIONS INC.</v>
          </cell>
          <cell r="D1561">
            <v>-4971721</v>
          </cell>
        </row>
        <row r="1562">
          <cell r="A1562" t="str">
            <v>CLEARVIEW HYDRO ELECTRIC COMMISSION</v>
          </cell>
          <cell r="B1562" t="str">
            <v>COLLUS POWER CORP.</v>
          </cell>
          <cell r="D1562">
            <v>-228831</v>
          </cell>
        </row>
        <row r="1563">
          <cell r="A1563" t="str">
            <v>CLINTON POWER CORPORATION</v>
          </cell>
          <cell r="B1563" t="str">
            <v>ERIE THAMES POWERLINES CORPORATION</v>
          </cell>
          <cell r="D1563">
            <v>-85591</v>
          </cell>
        </row>
        <row r="1564">
          <cell r="A1564" t="str">
            <v>COBDEN HYDRO</v>
          </cell>
          <cell r="B1564" t="str">
            <v>HYDRO ONE NETWORKS INC.</v>
          </cell>
          <cell r="D1564">
            <v>-231155</v>
          </cell>
        </row>
        <row r="1565">
          <cell r="A1565" t="str">
            <v>COLBORNE PUBLIC UTILITIES COMMISSION</v>
          </cell>
          <cell r="B1565" t="str">
            <v>LAKEFRONT UTILITIES INC.</v>
          </cell>
          <cell r="D1565">
            <v>-72121</v>
          </cell>
        </row>
        <row r="1566">
          <cell r="A1566" t="str">
            <v>COTTAM HYDRO-ELECTRIC SYSTEM</v>
          </cell>
          <cell r="B1566" t="str">
            <v>E.L.K. ENERGY INC.</v>
          </cell>
          <cell r="D1566">
            <v>-479494</v>
          </cell>
        </row>
        <row r="1567">
          <cell r="A1567" t="str">
            <v>DASHWOOD HYDRO-ELECTRIC SYSTEM</v>
          </cell>
          <cell r="B1567" t="str">
            <v>FESTIVAL HYDRO INC.</v>
          </cell>
          <cell r="D1567">
            <v>-6080</v>
          </cell>
        </row>
        <row r="1568">
          <cell r="A1568" t="str">
            <v>DEEP RIVER HYDRO</v>
          </cell>
          <cell r="B1568" t="str">
            <v>HYDRO ONE NETWORKS INC.</v>
          </cell>
          <cell r="D1568">
            <v>-484992</v>
          </cell>
        </row>
        <row r="1569">
          <cell r="A1569" t="str">
            <v>DELHI HYDRO-ELECTRIC COMMISSION</v>
          </cell>
          <cell r="B1569" t="str">
            <v>NORFOLK POWER DISTRIBUTION INC.</v>
          </cell>
          <cell r="D1569">
            <v>-44655</v>
          </cell>
        </row>
        <row r="1570">
          <cell r="A1570" t="str">
            <v>DESERONTO PUBLIC UTILITIES COMMISSION</v>
          </cell>
          <cell r="B1570" t="str">
            <v>HYDRO ONE NETWORKS INC.</v>
          </cell>
          <cell r="D1570">
            <v>-108785</v>
          </cell>
        </row>
        <row r="1571">
          <cell r="A1571" t="str">
            <v>DRESDEN UTILITIES COMMISSION</v>
          </cell>
          <cell r="B1571" t="str">
            <v>CHATHAM-KENT HYDRO INC.</v>
          </cell>
          <cell r="D1571">
            <v>-100182</v>
          </cell>
        </row>
        <row r="1572">
          <cell r="A1572" t="str">
            <v>DUNDALK HYDRO ELECTRIC SYSTEM</v>
          </cell>
          <cell r="B1572" t="str">
            <v>HYDRO ONE NETWORKS INC.</v>
          </cell>
          <cell r="D1572">
            <v>-162571</v>
          </cell>
        </row>
        <row r="1573">
          <cell r="A1573" t="str">
            <v>DUNDAS HYDRO-ELECTRIC COMMISSION</v>
          </cell>
          <cell r="B1573" t="str">
            <v>HORIZON UTILITIES CORPORATION</v>
          </cell>
          <cell r="D1573">
            <v>-2856983</v>
          </cell>
        </row>
        <row r="1574">
          <cell r="A1574" t="str">
            <v>DUNNVILLE HYDRO ELECTRIC COMMISSION</v>
          </cell>
          <cell r="B1574" t="str">
            <v>HALDIMAND COUNTY HYDRO INC.</v>
          </cell>
          <cell r="D1574">
            <v>-438561</v>
          </cell>
        </row>
        <row r="1575">
          <cell r="A1575" t="str">
            <v>DURHAM HYDRO ELECTRIC COMMISSION</v>
          </cell>
          <cell r="B1575" t="str">
            <v>HYDRO ONE NETWORKS INC.</v>
          </cell>
          <cell r="D1575">
            <v>-66466</v>
          </cell>
        </row>
        <row r="1576">
          <cell r="A1576" t="str">
            <v>DUTTON HYDRO LIMITED</v>
          </cell>
          <cell r="B1576" t="str">
            <v>MIDDLESEX POWER DISTRIBUTION CORPORATION</v>
          </cell>
          <cell r="D1576">
            <v>-44053</v>
          </cell>
        </row>
        <row r="1577">
          <cell r="A1577" t="str">
            <v>EAST ZORRA-TAVISTOCK PUBLIC UTILITY COMMISSION</v>
          </cell>
          <cell r="B1577" t="str">
            <v>ERIE THAMES POWERLINES CORPORATION</v>
          </cell>
          <cell r="D1577">
            <v>-336675</v>
          </cell>
        </row>
        <row r="1578">
          <cell r="A1578" t="str">
            <v>ELMWOOD HYDRO-ELECTRIC SYSTEM</v>
          </cell>
          <cell r="B1578" t="str">
            <v>WESTARIO POWER INC.</v>
          </cell>
          <cell r="D1578">
            <v>-5923</v>
          </cell>
        </row>
        <row r="1579">
          <cell r="A1579" t="str">
            <v>EMBRUN COOPERATIVE HYDRO INC.</v>
          </cell>
          <cell r="B1579" t="str">
            <v>COOPERATIVE HYDRO EMBRUN INC.</v>
          </cell>
          <cell r="D1579">
            <v>-476363</v>
          </cell>
        </row>
        <row r="1580">
          <cell r="A1580" t="str">
            <v>ERIN HYDRO ELECTRIC COMMISSION</v>
          </cell>
          <cell r="B1580" t="str">
            <v>HYDRO ONE NETWORKS INC.</v>
          </cell>
          <cell r="D1580">
            <v>-877367</v>
          </cell>
        </row>
        <row r="1581">
          <cell r="A1581" t="str">
            <v>ESSEX HYDRO-ELECTRIC COMMISSION</v>
          </cell>
          <cell r="B1581" t="str">
            <v>E.L.K. ENERGY INC.</v>
          </cell>
          <cell r="D1581">
            <v>-723365</v>
          </cell>
        </row>
        <row r="1582">
          <cell r="A1582" t="str">
            <v>FENELON FALLS BOARD OF WATER, LIGHT AND POWER COMMISSIONERS</v>
          </cell>
          <cell r="B1582" t="str">
            <v>HYDRO ONE NETWORKS INC.</v>
          </cell>
          <cell r="D1582">
            <v>-114704</v>
          </cell>
        </row>
        <row r="1583">
          <cell r="A1583" t="str">
            <v>FLAMBOROUGH HYDRO ELECTRIC COMMISSION</v>
          </cell>
          <cell r="B1583" t="str">
            <v>HORIZON UTILITIES CORPORATION</v>
          </cell>
          <cell r="D1583">
            <v>-541458</v>
          </cell>
        </row>
        <row r="1584">
          <cell r="A1584" t="str">
            <v>FOREST PUBLIC UTILITIES COMMISSION</v>
          </cell>
          <cell r="B1584" t="str">
            <v>HYDRO ONE NETWORKS INC.</v>
          </cell>
          <cell r="D1584">
            <v>-196653</v>
          </cell>
        </row>
        <row r="1585">
          <cell r="A1585" t="str">
            <v>FORT FRANCES POWER CORPORATION</v>
          </cell>
          <cell r="B1585" t="str">
            <v>FORT FRANCES POWER CORPORATION</v>
          </cell>
          <cell r="D1585">
            <v>-187884</v>
          </cell>
        </row>
        <row r="1586">
          <cell r="A1586" t="str">
            <v>GEORGINA HYDRO ELECTRIC COMMISSION</v>
          </cell>
          <cell r="B1586" t="str">
            <v>HYDRO ONE NETWORKS INC.</v>
          </cell>
          <cell r="D1586">
            <v>-419874</v>
          </cell>
        </row>
        <row r="1587">
          <cell r="A1587" t="str">
            <v>GLENCOE PUBLIC UTILITIES COMMISSION</v>
          </cell>
          <cell r="B1587" t="str">
            <v>HYDRO ONE NETWORKS INC.</v>
          </cell>
          <cell r="D1587">
            <v>-138557</v>
          </cell>
        </row>
        <row r="1588">
          <cell r="A1588" t="str">
            <v>GOULBOURN HYDRO ELECTRIC COMMISSION</v>
          </cell>
          <cell r="B1588" t="str">
            <v>HYDRO OTTAWA LIMITED</v>
          </cell>
          <cell r="D1588">
            <v>-523050</v>
          </cell>
        </row>
        <row r="1589">
          <cell r="A1589" t="str">
            <v>GRAND BEND PUBLIC UTILITIES COMMISSION</v>
          </cell>
          <cell r="B1589" t="str">
            <v>HYDRO ONE NETWORKS INC.</v>
          </cell>
          <cell r="D1589">
            <v>-446241</v>
          </cell>
        </row>
        <row r="1590">
          <cell r="A1590" t="str">
            <v>GRAND VALLEY ENERGY INC.</v>
          </cell>
          <cell r="B1590" t="str">
            <v>ORANGEVILLE HYDRO LIMITED</v>
          </cell>
          <cell r="D1590">
            <v>-439949</v>
          </cell>
        </row>
        <row r="1591">
          <cell r="A1591" t="str">
            <v>GRAVENHURST HYDRO ELECTRIC INC.</v>
          </cell>
          <cell r="B1591" t="str">
            <v>VERIDIAN CONNECTIONS INC.</v>
          </cell>
          <cell r="D1591">
            <v>-361031</v>
          </cell>
        </row>
        <row r="1592">
          <cell r="A1592" t="str">
            <v>GRIMSBY POWER INCORPORATED</v>
          </cell>
          <cell r="B1592" t="str">
            <v>GRIMSBY POWER INCORPORATED</v>
          </cell>
          <cell r="D1592">
            <v>-3851734</v>
          </cell>
        </row>
        <row r="1593">
          <cell r="A1593" t="str">
            <v>GUELPH/ERAMOSA HYDRO-ELECTRIC COMMISSION</v>
          </cell>
          <cell r="B1593" t="str">
            <v>GUELPH HYDRO ELECTRIC SYSTEMS INC.</v>
          </cell>
          <cell r="D1593">
            <v>-862259</v>
          </cell>
        </row>
        <row r="1594">
          <cell r="A1594" t="str">
            <v>HALDIMAND HYDRO-ELECTRIC COMMISSION</v>
          </cell>
          <cell r="B1594" t="str">
            <v>HALDIMAND COUNTY HYDRO INC.</v>
          </cell>
          <cell r="D1594">
            <v>-466643</v>
          </cell>
        </row>
        <row r="1595">
          <cell r="A1595" t="str">
            <v>HALTON HILLS HYDRO INC.</v>
          </cell>
          <cell r="B1595" t="str">
            <v>HALTON HILLS HYDRO INC.</v>
          </cell>
          <cell r="D1595">
            <v>-2579563</v>
          </cell>
        </row>
        <row r="1596">
          <cell r="A1596" t="str">
            <v>HAMILTON HYDRO INC.</v>
          </cell>
          <cell r="B1596" t="str">
            <v>HORIZON UTILITIES CORPORATION</v>
          </cell>
          <cell r="D1596">
            <v>-5670009</v>
          </cell>
        </row>
        <row r="1597">
          <cell r="A1597" t="str">
            <v>HANOVER ELECTRIC SERVICES INC.</v>
          </cell>
          <cell r="B1597" t="str">
            <v>WESTARIO POWER INC.</v>
          </cell>
          <cell r="D1597">
            <v>-426164</v>
          </cell>
        </row>
        <row r="1598">
          <cell r="A1598" t="str">
            <v>HASTINGS PUBLIC UTILITIES</v>
          </cell>
          <cell r="B1598" t="str">
            <v>HYDRO ONE NETWORKS INC.</v>
          </cell>
          <cell r="D1598">
            <v>-50713</v>
          </cell>
        </row>
        <row r="1599">
          <cell r="A1599" t="str">
            <v>HAVELOCK-BELMONT-METHUEN HYDRO ELECTRIC COMMISSION</v>
          </cell>
          <cell r="B1599" t="str">
            <v>HYDRO ONE NETWORKS INC.</v>
          </cell>
          <cell r="D1599">
            <v>-46025</v>
          </cell>
        </row>
        <row r="1600">
          <cell r="A1600" t="str">
            <v>HEARST POWER DISTRIBUTION COMPANY LIMITED</v>
          </cell>
          <cell r="B1600" t="str">
            <v>HEARST POWER DISTRIBUTION COMPANY LIMITED</v>
          </cell>
          <cell r="D1600">
            <v>-206641</v>
          </cell>
        </row>
        <row r="1601">
          <cell r="A1601" t="str">
            <v>HENSALL PUBLIC UTILITIES COMMISSION</v>
          </cell>
          <cell r="B1601" t="str">
            <v>FESTIVAL HYDRO INC.</v>
          </cell>
          <cell r="D1601">
            <v>-53777</v>
          </cell>
        </row>
        <row r="1602">
          <cell r="A1602" t="str">
            <v>HOLSTEIN HYDRO ELECTRIC SYSTEM</v>
          </cell>
          <cell r="B1602" t="str">
            <v>WELLINGTON NORTH POWER INC.</v>
          </cell>
          <cell r="D1602">
            <v>-11616</v>
          </cell>
        </row>
        <row r="1603">
          <cell r="A1603" t="str">
            <v>HUNTSVILLE PUBLIC UTILITIES COMMISSION</v>
          </cell>
          <cell r="B1603" t="str">
            <v>LAKELAND POWER DISTRIBUTION LTD.</v>
          </cell>
          <cell r="D1603">
            <v>-423806</v>
          </cell>
        </row>
        <row r="1604">
          <cell r="A1604" t="str">
            <v>HYDRO ELECTRIC COMMISSION OF THE CORPORATION OF THE TOWNSHIP OF MIDDLESEX CENTRE</v>
          </cell>
          <cell r="B1604" t="str">
            <v>HYDRO ONE NETWORKS INC.</v>
          </cell>
          <cell r="D1604">
            <v>-219742</v>
          </cell>
        </row>
        <row r="1605">
          <cell r="A1605" t="str">
            <v>HYDRO ELECTRIC COMMISSION OF THE TOWN OF LEAMINGTON</v>
          </cell>
          <cell r="B1605" t="str">
            <v>ESSEX POWERLINES CORPORATION</v>
          </cell>
          <cell r="D1605">
            <v>-1703123</v>
          </cell>
        </row>
        <row r="1606">
          <cell r="A1606" t="str">
            <v>HYDRO ELECTRIC COMMISSION OF THE TOWNSHIP OF SPRINGWATER</v>
          </cell>
          <cell r="B1606" t="str">
            <v>HYDRO ONE NETWORKS INC.</v>
          </cell>
          <cell r="D1606">
            <v>-127127</v>
          </cell>
        </row>
        <row r="1607">
          <cell r="A1607" t="str">
            <v>HYDRO HAWKESBURY INC.</v>
          </cell>
          <cell r="B1607" t="str">
            <v>HYDRO HAWKESBURY INC.</v>
          </cell>
          <cell r="D1607">
            <v>-537523</v>
          </cell>
        </row>
        <row r="1608">
          <cell r="A1608" t="str">
            <v>HYDRO MISSISSAUGA CORPORATION</v>
          </cell>
          <cell r="B1608" t="str">
            <v>ENERSOURCE HYDRO MISSISSAUGA INC.</v>
          </cell>
          <cell r="D1608">
            <v>-183527720</v>
          </cell>
        </row>
        <row r="1609">
          <cell r="A1609" t="str">
            <v>HYDRO ONE BRAMPTON NETWORKS INC.</v>
          </cell>
          <cell r="B1609" t="str">
            <v>HYDRO ONE BRAMPTON NETWORKS INC.</v>
          </cell>
          <cell r="D1609">
            <v>-53248129</v>
          </cell>
        </row>
        <row r="1610">
          <cell r="A1610" t="str">
            <v>HYDRO OTTAWA LIMITED</v>
          </cell>
          <cell r="B1610" t="str">
            <v>HYDRO OTTAWA LIMITED</v>
          </cell>
          <cell r="D1610">
            <v>-35449162</v>
          </cell>
        </row>
        <row r="1611">
          <cell r="A1611" t="str">
            <v>HYDRO VAUGHAN DISTRIBUTION INC.</v>
          </cell>
          <cell r="B1611" t="str">
            <v>POWERSTREAM INC.</v>
          </cell>
          <cell r="D1611">
            <v>-73541605</v>
          </cell>
        </row>
        <row r="1612">
          <cell r="A1612" t="str">
            <v>HYDRO-ELECTRIC COMMISSION FOR THE TOWN OF AMHERSTBURG</v>
          </cell>
          <cell r="B1612" t="str">
            <v>ESSEX POWERLINES CORPORATION</v>
          </cell>
          <cell r="D1612">
            <v>-495890</v>
          </cell>
        </row>
        <row r="1613">
          <cell r="A1613" t="str">
            <v>HYDRO-ELECTRIC COMMISSION OF SOUTH DUMFRIES</v>
          </cell>
          <cell r="B1613" t="str">
            <v>BRANT COUNTY POWER INC.</v>
          </cell>
          <cell r="D1613">
            <v>-924570</v>
          </cell>
        </row>
        <row r="1614">
          <cell r="A1614" t="str">
            <v>HYDRO-ELECTRIC COMMISSION OF THE CITY OF BRANTFORD</v>
          </cell>
          <cell r="B1614" t="str">
            <v>BRANTFORD POWER INC.</v>
          </cell>
          <cell r="D1614">
            <v>-5862804</v>
          </cell>
        </row>
        <row r="1615">
          <cell r="A1615" t="str">
            <v>HYDRO-ELECTRIC COMMISSION OF THE CITY OF PEMBROKE</v>
          </cell>
          <cell r="B1615" t="str">
            <v>OTTAWA RIVER POWER CORPORATION</v>
          </cell>
          <cell r="D1615">
            <v>-1381300</v>
          </cell>
        </row>
        <row r="1616">
          <cell r="A1616" t="str">
            <v>HYDRO-ELECTRIC COMMISSION OF THE CITY OF SARNIA</v>
          </cell>
          <cell r="B1616" t="str">
            <v>BLUEWATER POWER DISTRIBUTION CORPORATION</v>
          </cell>
          <cell r="D1616">
            <v>-1185241</v>
          </cell>
        </row>
        <row r="1617">
          <cell r="A1617" t="str">
            <v>HYDRO-ELECTRIC COMMISSION OF THE CITY OF TORONTO - EAST YORK OFFICE</v>
          </cell>
          <cell r="B1617" t="str">
            <v>TORONTO HYDRO-ELECTRIC SYSTEM LIMITED</v>
          </cell>
          <cell r="D1617">
            <v>-1161504</v>
          </cell>
        </row>
        <row r="1618">
          <cell r="A1618" t="str">
            <v>HYDRO-ELECTRIC COMMISSION OF THE CITY OF TORONTO - ETOBICOKE OFFICE</v>
          </cell>
          <cell r="B1618" t="str">
            <v>TORONTO HYDRO-ELECTRIC SYSTEM LIMITED</v>
          </cell>
          <cell r="D1618">
            <v>-12099511</v>
          </cell>
        </row>
        <row r="1619">
          <cell r="A1619" t="str">
            <v>HYDRO-ELECTRIC COMMISSION OF THE CITY OF TORONTO - NORTH YORK OFFICE</v>
          </cell>
          <cell r="B1619" t="str">
            <v>TORONTO HYDRO-ELECTRIC SYSTEM LIMITED</v>
          </cell>
          <cell r="D1619">
            <v>-11653643</v>
          </cell>
        </row>
        <row r="1620">
          <cell r="A1620" t="str">
            <v>HYDRO-ELECTRIC COMMISSION OF THE CITY OF TORONTO - SCARBOROUGH OFFICE</v>
          </cell>
          <cell r="B1620" t="str">
            <v>TORONTO HYDRO-ELECTRIC SYSTEM LIMITED</v>
          </cell>
          <cell r="D1620">
            <v>-36718848</v>
          </cell>
        </row>
        <row r="1621">
          <cell r="A1621" t="str">
            <v>HYDRO-ELECTRIC COMMISSION OF THE CITY OF TORONTO - TORONTO OFFICE</v>
          </cell>
          <cell r="B1621" t="str">
            <v>TORONTO HYDRO-ELECTRIC SYSTEM LIMITED</v>
          </cell>
          <cell r="D1621">
            <v>-14469476</v>
          </cell>
        </row>
        <row r="1622">
          <cell r="A1622" t="str">
            <v>HYDRO-ELECTRIC COMMISSION OF THE CITY OF TORONTO - YORK OFFICE</v>
          </cell>
          <cell r="B1622" t="str">
            <v>TORONTO HYDRO-ELECTRIC SYSTEM LIMITED</v>
          </cell>
          <cell r="D1622">
            <v>-1289976</v>
          </cell>
        </row>
        <row r="1623">
          <cell r="A1623" t="str">
            <v>HYDRO-ELECTRIC COMMISSION OF THE TOWN OF BOTHWELL</v>
          </cell>
          <cell r="B1623" t="str">
            <v>CHATHAM-KENT HYDRO INC.</v>
          </cell>
          <cell r="D1623">
            <v>-16113</v>
          </cell>
        </row>
        <row r="1624">
          <cell r="A1624" t="str">
            <v>HYDRO-ELECTRIC COMMISSION OF THE TOWN OF BRACEBRIDGE</v>
          </cell>
          <cell r="B1624" t="str">
            <v>LAKELAND POWER DISTRIBUTION LTD.</v>
          </cell>
          <cell r="D1624">
            <v>-337406</v>
          </cell>
        </row>
        <row r="1625">
          <cell r="A1625" t="str">
            <v>HYDRO-ELECTRIC COMMISSION OF THE TOWN OF CACHE BAY</v>
          </cell>
          <cell r="B1625" t="str">
            <v>GREATER SUDBURY HYDRO INC.</v>
          </cell>
          <cell r="D1625">
            <v>-3137</v>
          </cell>
        </row>
        <row r="1626">
          <cell r="A1626" t="str">
            <v>HYDRO-ELECTRIC COMMISSION OF THE TOWN OF HARRISTON</v>
          </cell>
          <cell r="B1626" t="str">
            <v>WESTARIO POWER INC.</v>
          </cell>
          <cell r="D1626">
            <v>-35741</v>
          </cell>
        </row>
        <row r="1627">
          <cell r="A1627" t="str">
            <v>HYDRO-ELECTRIC COMMISSION OF THE TOWN OF HARROW</v>
          </cell>
          <cell r="B1627" t="str">
            <v>E.L.K. ENERGY INC.</v>
          </cell>
          <cell r="D1627">
            <v>-291631</v>
          </cell>
        </row>
        <row r="1628">
          <cell r="A1628" t="str">
            <v>HYDRO-ELECTRIC COMMISSION OF THE TOWN OF LASALLE</v>
          </cell>
          <cell r="B1628" t="str">
            <v>ESSEX POWERLINES CORPORATION</v>
          </cell>
          <cell r="D1628">
            <v>-4432090</v>
          </cell>
        </row>
        <row r="1629">
          <cell r="A1629" t="str">
            <v>HYDRO-ELECTRIC COMMISSION OF THE TOWN OF PORT ELGIN</v>
          </cell>
          <cell r="B1629" t="str">
            <v>WESTARIO POWER INC.</v>
          </cell>
          <cell r="D1629">
            <v>-1947633</v>
          </cell>
        </row>
        <row r="1630">
          <cell r="A1630" t="str">
            <v>HYDRO-ELECTRIC COMMISSION OF THE TOWN OF STURGEON FALLS</v>
          </cell>
          <cell r="B1630" t="str">
            <v>GREATER SUDBURY HYDRO INC.</v>
          </cell>
          <cell r="D1630">
            <v>-74664</v>
          </cell>
        </row>
        <row r="1631">
          <cell r="A1631" t="str">
            <v>HYDRO-ELECTRIC COMMISSION OF THE TOWN OF VANKLEEK HILL</v>
          </cell>
          <cell r="B1631" t="str">
            <v>HYDRO ONE NETWORKS INC.</v>
          </cell>
          <cell r="D1631">
            <v>-79292</v>
          </cell>
        </row>
        <row r="1632">
          <cell r="A1632" t="str">
            <v>HYDRO-ELECTRIC COMMISSION OF THE TOWN OF WALLACEBURG</v>
          </cell>
          <cell r="B1632" t="str">
            <v>CHATHAM-KENT HYDRO INC.</v>
          </cell>
          <cell r="D1632">
            <v>-643341</v>
          </cell>
        </row>
        <row r="1633">
          <cell r="A1633" t="str">
            <v>HYDRO-ELECTRIC COMMISSION OF THE TOWN OF WASAGA BEACH</v>
          </cell>
          <cell r="B1633" t="str">
            <v>WASAGA DISTRIBUTION INC.</v>
          </cell>
          <cell r="D1633">
            <v>-3202227</v>
          </cell>
        </row>
        <row r="1634">
          <cell r="A1634" t="str">
            <v>HYDRO-ELECTRIC COMMISSION OF THE TOWN OF WEBBWOOD</v>
          </cell>
          <cell r="B1634" t="str">
            <v>ESPANOLA REGIONAL HYDRO DISTRIBUTION CORPORATION</v>
          </cell>
          <cell r="D1634">
            <v>-9162</v>
          </cell>
        </row>
        <row r="1635">
          <cell r="A1635" t="str">
            <v>HYDRO-ELECTRIC COMMISSION OF THE TOWN OF WIARTON</v>
          </cell>
          <cell r="B1635" t="str">
            <v>HYDRO ONE NETWORKS INC.</v>
          </cell>
          <cell r="D1635">
            <v>-163504</v>
          </cell>
        </row>
        <row r="1636">
          <cell r="A1636" t="str">
            <v>HYDRO-ELECTRIC COMMISSION OF THE TOWNSHIP OF BRANTFORD</v>
          </cell>
          <cell r="B1636" t="str">
            <v>BRANT COUNTY POWER INC.</v>
          </cell>
          <cell r="D1636">
            <v>-635327</v>
          </cell>
        </row>
        <row r="1637">
          <cell r="A1637" t="str">
            <v>HYDRO-ELECTRIC COMMISSION OF THE TOWNSHIP OF BURFORD</v>
          </cell>
          <cell r="B1637" t="str">
            <v>BRANT COUNTY POWER INC.</v>
          </cell>
          <cell r="D1637">
            <v>-180508</v>
          </cell>
        </row>
        <row r="1638">
          <cell r="A1638" t="str">
            <v>HYDRO-ELECTRIC COMMISSION OF THE TOWNSHIP OF ESSA</v>
          </cell>
          <cell r="B1638" t="str">
            <v>POWERSTREAM INC.</v>
          </cell>
          <cell r="D1638">
            <v>-91794</v>
          </cell>
        </row>
        <row r="1639">
          <cell r="A1639" t="str">
            <v>HYDRO-ELECTRIC COMMISSION OF THE VILLAGE OF ALFRED</v>
          </cell>
          <cell r="B1639" t="str">
            <v>HYDRO 2000 INC.</v>
          </cell>
          <cell r="D1639">
            <v>-84024</v>
          </cell>
        </row>
        <row r="1640">
          <cell r="A1640" t="str">
            <v>HYDRO-ELECTRIC COMMISSION OF THE VILLAGE OF CLIFFORD</v>
          </cell>
          <cell r="B1640" t="str">
            <v>WESTARIO POWER INC.</v>
          </cell>
          <cell r="D1640">
            <v>-14190</v>
          </cell>
        </row>
        <row r="1641">
          <cell r="A1641" t="str">
            <v>HYDRO-ELECTRIC COMMISSION OF THE VILLAGE OF ELORA</v>
          </cell>
          <cell r="B1641" t="str">
            <v>CENTRE WELLINGTON HYDRO LTD.</v>
          </cell>
          <cell r="D1641">
            <v>-444558</v>
          </cell>
        </row>
        <row r="1642">
          <cell r="A1642" t="str">
            <v>HYDRO-ELECTRIC COMMISSION OF THE VILLAGE OF FINCH</v>
          </cell>
          <cell r="B1642" t="str">
            <v>HYDRO ONE NETWORKS INC.</v>
          </cell>
          <cell r="D1642">
            <v>-28863</v>
          </cell>
        </row>
        <row r="1643">
          <cell r="A1643" t="str">
            <v>HYDRO-ELECTRIC COMMISSION OF THE VILLAGE OF FRANKFORD</v>
          </cell>
          <cell r="B1643" t="str">
            <v>HYDRO ONE NETWORKS INC.</v>
          </cell>
          <cell r="D1643">
            <v>-21216</v>
          </cell>
        </row>
        <row r="1644">
          <cell r="A1644" t="str">
            <v>HYDRO-ELECTRIC COMMISSION OF THE VILLAGE OF L'ORIGNAL</v>
          </cell>
          <cell r="B1644" t="str">
            <v>HYDRO ONE NETWORKS INC.</v>
          </cell>
          <cell r="D1644">
            <v>-203814</v>
          </cell>
        </row>
        <row r="1645">
          <cell r="A1645" t="str">
            <v>HYDRO-ELECTRIC COMMISSION OF THE VILLAGE OF LUCAN</v>
          </cell>
          <cell r="B1645" t="str">
            <v>HYDRO ONE NETWORKS INC.</v>
          </cell>
          <cell r="D1645">
            <v>-124154</v>
          </cell>
        </row>
        <row r="1646">
          <cell r="A1646" t="str">
            <v>HYDRO-ELECTRIC COMMISSION OF THE VILLAGE OF MORRISBURG</v>
          </cell>
          <cell r="B1646" t="str">
            <v>RIDEAU ST. LAWRENCE DISTRIBUTION INC.</v>
          </cell>
          <cell r="D1646">
            <v>-179174</v>
          </cell>
        </row>
        <row r="1647">
          <cell r="A1647" t="str">
            <v>HYDRO-ELECTRIC COMMISSION OF THE VILLAGE OF NEUSTADT</v>
          </cell>
          <cell r="B1647" t="str">
            <v>WESTARIO POWER INC.</v>
          </cell>
          <cell r="D1647">
            <v>-15526</v>
          </cell>
        </row>
        <row r="1648">
          <cell r="A1648" t="str">
            <v>HYDRO-ELECTRIC COMMISSION OF THE VILLAGE OF PAISLEY</v>
          </cell>
          <cell r="B1648" t="str">
            <v>HYDRO ONE NETWORKS INC.</v>
          </cell>
          <cell r="D1648">
            <v>-60655</v>
          </cell>
        </row>
        <row r="1649">
          <cell r="A1649" t="str">
            <v>HYDRO-ELECTRIC COMMISSION OF THE VILLAGE OF PLANTAGENET</v>
          </cell>
          <cell r="B1649" t="str">
            <v>HYDRO 2000 INC.</v>
          </cell>
          <cell r="D1649">
            <v>-16245</v>
          </cell>
        </row>
        <row r="1650">
          <cell r="A1650" t="str">
            <v>HYDRO-ELECTRIC COMMISSION OF THE VILLAGE OF ST. CLAIR BEACH</v>
          </cell>
          <cell r="B1650" t="str">
            <v>ESSEX POWERLINES CORPORATION</v>
          </cell>
          <cell r="D1650">
            <v>-1155897</v>
          </cell>
        </row>
        <row r="1651">
          <cell r="A1651" t="str">
            <v>INGERSOLL PUBLIC UTILITY COMMISSION</v>
          </cell>
          <cell r="B1651" t="str">
            <v>ERIE THAMES POWERLINES CORPORATION</v>
          </cell>
          <cell r="D1651">
            <v>-1195237</v>
          </cell>
        </row>
        <row r="1652">
          <cell r="A1652" t="str">
            <v>INNISFIL HYDRO DISTRIBUTION SYSTEMS LIMITED</v>
          </cell>
          <cell r="B1652" t="str">
            <v>INNISFIL HYDRO DISTRIBUTION SYSTEMS LIMITED</v>
          </cell>
          <cell r="D1652">
            <v>-587261</v>
          </cell>
        </row>
        <row r="1653">
          <cell r="A1653" t="str">
            <v>IROQUOIS FALLS HYDRO</v>
          </cell>
          <cell r="B1653" t="str">
            <v>NORTHERN ONTARIO WIRES INC.</v>
          </cell>
          <cell r="D1653">
            <v>-982004</v>
          </cell>
        </row>
        <row r="1654">
          <cell r="A1654" t="str">
            <v>KANATA HYDRO-ELECTRIC COMMISSION</v>
          </cell>
          <cell r="B1654" t="str">
            <v>HYDRO OTTAWA LIMITED</v>
          </cell>
          <cell r="D1654">
            <v>-20017958</v>
          </cell>
        </row>
        <row r="1655">
          <cell r="A1655" t="str">
            <v>KENORA HYDRO ELECTRIC CORPORATION LTD.</v>
          </cell>
          <cell r="B1655" t="str">
            <v>KENORA HYDRO ELECTRIC CORPORATION LTD.</v>
          </cell>
          <cell r="D1655">
            <v>-524572</v>
          </cell>
        </row>
        <row r="1656">
          <cell r="A1656" t="str">
            <v>KILLALOE HYDRO ELECTRIC COMMISSION</v>
          </cell>
          <cell r="B1656" t="str">
            <v>OTTAWA RIVER POWER CORPORATION</v>
          </cell>
          <cell r="D1656">
            <v>-10960</v>
          </cell>
        </row>
        <row r="1657">
          <cell r="A1657" t="str">
            <v>KINCARDINE HYDRO ELECTRIC COMMISSION</v>
          </cell>
          <cell r="B1657" t="str">
            <v>WESTARIO POWER INC.</v>
          </cell>
          <cell r="D1657">
            <v>-1066775</v>
          </cell>
        </row>
        <row r="1658">
          <cell r="A1658" t="str">
            <v>KINGSTON ELECTRICITY DISTRIBUTION LIMITED</v>
          </cell>
          <cell r="B1658" t="str">
            <v>KINGSTON ELECTRICITY DISTRIBUTION LIMITED</v>
          </cell>
          <cell r="D1658">
            <v>-2204966</v>
          </cell>
        </row>
        <row r="1659">
          <cell r="B1659" t="str">
            <v>KINGSTON HYDRO CORPORATION</v>
          </cell>
          <cell r="D1659">
            <v>-2204966</v>
          </cell>
        </row>
        <row r="1660">
          <cell r="A1660" t="str">
            <v>KINGSVILLE PUBLIC UTILITY COMMISSION</v>
          </cell>
          <cell r="B1660" t="str">
            <v>E.L.K. ENERGY INC.</v>
          </cell>
          <cell r="D1660">
            <v>-789976</v>
          </cell>
        </row>
        <row r="1661">
          <cell r="A1661" t="str">
            <v>KIRKFIELD HYDRO ELECTRIC SYSTEM</v>
          </cell>
          <cell r="B1661" t="str">
            <v>HYDRO ONE NETWORKS INC.</v>
          </cell>
          <cell r="D1661">
            <v>-43659</v>
          </cell>
        </row>
        <row r="1662">
          <cell r="A1662" t="str">
            <v>KITCHENER-WILMOT HYDRO INC.</v>
          </cell>
          <cell r="B1662" t="str">
            <v>KITCHENER-WILMOT HYDRO INC.</v>
          </cell>
          <cell r="D1662">
            <v>-16562625</v>
          </cell>
        </row>
        <row r="1663">
          <cell r="A1663" t="str">
            <v>LAKEFIELD DISTRIBUTION INCORPORATED</v>
          </cell>
          <cell r="B1663" t="str">
            <v>PETERBOROUGH DISTRIBUTION INCORPORATED</v>
          </cell>
          <cell r="D1663">
            <v>-158778</v>
          </cell>
        </row>
        <row r="1664">
          <cell r="A1664" t="str">
            <v>LAKESHORE TOWNSHIP HEC</v>
          </cell>
          <cell r="B1664" t="str">
            <v>E.L.K. ENERGY INC.</v>
          </cell>
          <cell r="D1664">
            <v>-593021</v>
          </cell>
        </row>
        <row r="1665">
          <cell r="A1665" t="str">
            <v>LANARK HIGHLANDS PUBLIC UTILITIES COMMISSION</v>
          </cell>
          <cell r="B1665" t="str">
            <v>HYDRO ONE NETWORKS INC.</v>
          </cell>
          <cell r="D1665">
            <v>-125380</v>
          </cell>
        </row>
        <row r="1666">
          <cell r="A1666" t="str">
            <v>LARDER LAKE ELECTRIC COMPANY</v>
          </cell>
          <cell r="B1666" t="str">
            <v>HYDRO ONE NETWORKS INC.</v>
          </cell>
          <cell r="D1666">
            <v>-134351</v>
          </cell>
        </row>
        <row r="1667">
          <cell r="A1667" t="str">
            <v>LATCHFORD HYDRO ELECTRIC</v>
          </cell>
          <cell r="B1667" t="str">
            <v>HYDRO ONE NETWORKS INC.</v>
          </cell>
          <cell r="D1667">
            <v>-42774</v>
          </cell>
        </row>
        <row r="1668">
          <cell r="A1668" t="str">
            <v>LINCOLN HYDRO-ELECTRIC COMMISSION</v>
          </cell>
          <cell r="B1668" t="str">
            <v>NIAGARA PENINSULA ENERGY INC.</v>
          </cell>
          <cell r="D1668">
            <v>-1268737</v>
          </cell>
        </row>
        <row r="1669">
          <cell r="A1669" t="str">
            <v>LINDSAY HYDRO-ELECTRIC SYSTEM</v>
          </cell>
          <cell r="B1669" t="str">
            <v>HYDRO ONE NETWORKS INC.</v>
          </cell>
          <cell r="D1669">
            <v>-1996493</v>
          </cell>
        </row>
        <row r="1670">
          <cell r="A1670" t="str">
            <v>LONDON HYDRO UTILITIES SERVICES INC.</v>
          </cell>
          <cell r="B1670" t="str">
            <v>LONDON HYDRO INC.</v>
          </cell>
          <cell r="D1670">
            <v>-28828424</v>
          </cell>
        </row>
        <row r="1671">
          <cell r="A1671" t="str">
            <v>MALAHIDE UTILITY COMMISSION</v>
          </cell>
          <cell r="B1671" t="str">
            <v>HYDRO ONE NETWORKS INC.</v>
          </cell>
          <cell r="D1671">
            <v>-67346</v>
          </cell>
        </row>
        <row r="1672">
          <cell r="A1672" t="str">
            <v>MAPLETON HYDRO ELECTRIC COMMISSION</v>
          </cell>
          <cell r="B1672" t="str">
            <v>HYDRO ONE NETWORKS INC.</v>
          </cell>
          <cell r="D1672">
            <v>-278006</v>
          </cell>
        </row>
        <row r="1673">
          <cell r="A1673" t="str">
            <v>MARKDALE HYDRO SYSTEM</v>
          </cell>
          <cell r="B1673" t="str">
            <v>HYDRO ONE NETWORKS INC.</v>
          </cell>
          <cell r="D1673">
            <v>-52008</v>
          </cell>
        </row>
        <row r="1674">
          <cell r="A1674" t="str">
            <v>MARKHAM HYDRO DISTRIBUTION INC.</v>
          </cell>
          <cell r="B1674" t="str">
            <v>POWERSTREAM INC.</v>
          </cell>
          <cell r="D1674">
            <v>-55819580</v>
          </cell>
        </row>
        <row r="1675">
          <cell r="A1675" t="str">
            <v>MARMORA HYDRO COMMISSION</v>
          </cell>
          <cell r="B1675" t="str">
            <v>HYDRO ONE NETWORKS INC.</v>
          </cell>
          <cell r="D1675">
            <v>-81849</v>
          </cell>
        </row>
        <row r="1676">
          <cell r="A1676" t="str">
            <v>MARTINTOWN HYDRO SYSTEM</v>
          </cell>
          <cell r="B1676" t="str">
            <v>HYDRO ONE NETWORKS INC.</v>
          </cell>
          <cell r="D1676">
            <v>-843</v>
          </cell>
        </row>
        <row r="1677">
          <cell r="A1677" t="str">
            <v>MIDLAND POWER UTILITY CORPORATION</v>
          </cell>
          <cell r="B1677" t="str">
            <v>MIDLAND POWER UTILITY CORPORATION</v>
          </cell>
          <cell r="D1677">
            <v>-402237</v>
          </cell>
        </row>
        <row r="1678">
          <cell r="A1678" t="str">
            <v>MILDMAY HYDRO-ELECTRIC COMMISSION</v>
          </cell>
          <cell r="B1678" t="str">
            <v>WESTARIO POWER INC.</v>
          </cell>
          <cell r="D1678">
            <v>-108097</v>
          </cell>
        </row>
        <row r="1679">
          <cell r="A1679" t="str">
            <v>MILTON HYDRO DISTRIBUTION INC.</v>
          </cell>
          <cell r="B1679" t="str">
            <v>MILTON HYDRO DISTRIBUTION INC.</v>
          </cell>
          <cell r="D1679">
            <v>-6685284</v>
          </cell>
        </row>
        <row r="1680">
          <cell r="A1680" t="str">
            <v>MISSISSIPPI MILLS PUBLIC UTILITIES COMMISSION</v>
          </cell>
          <cell r="B1680" t="str">
            <v>OTTAWA RIVER POWER CORPORATION</v>
          </cell>
          <cell r="D1680">
            <v>-355024</v>
          </cell>
        </row>
        <row r="1681">
          <cell r="A1681" t="str">
            <v>NANTICOKE HYDRO ELECTRIC COMMISSION</v>
          </cell>
          <cell r="B1681" t="str">
            <v>HALDIMAND COUNTY HYDRO INC.</v>
          </cell>
          <cell r="D1681">
            <v>-1169070</v>
          </cell>
        </row>
        <row r="1682">
          <cell r="A1682" t="str">
            <v>NAPANEE HYDRO-ELECTRIC COMMISSION</v>
          </cell>
          <cell r="B1682" t="str">
            <v>HYDRO ONE NETWORKS INC.</v>
          </cell>
          <cell r="D1682">
            <v>-310257</v>
          </cell>
        </row>
        <row r="1683">
          <cell r="A1683" t="str">
            <v>NEPEAN HYDRO ELECTRIC COMMISSION</v>
          </cell>
          <cell r="B1683" t="str">
            <v>HYDRO OTTAWA LIMITED</v>
          </cell>
          <cell r="D1683">
            <v>-26092980</v>
          </cell>
        </row>
        <row r="1684">
          <cell r="A1684" t="str">
            <v>NEW TECUMSETH HYDRO</v>
          </cell>
          <cell r="B1684" t="str">
            <v>POWERSTREAM INC.</v>
          </cell>
          <cell r="D1684">
            <v>-2007544</v>
          </cell>
        </row>
        <row r="1685">
          <cell r="A1685" t="str">
            <v>NEWBURY POWER INC.</v>
          </cell>
          <cell r="B1685" t="str">
            <v>MIDDLESEX POWER DISTRIBUTION CORPORATION</v>
          </cell>
          <cell r="D1685">
            <v>-31864</v>
          </cell>
        </row>
        <row r="1686">
          <cell r="A1686" t="str">
            <v>NEWMARKET HYDRO LTD.</v>
          </cell>
          <cell r="B1686" t="str">
            <v>NEWMARKET-TAY POWER DISTRIBUTION LTD.</v>
          </cell>
          <cell r="D1686">
            <v>-21845022</v>
          </cell>
        </row>
        <row r="1687">
          <cell r="A1687" t="str">
            <v>NIAGARA FALLS HYDRO INC.</v>
          </cell>
          <cell r="B1687" t="str">
            <v>NIAGARA PENINSULA ENERGY INC.</v>
          </cell>
          <cell r="D1687">
            <v>-4140641</v>
          </cell>
        </row>
        <row r="1688">
          <cell r="A1688" t="str">
            <v>NIAGARA-ON-THE-LAKE HYDRO INC.</v>
          </cell>
          <cell r="B1688" t="str">
            <v>NIAGARA-ON-THE-LAKE HYDRO INC.</v>
          </cell>
          <cell r="D1688">
            <v>-2358615</v>
          </cell>
        </row>
        <row r="1689">
          <cell r="A1689" t="str">
            <v>NICKEL CENTRE HYDRO-ELECTRIC COMMISSION</v>
          </cell>
          <cell r="B1689" t="str">
            <v>GREATER SUDBURY HYDRO INC.</v>
          </cell>
          <cell r="D1689">
            <v>-85715</v>
          </cell>
        </row>
        <row r="1690">
          <cell r="A1690" t="str">
            <v>NIPIGON HYDRO ELECTRIC COMMISSION</v>
          </cell>
          <cell r="B1690" t="str">
            <v>HYDRO ONE NETWORKS INC.</v>
          </cell>
          <cell r="D1690">
            <v>-99605</v>
          </cell>
        </row>
        <row r="1691">
          <cell r="A1691" t="str">
            <v>NORFOLK POWER DISTRIBUTION INC.</v>
          </cell>
          <cell r="B1691" t="str">
            <v>NORFOLK POWER DISTRIBUTION INC.</v>
          </cell>
          <cell r="D1691">
            <v>-109603</v>
          </cell>
        </row>
        <row r="1692">
          <cell r="A1692" t="str">
            <v>NORTH BAY HYDRO DISTRIBUTION LIMITED</v>
          </cell>
          <cell r="B1692" t="str">
            <v>NORTH BAY HYDRO DISTRIBUTION LIMITED</v>
          </cell>
          <cell r="D1692">
            <v>-3745200</v>
          </cell>
        </row>
        <row r="1693">
          <cell r="A1693" t="str">
            <v>NORTH GRENVILLE HYDRO-ELECTRIC COMMISSION</v>
          </cell>
          <cell r="B1693" t="str">
            <v>HYDRO ONE NETWORKS INC.</v>
          </cell>
          <cell r="D1693">
            <v>-344265</v>
          </cell>
        </row>
        <row r="1694">
          <cell r="A1694" t="str">
            <v>NORTH PERTH UTILITY COMMISSION</v>
          </cell>
          <cell r="B1694" t="str">
            <v>HYDRO ONE NETWORKS INC.</v>
          </cell>
          <cell r="D1694">
            <v>-357215</v>
          </cell>
        </row>
        <row r="1695">
          <cell r="A1695" t="str">
            <v>NORWICH PUBLIC UTILITY COMMISSION</v>
          </cell>
          <cell r="B1695" t="str">
            <v>ERIE THAMES POWERLINES CORPORATION</v>
          </cell>
          <cell r="D1695">
            <v>-142993</v>
          </cell>
        </row>
        <row r="1696">
          <cell r="A1696" t="str">
            <v>OAKVILLE HYDRO ELECTRICITY DISTRIBUTION INC.</v>
          </cell>
          <cell r="B1696" t="str">
            <v>OAKVILLE HYDRO ELECTRICITY DISTRIBUTION INC.</v>
          </cell>
          <cell r="D1696">
            <v>-37054949</v>
          </cell>
        </row>
        <row r="1697">
          <cell r="A1697" t="str">
            <v>OIL SPRINGS HYDRO ELECTRIC COMMISSION</v>
          </cell>
          <cell r="B1697" t="str">
            <v>BLUEWATER POWER DISTRIBUTION CORPORATION</v>
          </cell>
          <cell r="D1697">
            <v>-22469</v>
          </cell>
        </row>
        <row r="1698">
          <cell r="A1698" t="str">
            <v>ORANGEVILLE HYDRO LIMITED</v>
          </cell>
          <cell r="B1698" t="str">
            <v>ORANGEVILLE HYDRO LIMITED</v>
          </cell>
          <cell r="D1698">
            <v>-5083285</v>
          </cell>
        </row>
        <row r="1699">
          <cell r="A1699" t="str">
            <v>ORILLIA POWER DISTRIBUTION CORPORATION</v>
          </cell>
          <cell r="B1699" t="str">
            <v>ORILLIA POWER DISTRIBUTION CORPORATION</v>
          </cell>
          <cell r="D1699">
            <v>-1641727</v>
          </cell>
        </row>
        <row r="1700">
          <cell r="A1700" t="str">
            <v>OSHAWA PUC NETWORKS INC.</v>
          </cell>
          <cell r="B1700" t="str">
            <v>OSHAWA PUC NETWORKS INC.</v>
          </cell>
          <cell r="D1700">
            <v>-14587423</v>
          </cell>
        </row>
        <row r="1701">
          <cell r="A1701" t="str">
            <v>PARKHILL P.U.C.</v>
          </cell>
          <cell r="B1701" t="str">
            <v>MIDDLESEX POWER DISTRIBUTION CORPORATION</v>
          </cell>
          <cell r="D1701">
            <v>-65197</v>
          </cell>
        </row>
        <row r="1702">
          <cell r="A1702" t="str">
            <v>PARRY SOUND POWER CORPORATION</v>
          </cell>
          <cell r="B1702" t="str">
            <v>PARRY SOUND POWER CORPORATION</v>
          </cell>
          <cell r="D1702">
            <v>-342055</v>
          </cell>
        </row>
        <row r="1703">
          <cell r="A1703" t="str">
            <v>PELHAM HYDRO-ELECTRIC COMMISSION</v>
          </cell>
          <cell r="B1703" t="str">
            <v>NIAGARA PENINSULA ENERGY INC.</v>
          </cell>
          <cell r="D1703">
            <v>-207864</v>
          </cell>
        </row>
        <row r="1704">
          <cell r="A1704" t="str">
            <v>PERTH EAST HYDRO ELECTRIC COMMISSION</v>
          </cell>
          <cell r="B1704" t="str">
            <v>HYDRO ONE NETWORKS INC.</v>
          </cell>
          <cell r="D1704">
            <v>-96124</v>
          </cell>
        </row>
        <row r="1705">
          <cell r="A1705" t="str">
            <v>PETERBOROUGH UTILITIES COMMISSION</v>
          </cell>
          <cell r="B1705" t="str">
            <v>PETERBOROUGH DISTRIBUTION INCORPORATED</v>
          </cell>
          <cell r="D1705">
            <v>-5495354</v>
          </cell>
        </row>
        <row r="1706">
          <cell r="A1706" t="str">
            <v>PICKERING HYDRO-ELECTRIC COMMISSION</v>
          </cell>
          <cell r="B1706" t="str">
            <v>VERIDIAN CONNECTIONS INC.</v>
          </cell>
          <cell r="D1706">
            <v>-17139808</v>
          </cell>
        </row>
        <row r="1707">
          <cell r="A1707" t="str">
            <v>POLICE VILLAGE OF APPLE HILL HYDRO SYSTEM</v>
          </cell>
          <cell r="B1707" t="str">
            <v>HYDRO ONE NETWORKS INC.</v>
          </cell>
          <cell r="D1707">
            <v>-698</v>
          </cell>
        </row>
        <row r="1708">
          <cell r="A1708" t="str">
            <v>POLICE VILLAGE OF AVONMORE HYDRO SYSTEM</v>
          </cell>
          <cell r="B1708" t="str">
            <v>HYDRO ONE NETWORKS INC.</v>
          </cell>
          <cell r="D1708">
            <v>-11341</v>
          </cell>
        </row>
        <row r="1709">
          <cell r="A1709" t="str">
            <v>POLICE VILLAGE OF COMBER HYDRO SYSTEM</v>
          </cell>
          <cell r="B1709" t="str">
            <v>E.L.K. ENERGY INC.</v>
          </cell>
          <cell r="D1709">
            <v>-83278</v>
          </cell>
        </row>
        <row r="1710">
          <cell r="A1710" t="str">
            <v>POLICE VILLAGE OF DUBLIN HYDRO SYSTEM</v>
          </cell>
          <cell r="B1710" t="str">
            <v>ERIE THAMES POWERLINES CORPORATION</v>
          </cell>
          <cell r="D1710">
            <v>-3050</v>
          </cell>
        </row>
        <row r="1711">
          <cell r="A1711" t="str">
            <v>POLICE VILLAGE OF GRANTON HYDRO SYSTEM</v>
          </cell>
          <cell r="B1711" t="str">
            <v>HYDRO ONE NETWORKS INC.</v>
          </cell>
          <cell r="D1711">
            <v>-43573</v>
          </cell>
        </row>
        <row r="1712">
          <cell r="A1712" t="str">
            <v>POLICE VILLAGE OF MERLIN HYDRO SYSTEM</v>
          </cell>
          <cell r="B1712" t="str">
            <v>CHATHAM-KENT HYDRO INC.</v>
          </cell>
          <cell r="D1712">
            <v>-27864</v>
          </cell>
        </row>
        <row r="1713">
          <cell r="A1713" t="str">
            <v>POLICE VILLAGE OF MOOREFIELD HYDRO SYSTEM</v>
          </cell>
          <cell r="B1713" t="str">
            <v>HYDRO ONE NETWORKS INC.</v>
          </cell>
          <cell r="D1713">
            <v>-1245</v>
          </cell>
        </row>
        <row r="1714">
          <cell r="A1714" t="str">
            <v>POLICE VILLAGE OF MOUNT BRYDGES HYDRO SYSTEM</v>
          </cell>
          <cell r="B1714" t="str">
            <v>MIDDLESEX POWER DISTRIBUTION CORPORATION</v>
          </cell>
          <cell r="D1714">
            <v>-253064</v>
          </cell>
        </row>
        <row r="1715">
          <cell r="A1715" t="str">
            <v>POLICE VILLAGE OF PRICEVILLE HYDRO SYSTEM</v>
          </cell>
          <cell r="B1715" t="str">
            <v>HYDRO ONE NETWORKS INC.</v>
          </cell>
          <cell r="D1715">
            <v>-10259</v>
          </cell>
        </row>
        <row r="1716">
          <cell r="A1716" t="str">
            <v>POLICE VILLAGE OF RUSSELL HYDRO ELECTRIC SYSTEM</v>
          </cell>
          <cell r="B1716" t="str">
            <v>HYDRO ONE NETWORKS INC.</v>
          </cell>
          <cell r="D1716">
            <v>-95262</v>
          </cell>
        </row>
        <row r="1717">
          <cell r="A1717" t="str">
            <v>PORT COLBORNE HYDRO INC.</v>
          </cell>
          <cell r="B1717" t="str">
            <v>CANADIAN NIAGARA POWER INC.</v>
          </cell>
          <cell r="D1717">
            <v>-1236828</v>
          </cell>
        </row>
        <row r="1718">
          <cell r="A1718" t="str">
            <v>PORT HOPE HYDRO</v>
          </cell>
          <cell r="B1718" t="str">
            <v>VERIDIAN CONNECTIONS INC.</v>
          </cell>
          <cell r="D1718">
            <v>-1608849</v>
          </cell>
        </row>
        <row r="1719">
          <cell r="A1719" t="str">
            <v>PRESCOTT PUBLIC UTILITIES COMMISSION</v>
          </cell>
          <cell r="B1719" t="str">
            <v>RIDEAU ST. LAWRENCE DISTRIBUTION INC.</v>
          </cell>
          <cell r="D1719">
            <v>-76707</v>
          </cell>
        </row>
        <row r="1720">
          <cell r="A1720" t="str">
            <v>PUBLIC UTILITIES COMMISSION OF CHATHAM-KENT</v>
          </cell>
          <cell r="B1720" t="str">
            <v>CHATHAM-KENT HYDRO INC.</v>
          </cell>
          <cell r="D1720">
            <v>-2887042</v>
          </cell>
        </row>
        <row r="1721">
          <cell r="A1721" t="str">
            <v>PUBLIC UTILITIES COMMISSION OF THE CITY OF BARRIE</v>
          </cell>
          <cell r="B1721" t="str">
            <v>POWERSTREAM INC.</v>
          </cell>
          <cell r="D1721">
            <v>-29192056</v>
          </cell>
        </row>
        <row r="1722">
          <cell r="A1722" t="str">
            <v>PUBLIC UTILITIES COMMISSION OF THE CITY OF OWEN SOUND</v>
          </cell>
          <cell r="B1722" t="str">
            <v>HYDRO ONE NETWORKS INC.</v>
          </cell>
          <cell r="D1722">
            <v>-1203326</v>
          </cell>
        </row>
        <row r="1723">
          <cell r="A1723" t="str">
            <v>PUBLIC UTILITIES COMMISSION OF THE CITY OF TRENTON</v>
          </cell>
          <cell r="B1723" t="str">
            <v>HYDRO ONE NETWORKS INC.</v>
          </cell>
          <cell r="D1723">
            <v>-2900378</v>
          </cell>
        </row>
        <row r="1724">
          <cell r="A1724" t="str">
            <v>PUBLIC UTILITIES COMMISSION OF THE CORPORATION OF THE TOWNSHIP OF MAGNETAWAN</v>
          </cell>
          <cell r="B1724" t="str">
            <v>LAKELAND POWER DISTRIBUTION LTD.</v>
          </cell>
          <cell r="D1724">
            <v>-41448</v>
          </cell>
        </row>
        <row r="1725">
          <cell r="A1725" t="str">
            <v>PUBLIC UTILITIES COMMISSION OF THE TOWN OF ALEXANDRIA</v>
          </cell>
          <cell r="B1725" t="str">
            <v>HYDRO ONE NETWORKS INC.</v>
          </cell>
          <cell r="D1725">
            <v>-202638</v>
          </cell>
        </row>
        <row r="1726">
          <cell r="A1726" t="str">
            <v>PUBLIC UTILITIES COMMISSION OF THE TOWN OF BLENHEIM</v>
          </cell>
          <cell r="B1726" t="str">
            <v>CHATHAM-KENT HYDRO INC.</v>
          </cell>
          <cell r="D1726">
            <v>-108744</v>
          </cell>
        </row>
        <row r="1727">
          <cell r="A1727" t="str">
            <v>PUBLIC UTILITIES COMMISSION OF THE TOWN OF CAMPBELLFORD</v>
          </cell>
          <cell r="B1727" t="str">
            <v>HYDRO ONE NETWORKS INC.</v>
          </cell>
          <cell r="D1727">
            <v>-243339</v>
          </cell>
        </row>
        <row r="1728">
          <cell r="A1728" t="str">
            <v>PUBLIC UTILITIES COMMISSION OF THE TOWN OF CHESLEY</v>
          </cell>
          <cell r="B1728" t="str">
            <v>HYDRO ONE NETWORKS INC.</v>
          </cell>
          <cell r="D1728">
            <v>-103819</v>
          </cell>
        </row>
        <row r="1729">
          <cell r="A1729" t="str">
            <v>PUBLIC UTILITIES COMMISSION OF THE TOWN OF COBOURG</v>
          </cell>
          <cell r="B1729" t="str">
            <v>LAKEFRONT UTILITIES INC.</v>
          </cell>
          <cell r="D1729">
            <v>-1614983</v>
          </cell>
        </row>
        <row r="1730">
          <cell r="A1730" t="str">
            <v>PUBLIC UTILITIES COMMISSION OF THE TOWN OF FERGUS</v>
          </cell>
          <cell r="B1730" t="str">
            <v>CENTRE WELLINGTON HYDRO LTD.</v>
          </cell>
          <cell r="D1730">
            <v>-1203576</v>
          </cell>
        </row>
        <row r="1731">
          <cell r="A1731" t="str">
            <v>PUBLIC UTILITIES COMMISSION OF THE TOWN OF GODERICH</v>
          </cell>
          <cell r="B1731" t="str">
            <v>WEST COAST HURON ENERGY INC.</v>
          </cell>
          <cell r="D1731">
            <v>-412986</v>
          </cell>
        </row>
        <row r="1732">
          <cell r="A1732" t="str">
            <v>PUBLIC UTILITIES COMMISSION OF THE TOWN OF MASSEY</v>
          </cell>
          <cell r="B1732" t="str">
            <v>ESPANOLA REGIONAL HYDRO DISTRIBUTION CORPORATION</v>
          </cell>
          <cell r="D1732">
            <v>-31086</v>
          </cell>
        </row>
        <row r="1733">
          <cell r="A1733" t="str">
            <v>PUBLIC UTILITIES COMMISSION OF THE TOWN OF MEAFORD</v>
          </cell>
          <cell r="B1733" t="str">
            <v>HYDRO ONE NETWORKS INC.</v>
          </cell>
          <cell r="D1733">
            <v>-451814</v>
          </cell>
        </row>
        <row r="1734">
          <cell r="A1734" t="str">
            <v>PUBLIC UTILITIES COMMISSION OF THE TOWN OF MITCHELL</v>
          </cell>
          <cell r="B1734" t="str">
            <v>ERIE THAMES POWERLINES CORPORATION</v>
          </cell>
          <cell r="D1734">
            <v>-274638</v>
          </cell>
        </row>
        <row r="1735">
          <cell r="A1735" t="str">
            <v>PUBLIC UTILITIES COMMISSION OF THE TOWN OF MOUNT FOREST</v>
          </cell>
          <cell r="B1735" t="str">
            <v>WELLINGTON NORTH POWER INC.</v>
          </cell>
          <cell r="D1735">
            <v>-231663</v>
          </cell>
        </row>
        <row r="1736">
          <cell r="A1736" t="str">
            <v>PUBLIC UTILITIES COMMISSION OF THE TOWN OF PALMERSTON</v>
          </cell>
          <cell r="B1736" t="str">
            <v>WESTARIO POWER INC.</v>
          </cell>
          <cell r="D1736">
            <v>-166514</v>
          </cell>
        </row>
        <row r="1737">
          <cell r="A1737" t="str">
            <v>PUBLIC UTILITIES COMMISSION OF THE TOWN OF PARIS</v>
          </cell>
          <cell r="B1737" t="str">
            <v>BRANT COUNTY POWER INC.</v>
          </cell>
          <cell r="D1737">
            <v>-363151</v>
          </cell>
        </row>
        <row r="1738">
          <cell r="A1738" t="str">
            <v>PUBLIC UTILITIES COMMISSION OF THE TOWN OF PICTON</v>
          </cell>
          <cell r="B1738" t="str">
            <v>HYDRO ONE NETWORKS INC.</v>
          </cell>
          <cell r="D1738">
            <v>-124369</v>
          </cell>
        </row>
        <row r="1739">
          <cell r="A1739" t="str">
            <v>PUBLIC UTILITIES COMMISSION OF THE TOWN OF RIDGETOWN</v>
          </cell>
          <cell r="B1739" t="str">
            <v>CHATHAM-KENT HYDRO INC.</v>
          </cell>
          <cell r="D1739">
            <v>-95607</v>
          </cell>
        </row>
        <row r="1740">
          <cell r="A1740" t="str">
            <v>PUBLIC UTILITIES COMMISSION OF THE TOWN OF SOUTHAMPTON</v>
          </cell>
          <cell r="B1740" t="str">
            <v>WESTARIO POWER INC.</v>
          </cell>
          <cell r="D1740">
            <v>-183984</v>
          </cell>
        </row>
        <row r="1741">
          <cell r="A1741" t="str">
            <v>PUBLIC UTILITIES COMMISSION OF THE TOWN OF TECUMSEH</v>
          </cell>
          <cell r="B1741" t="str">
            <v>ESSEX POWERLINES CORPORATION</v>
          </cell>
          <cell r="D1741">
            <v>-3853667</v>
          </cell>
        </row>
        <row r="1742">
          <cell r="A1742" t="str">
            <v>PUBLIC UTILITIES COMMISSION OF THE TOWN OF TILBURY</v>
          </cell>
          <cell r="B1742" t="str">
            <v>CHATHAM-KENT HYDRO INC.</v>
          </cell>
          <cell r="D1742">
            <v>-184048</v>
          </cell>
        </row>
        <row r="1743">
          <cell r="A1743" t="str">
            <v>PUBLIC UTILITIES COMMISSION OF THE VILLAGE OF ARTHUR</v>
          </cell>
          <cell r="B1743" t="str">
            <v>WELLINGTON NORTH POWER INC.</v>
          </cell>
          <cell r="D1743">
            <v>-78885</v>
          </cell>
        </row>
        <row r="1744">
          <cell r="A1744" t="str">
            <v>PUBLIC UTILITIES COMMISSION OF THE VILLAGE OF BELMONT</v>
          </cell>
          <cell r="B1744" t="str">
            <v>ERIE THAMES POWERLINES CORPORATION</v>
          </cell>
          <cell r="D1744">
            <v>-296844</v>
          </cell>
        </row>
        <row r="1745">
          <cell r="A1745" t="str">
            <v>PUBLIC UTILITIES COMMISSION OF THE VILLAGE OF LANCASTER</v>
          </cell>
          <cell r="B1745" t="str">
            <v>HYDRO ONE NETWORKS INC.</v>
          </cell>
          <cell r="D1745">
            <v>-33657</v>
          </cell>
        </row>
        <row r="1746">
          <cell r="A1746" t="str">
            <v>PUBLIC UTILITIES COMMISSION OF THE VILLAGE OF PORT STANLEY</v>
          </cell>
          <cell r="B1746" t="str">
            <v>ERIE THAMES POWERLINES CORPORATION</v>
          </cell>
          <cell r="D1746">
            <v>-150340</v>
          </cell>
        </row>
        <row r="1747">
          <cell r="A1747" t="str">
            <v>PUBLIC UTILITIES COMMISSION OF THE VILLAGE OF THAMESVILLE</v>
          </cell>
          <cell r="B1747" t="str">
            <v>CHATHAM-KENT HYDRO INC.</v>
          </cell>
          <cell r="D1747">
            <v>-19390</v>
          </cell>
        </row>
        <row r="1748">
          <cell r="A1748" t="str">
            <v>PUBLIC UTILITIES COMMISSION OF THE VILLAGE OF WESTPORT</v>
          </cell>
          <cell r="B1748" t="str">
            <v>RIDEAU ST. LAWRENCE DISTRIBUTION INC.</v>
          </cell>
          <cell r="D1748">
            <v>-83342</v>
          </cell>
        </row>
        <row r="1749">
          <cell r="A1749" t="str">
            <v>PUBLIC UTILITIES COMMISSION OF THE VILLAGE OF WHEATLEY</v>
          </cell>
          <cell r="B1749" t="str">
            <v>CHATHAM-KENT HYDRO INC.</v>
          </cell>
          <cell r="D1749">
            <v>-112666</v>
          </cell>
        </row>
        <row r="1750">
          <cell r="A1750" t="str">
            <v>PUBLIC UTILITY COMMISSION OF THE VILLAGE OF WEST LORNE</v>
          </cell>
          <cell r="B1750" t="str">
            <v>HYDRO ONE NETWORKS INC.</v>
          </cell>
          <cell r="D1750">
            <v>-81762</v>
          </cell>
        </row>
        <row r="1751">
          <cell r="A1751" t="str">
            <v>PUBLIC UTILITY COMMISSION OF TOWN OF PERTH</v>
          </cell>
          <cell r="B1751" t="str">
            <v>HYDRO ONE NETWORKS INC.</v>
          </cell>
          <cell r="D1751">
            <v>-1556041</v>
          </cell>
        </row>
        <row r="1752">
          <cell r="A1752" t="str">
            <v>RAINY RIVER PUBLIC UTILITIES COMMISSION</v>
          </cell>
          <cell r="B1752" t="str">
            <v>HYDRO ONE NETWORKS INC.</v>
          </cell>
          <cell r="D1752">
            <v>-96208</v>
          </cell>
        </row>
        <row r="1753">
          <cell r="A1753" t="str">
            <v>RED ROCK HYDRO</v>
          </cell>
          <cell r="B1753" t="str">
            <v>HYDRO ONE NETWORKS INC.</v>
          </cell>
          <cell r="D1753">
            <v>-10654</v>
          </cell>
        </row>
        <row r="1754">
          <cell r="A1754" t="str">
            <v>REMARA-BRECHIN HYDRO</v>
          </cell>
          <cell r="B1754" t="str">
            <v>HYDRO ONE NETWORKS INC.</v>
          </cell>
          <cell r="D1754">
            <v>-6839</v>
          </cell>
        </row>
        <row r="1755">
          <cell r="A1755" t="str">
            <v>RENFREW HYDRO INC.</v>
          </cell>
          <cell r="B1755" t="str">
            <v>RENFREW HYDRO INC.</v>
          </cell>
          <cell r="D1755">
            <v>-98644</v>
          </cell>
        </row>
        <row r="1756">
          <cell r="A1756" t="str">
            <v>RICHMOND HILL HYDRO INC.</v>
          </cell>
          <cell r="B1756" t="str">
            <v>POWERSTREAM INC.</v>
          </cell>
          <cell r="D1756">
            <v>-43332860</v>
          </cell>
        </row>
        <row r="1757">
          <cell r="A1757" t="str">
            <v>RIPLEY PUBLIC UTILITIES COMMISSION</v>
          </cell>
          <cell r="B1757" t="str">
            <v>WESTARIO POWER INC.</v>
          </cell>
          <cell r="D1757">
            <v>-40298</v>
          </cell>
        </row>
        <row r="1758">
          <cell r="A1758" t="str">
            <v>ROCKLAND HYDRO ELECTRIC COMMISSION</v>
          </cell>
          <cell r="B1758" t="str">
            <v>HYDRO ONE NETWORKS INC.</v>
          </cell>
          <cell r="D1758">
            <v>-1888641</v>
          </cell>
        </row>
        <row r="1759">
          <cell r="A1759" t="str">
            <v>RODNEY PUBLIC UTILITIES COMMISSION</v>
          </cell>
          <cell r="B1759" t="str">
            <v>HYDRO ONE NETWORKS INC.</v>
          </cell>
          <cell r="D1759">
            <v>-79269</v>
          </cell>
        </row>
        <row r="1760">
          <cell r="A1760" t="str">
            <v>SCHREIBER HYDRO-ELECTRIC COMMISSION</v>
          </cell>
          <cell r="B1760" t="str">
            <v>HYDRO ONE NETWORKS INC.</v>
          </cell>
          <cell r="D1760">
            <v>-51845</v>
          </cell>
        </row>
        <row r="1761">
          <cell r="A1761" t="str">
            <v>SCUGOG HYDRO ELECTRIC CORPORATION</v>
          </cell>
          <cell r="B1761" t="str">
            <v>VERIDIAN CONNECTIONS INC.</v>
          </cell>
          <cell r="D1761">
            <v>-802955</v>
          </cell>
        </row>
        <row r="1762">
          <cell r="A1762" t="str">
            <v>SEAFORTH PUBLIC UTILITY COMMISSION</v>
          </cell>
          <cell r="B1762" t="str">
            <v>FESTIVAL HYDRO INC.</v>
          </cell>
          <cell r="D1762">
            <v>-57502</v>
          </cell>
        </row>
        <row r="1763">
          <cell r="A1763" t="str">
            <v>SEVERN HYDRO-ELECTRIC SYSTEM</v>
          </cell>
          <cell r="B1763" t="str">
            <v>HYDRO ONE NETWORKS INC.</v>
          </cell>
          <cell r="D1763">
            <v>-146956</v>
          </cell>
        </row>
        <row r="1764">
          <cell r="A1764" t="str">
            <v>SIMCOE HYDRO-ELECTRIC COMMISSION</v>
          </cell>
          <cell r="B1764" t="str">
            <v>NORFOLK POWER DISTRIBUTION INC.</v>
          </cell>
          <cell r="D1764">
            <v>-1567122</v>
          </cell>
        </row>
        <row r="1765">
          <cell r="A1765" t="str">
            <v>SIOUX LOOKOUT HYDRO INC.</v>
          </cell>
          <cell r="B1765" t="str">
            <v>SIOUX LOOKOUT HYDRO INC.</v>
          </cell>
          <cell r="D1765">
            <v>-976315</v>
          </cell>
        </row>
        <row r="1766">
          <cell r="A1766" t="str">
            <v>SMITHS FALLS HYDRO ELECTRIC COMMISSION</v>
          </cell>
          <cell r="B1766" t="str">
            <v>HYDRO ONE NETWORKS INC.</v>
          </cell>
          <cell r="D1766">
            <v>-292868</v>
          </cell>
        </row>
        <row r="1767">
          <cell r="A1767" t="str">
            <v>SOUTH RIVER PUBLIC UTILITIES COMMISSION</v>
          </cell>
          <cell r="B1767" t="str">
            <v>HYDRO ONE NETWORKS INC.</v>
          </cell>
          <cell r="D1767">
            <v>-118818</v>
          </cell>
        </row>
        <row r="1768">
          <cell r="A1768" t="str">
            <v>SOUTH-WEST OXFORD PUBLIC UTILITIES COMMISSION</v>
          </cell>
          <cell r="B1768" t="str">
            <v>ERIE THAMES POWERLINES CORPORATION</v>
          </cell>
          <cell r="D1768">
            <v>-5351</v>
          </cell>
        </row>
        <row r="1769">
          <cell r="A1769" t="str">
            <v>ST. CATHARINES HYDRO UTILITY SERVICES INC.</v>
          </cell>
          <cell r="B1769" t="str">
            <v>HORIZON UTILITIES CORPORATION</v>
          </cell>
          <cell r="D1769">
            <v>-4836210</v>
          </cell>
        </row>
        <row r="1770">
          <cell r="A1770" t="str">
            <v>ST. MARY'S PUBLIC UTILITIES COMMISSION</v>
          </cell>
          <cell r="B1770" t="str">
            <v>FESTIVAL HYDRO INC.</v>
          </cell>
          <cell r="D1770">
            <v>-376927</v>
          </cell>
        </row>
        <row r="1771">
          <cell r="A1771" t="str">
            <v>ST. THOMAS ENERGY INC.</v>
          </cell>
          <cell r="B1771" t="str">
            <v>ST. THOMAS ENERGY INC.</v>
          </cell>
          <cell r="D1771">
            <v>-1767132</v>
          </cell>
        </row>
        <row r="1772">
          <cell r="A1772" t="str">
            <v>STIRLING-RAWDON PUBLIC UTILITIES COMMISSION</v>
          </cell>
          <cell r="B1772" t="str">
            <v>HYDRO ONE NETWORKS INC.</v>
          </cell>
          <cell r="D1772">
            <v>-46458</v>
          </cell>
        </row>
        <row r="1773">
          <cell r="A1773" t="str">
            <v>STONEY CREEK HYDRO-ELECTRIC COMMISSION</v>
          </cell>
          <cell r="B1773" t="str">
            <v>HORIZON UTILITIES CORPORATION</v>
          </cell>
          <cell r="D1773">
            <v>-7396976</v>
          </cell>
        </row>
        <row r="1774">
          <cell r="A1774" t="str">
            <v>STRATFORD PUBLIC UTILITY COMMISSION</v>
          </cell>
          <cell r="B1774" t="str">
            <v>FESTIVAL HYDRO INC.</v>
          </cell>
          <cell r="D1774">
            <v>-3121718</v>
          </cell>
        </row>
        <row r="1775">
          <cell r="A1775" t="str">
            <v>SUNDRIDGE HYDRO ELECTRIC SYSTEM</v>
          </cell>
          <cell r="B1775" t="str">
            <v>LAKELAND POWER DISTRIBUTION LTD.</v>
          </cell>
          <cell r="D1775">
            <v>-218378</v>
          </cell>
        </row>
        <row r="1776">
          <cell r="A1776" t="str">
            <v>TARA HYDRO-ELECTRIC SYSTEM</v>
          </cell>
          <cell r="B1776" t="str">
            <v>HYDRO ONE NETWORKS INC.</v>
          </cell>
          <cell r="D1776">
            <v>-50869</v>
          </cell>
        </row>
        <row r="1777">
          <cell r="A1777" t="str">
            <v>TAY HYDRO ELECTRIC DISTRIBUTION COMPANY INC.</v>
          </cell>
          <cell r="B1777" t="str">
            <v>NEWMARKET-TAY POWER DISTRIBUTION LTD.</v>
          </cell>
          <cell r="D1777">
            <v>-635311</v>
          </cell>
        </row>
        <row r="1778">
          <cell r="A1778" t="str">
            <v>TEESWATER HYDRO-ELECTRIC COMMISSION</v>
          </cell>
          <cell r="B1778" t="str">
            <v>WESTARIO POWER INC.</v>
          </cell>
          <cell r="D1778">
            <v>-77901</v>
          </cell>
        </row>
        <row r="1779">
          <cell r="A1779" t="str">
            <v>TERRACE BAY SUPERIOR WIRES INC.</v>
          </cell>
          <cell r="B1779" t="str">
            <v>HYDRO ONE NETWORKS INC.</v>
          </cell>
          <cell r="D1779">
            <v>-119488</v>
          </cell>
        </row>
        <row r="1780">
          <cell r="A1780" t="str">
            <v>THE HYDRO ELECTRIC COMMISSION OF THE TOWN OF CARLETON PLACE</v>
          </cell>
          <cell r="B1780" t="str">
            <v>HYDRO ONE NETWORKS INC.</v>
          </cell>
          <cell r="D1780">
            <v>-572424</v>
          </cell>
        </row>
        <row r="1781">
          <cell r="A1781" t="str">
            <v>THE HYDRO ELECTRIC COMMISSION OF THE TOWN OF SHELBURNE</v>
          </cell>
          <cell r="B1781" t="str">
            <v>HYDRO ONE NETWORKS INC.</v>
          </cell>
          <cell r="D1781">
            <v>-531678</v>
          </cell>
        </row>
        <row r="1782">
          <cell r="A1782" t="str">
            <v>THE HYDRO ELECTRIC COMMISSION OF THE TOWNSHIP OF WARWICK</v>
          </cell>
          <cell r="B1782" t="str">
            <v>BLUEWATER POWER DISTRIBUTION CORPORATION</v>
          </cell>
          <cell r="D1782">
            <v>-83576</v>
          </cell>
        </row>
        <row r="1783">
          <cell r="A1783" t="str">
            <v>THE HYDRO-ELECTRIC COMMISSION FOR THE TOWN OF EXETER</v>
          </cell>
          <cell r="B1783" t="str">
            <v>HYDRO ONE NETWORKS INC.</v>
          </cell>
          <cell r="D1783">
            <v>-393023</v>
          </cell>
        </row>
        <row r="1784">
          <cell r="A1784" t="str">
            <v>THE HYDRO-ELECTRIC COMMISSION OF THE CITY OF GLOUCESTER</v>
          </cell>
          <cell r="B1784" t="str">
            <v>HYDRO OTTAWA LIMITED</v>
          </cell>
          <cell r="D1784">
            <v>-22191696</v>
          </cell>
        </row>
        <row r="1785">
          <cell r="A1785" t="str">
            <v>THE HYDRO-ELECTRIC COMMISSION OF THE TOWN OF PENETANGUISHENE</v>
          </cell>
          <cell r="B1785" t="str">
            <v>POWERSTREAM INC.</v>
          </cell>
          <cell r="D1785">
            <v>-1041496</v>
          </cell>
        </row>
        <row r="1786">
          <cell r="A1786" t="str">
            <v>THE PUBLIC UTILITIES COMMISSION FOR THE TOWN OF BANCROFT</v>
          </cell>
          <cell r="B1786" t="str">
            <v>HYDRO ONE NETWORKS INC.</v>
          </cell>
          <cell r="D1786">
            <v>-205553</v>
          </cell>
        </row>
        <row r="1787">
          <cell r="A1787" t="str">
            <v>THE PUBLIC UTILITIES COMMISSION OF THE TOWN OF COLLINGWOOD</v>
          </cell>
          <cell r="B1787" t="str">
            <v>COLLUS POWER CORP.</v>
          </cell>
          <cell r="D1787">
            <v>-996487</v>
          </cell>
        </row>
        <row r="1788">
          <cell r="A1788" t="str">
            <v>THE PUBLIC UTILITIES COMMISSION OF THE TOWN OF KAPUSKASING</v>
          </cell>
          <cell r="B1788" t="str">
            <v>NORTHERN ONTARIO WIRES INC.</v>
          </cell>
          <cell r="D1788">
            <v>-28610</v>
          </cell>
        </row>
        <row r="1789">
          <cell r="A1789" t="str">
            <v>THE PUBLIC UTILITIES COMMISSION OF THE TOWN OF PETROLIA</v>
          </cell>
          <cell r="B1789" t="str">
            <v>BLUEWATER POWER DISTRIBUTION CORPORATION</v>
          </cell>
          <cell r="D1789">
            <v>-443954</v>
          </cell>
        </row>
        <row r="1790">
          <cell r="A1790" t="str">
            <v>THE PUBLIC UTILITIES COMMISSION OF THE VILLAGE OF EGANVILLE</v>
          </cell>
          <cell r="B1790" t="str">
            <v>HYDRO ONE NETWORKS INC.</v>
          </cell>
          <cell r="D1790">
            <v>-29383</v>
          </cell>
        </row>
        <row r="1791">
          <cell r="A1791" t="str">
            <v>THE PUBLIC UTILITIES COMMISSION OF THE VILLAGE OF POINT EDWARD</v>
          </cell>
          <cell r="B1791" t="str">
            <v>BLUEWATER POWER DISTRIBUTION CORPORATION</v>
          </cell>
          <cell r="D1791">
            <v>-100051</v>
          </cell>
        </row>
        <row r="1792">
          <cell r="A1792" t="str">
            <v>THE VILLAGE OF OMEMEE HYDRO-ELECTRIC COMMISSION</v>
          </cell>
          <cell r="B1792" t="str">
            <v>HYDRO ONE NETWORKS INC.</v>
          </cell>
          <cell r="D1792">
            <v>-192029</v>
          </cell>
        </row>
        <row r="1793">
          <cell r="A1793" t="str">
            <v>THEDFORD HYDRO ELECTRIC COMMISSION</v>
          </cell>
          <cell r="B1793" t="str">
            <v>HYDRO ONE NETWORKS INC.</v>
          </cell>
          <cell r="D1793">
            <v>-96360</v>
          </cell>
        </row>
        <row r="1794">
          <cell r="A1794" t="str">
            <v>THESSALON HYDRO DISTRIBUTION CORPORATION</v>
          </cell>
          <cell r="B1794" t="str">
            <v>HYDRO ONE NETWORKS INC.</v>
          </cell>
          <cell r="D1794">
            <v>-5837</v>
          </cell>
        </row>
        <row r="1795">
          <cell r="A1795" t="str">
            <v>THORNDALE HYDRO ELECTRIC COMMISSION</v>
          </cell>
          <cell r="B1795" t="str">
            <v>HYDRO ONE NETWORKS INC.</v>
          </cell>
          <cell r="D1795">
            <v>-11026</v>
          </cell>
        </row>
        <row r="1796">
          <cell r="A1796" t="str">
            <v>THOROLD HYDRO CORPORATION</v>
          </cell>
          <cell r="B1796" t="str">
            <v>HYDRO ONE NETWORKS INC.</v>
          </cell>
          <cell r="D1796">
            <v>-1340893</v>
          </cell>
        </row>
        <row r="1797">
          <cell r="A1797" t="str">
            <v>THUNDER BAY HYDRO ELECTRICITY DISTRIBUTION INC.</v>
          </cell>
          <cell r="B1797" t="str">
            <v>THUNDER BAY HYDRO ELECTRICITY DISTRIBUTION INC.</v>
          </cell>
          <cell r="D1797">
            <v>-13630478</v>
          </cell>
        </row>
        <row r="1798">
          <cell r="A1798" t="str">
            <v>TILLSONBURG HYDRO INC.</v>
          </cell>
          <cell r="B1798" t="str">
            <v>TILLSONBURG HYDRO INC.</v>
          </cell>
          <cell r="D1798">
            <v>-2230084</v>
          </cell>
        </row>
        <row r="1799">
          <cell r="A1799" t="str">
            <v>TOWNSHIP OF MCGARRY HYDRO SYSTEM</v>
          </cell>
          <cell r="B1799" t="str">
            <v>HYDRO ONE NETWORKS INC.</v>
          </cell>
          <cell r="D1799">
            <v>-6273</v>
          </cell>
        </row>
        <row r="1800">
          <cell r="A1800" t="str">
            <v>TOWNSHIP OF NORTH DORCHESTER HYDRO</v>
          </cell>
          <cell r="B1800" t="str">
            <v>HYDRO ONE NETWORKS INC.</v>
          </cell>
          <cell r="D1800">
            <v>-130317</v>
          </cell>
        </row>
        <row r="1801">
          <cell r="A1801" t="str">
            <v>TWEED HYDRO ELECTRIC COMMISSION</v>
          </cell>
          <cell r="B1801" t="str">
            <v>HYDRO ONE NETWORKS INC.</v>
          </cell>
          <cell r="D1801">
            <v>-97122</v>
          </cell>
        </row>
        <row r="1802">
          <cell r="A1802" t="str">
            <v>UXBRIDGE HYDRO ELECTRIC COMMISSION</v>
          </cell>
          <cell r="B1802" t="str">
            <v>VERIDIAN CONNECTIONS INC.</v>
          </cell>
          <cell r="D1802">
            <v>-409136</v>
          </cell>
        </row>
        <row r="1803">
          <cell r="A1803" t="str">
            <v>VILLAGE OF BLOOMFIELD HYDRO SYSTEM</v>
          </cell>
          <cell r="B1803" t="str">
            <v>HYDRO ONE NETWORKS INC.</v>
          </cell>
          <cell r="D1803">
            <v>-8706</v>
          </cell>
        </row>
        <row r="1804">
          <cell r="A1804" t="str">
            <v>VILLAGE OF CARDINAL HYDRO SYSTEM</v>
          </cell>
          <cell r="B1804" t="str">
            <v>RIDEAU ST. LAWRENCE DISTRIBUTION INC.</v>
          </cell>
          <cell r="D1804">
            <v>-89444</v>
          </cell>
        </row>
        <row r="1805">
          <cell r="A1805" t="str">
            <v>VILLAGE OF CHATSWORTH HYDRO</v>
          </cell>
          <cell r="B1805" t="str">
            <v>HYDRO ONE NETWORKS INC.</v>
          </cell>
          <cell r="D1805">
            <v>-23756</v>
          </cell>
        </row>
        <row r="1806">
          <cell r="A1806" t="str">
            <v>VILLAGE OF CHESTERVILLE HYDRO SYSTEM</v>
          </cell>
          <cell r="B1806" t="str">
            <v>HYDRO ONE NETWORKS INC.</v>
          </cell>
          <cell r="D1806">
            <v>-72200</v>
          </cell>
        </row>
        <row r="1807">
          <cell r="A1807" t="str">
            <v>VILLAGE OF ERIEAU HYDRO SYSTEM</v>
          </cell>
          <cell r="B1807" t="str">
            <v>CHATHAM-KENT HYDRO INC.</v>
          </cell>
          <cell r="D1807">
            <v>-27444</v>
          </cell>
        </row>
        <row r="1808">
          <cell r="A1808" t="str">
            <v>VILLAGE OF FLESHERTON HYDRO SYSTEM</v>
          </cell>
          <cell r="B1808" t="str">
            <v>HYDRO ONE NETWORKS INC.</v>
          </cell>
          <cell r="D1808">
            <v>-128506</v>
          </cell>
        </row>
        <row r="1809">
          <cell r="A1809" t="str">
            <v>VILLAGE OF IROQUOIS HYDRO SYSTEM</v>
          </cell>
          <cell r="B1809" t="str">
            <v>RIDEAU ST. LAWRENCE DISTRIBUTION INC.</v>
          </cell>
          <cell r="D1809">
            <v>-154563</v>
          </cell>
        </row>
        <row r="1810">
          <cell r="A1810" t="str">
            <v>VILLAGE OF LUCKNOW HYDRO SYSTEM</v>
          </cell>
          <cell r="B1810" t="str">
            <v>WESTARIO POWER INC.</v>
          </cell>
          <cell r="D1810">
            <v>-111624</v>
          </cell>
        </row>
        <row r="1811">
          <cell r="A1811" t="str">
            <v>VILLAGE OF MAXVILLE HYDRO SYSTEM</v>
          </cell>
          <cell r="B1811" t="str">
            <v>HYDRO ONE NETWORKS INC.</v>
          </cell>
          <cell r="D1811">
            <v>-20718</v>
          </cell>
        </row>
        <row r="1812">
          <cell r="A1812" t="str">
            <v>WALKERTON PUBLIC UTILITIES COMMISSION</v>
          </cell>
          <cell r="B1812" t="str">
            <v>WESTARIO POWER INC.</v>
          </cell>
          <cell r="D1812">
            <v>-427171</v>
          </cell>
        </row>
        <row r="1813">
          <cell r="A1813" t="str">
            <v>WARDSVILLE HYDRO ELECTRIC COMMISSION</v>
          </cell>
          <cell r="B1813" t="str">
            <v>HYDRO ONE NETWORKS INC.</v>
          </cell>
          <cell r="D1813">
            <v>-15515</v>
          </cell>
        </row>
        <row r="1814">
          <cell r="A1814" t="str">
            <v>WARKWORTH HYDRO ELECTRIC COMMISSION</v>
          </cell>
          <cell r="B1814" t="str">
            <v>HYDRO ONE NETWORKS INC.</v>
          </cell>
          <cell r="D1814">
            <v>-71849</v>
          </cell>
        </row>
        <row r="1815">
          <cell r="A1815" t="str">
            <v>WATERLOO NORTH HYDRO INC.</v>
          </cell>
          <cell r="B1815" t="str">
            <v>WATERLOO NORTH HYDRO INC.</v>
          </cell>
          <cell r="D1815">
            <v>-10542163</v>
          </cell>
        </row>
        <row r="1816">
          <cell r="A1816" t="str">
            <v>WELLAND HYDRO-ELECTRIC SYSTEM CORP.</v>
          </cell>
          <cell r="B1816" t="str">
            <v>WELLAND HYDRO-ELECTRIC SYSTEM CORP.</v>
          </cell>
          <cell r="D1816">
            <v>-3127314</v>
          </cell>
        </row>
        <row r="1817">
          <cell r="A1817" t="str">
            <v>WELLINGTON ELECTRIC DISTRIBUTION COMPANY INC.</v>
          </cell>
          <cell r="B1817" t="str">
            <v>GUELPH HYDRO ELECTRIC SYSTEMS INC.</v>
          </cell>
          <cell r="D1817">
            <v>-101140</v>
          </cell>
        </row>
        <row r="1818">
          <cell r="A1818" t="str">
            <v>WEST LINCOLN HYDRO ELECTRIC COMMISSION</v>
          </cell>
          <cell r="B1818" t="str">
            <v>NIAGARA PENINSULA ENERGY INC.</v>
          </cell>
          <cell r="D1818">
            <v>-99089</v>
          </cell>
        </row>
        <row r="1819">
          <cell r="A1819" t="str">
            <v>WHITBY HYDRO ELECTRIC CORPORATION</v>
          </cell>
          <cell r="B1819" t="str">
            <v>WHITBY HYDRO ELECTRIC CORPORATION</v>
          </cell>
          <cell r="D1819">
            <v>-20842214</v>
          </cell>
        </row>
        <row r="1820">
          <cell r="A1820" t="str">
            <v>WHITCHURCH STOUFFVILLE HYDRO ELECTRIC COMMISSION</v>
          </cell>
          <cell r="B1820" t="str">
            <v>HYDRO ONE NETWORKS INC.</v>
          </cell>
          <cell r="D1820">
            <v>-2456276</v>
          </cell>
        </row>
        <row r="1821">
          <cell r="A1821" t="str">
            <v>WILLIAMSBURG HYDRO-ELECTRIC SYSTEM</v>
          </cell>
          <cell r="B1821" t="str">
            <v>RIDEAU ST. LAWRENCE DISTRIBUTION INC.</v>
          </cell>
          <cell r="D1821">
            <v>-23924</v>
          </cell>
        </row>
        <row r="1822">
          <cell r="A1822" t="str">
            <v>WINCHESTER HYDRO COMMISSION</v>
          </cell>
          <cell r="B1822" t="str">
            <v>HYDRO ONE NETWORKS INC.</v>
          </cell>
          <cell r="D1822">
            <v>-170526</v>
          </cell>
        </row>
        <row r="1823">
          <cell r="A1823" t="str">
            <v>WINDSOR UTILITIES COMMISSION</v>
          </cell>
          <cell r="B1823" t="str">
            <v>ENWIN UTILITIES LTD.</v>
          </cell>
          <cell r="D1823">
            <v>-6198298</v>
          </cell>
        </row>
        <row r="1824">
          <cell r="A1824" t="str">
            <v>WINGHAM PUBLIC UTILITIES COMMISSION</v>
          </cell>
          <cell r="B1824" t="str">
            <v>WESTARIO POWER INC.</v>
          </cell>
          <cell r="D1824">
            <v>-167918</v>
          </cell>
        </row>
        <row r="1825">
          <cell r="A1825" t="str">
            <v>WOODSTOCK HYDRO SERVICES INC.</v>
          </cell>
          <cell r="B1825" t="str">
            <v>WOODSTOCK HYDRO SERVICES INC.</v>
          </cell>
          <cell r="D1825">
            <v>-1645763</v>
          </cell>
        </row>
        <row r="1826">
          <cell r="A1826" t="str">
            <v>WOODVILLE HYDRO-ELECTRIC SYSTEM</v>
          </cell>
          <cell r="B1826" t="str">
            <v>HYDRO ONE NETWORKS INC.</v>
          </cell>
          <cell r="D1826">
            <v>-52931</v>
          </cell>
        </row>
        <row r="1827">
          <cell r="A1827" t="str">
            <v>WYOMING HYDRO ELECTRIC COMMISSION</v>
          </cell>
          <cell r="B1827" t="str">
            <v>HYDRO ONE NETWORKS INC.</v>
          </cell>
          <cell r="D1827">
            <v>-75495</v>
          </cell>
        </row>
        <row r="1828">
          <cell r="A1828" t="str">
            <v>ZORRA ELECTRIC SUPPLY AUTHORITY</v>
          </cell>
          <cell r="B1828" t="str">
            <v>ERIE THAMES POWERLINES CORPORATION</v>
          </cell>
          <cell r="D1828">
            <v>-110963</v>
          </cell>
        </row>
        <row r="1829">
          <cell r="A1829" t="str">
            <v>ZURICH HYDRO ELECTRIC COMMISSION</v>
          </cell>
          <cell r="B1829" t="str">
            <v>FESTIVAL HYDRO INC.</v>
          </cell>
          <cell r="D1829">
            <v>-49548</v>
          </cell>
        </row>
        <row r="1834">
          <cell r="A1834" t="str">
            <v>AILSA CRAIG HYDRO ELECTRIC SYSTEM</v>
          </cell>
          <cell r="B1834" t="str">
            <v>HYDRO ONE NETWORKS INC.</v>
          </cell>
          <cell r="D1834">
            <v>-73450</v>
          </cell>
        </row>
        <row r="1835">
          <cell r="A1835" t="str">
            <v>AJAX HYDRO-ELECTRIC COMMISSION</v>
          </cell>
          <cell r="B1835" t="str">
            <v>VERIDIAN CONNECTIONS INC.</v>
          </cell>
          <cell r="D1835">
            <v>-15507388</v>
          </cell>
        </row>
        <row r="1836">
          <cell r="A1836" t="str">
            <v>ALVINSTON PUBLIC UTILITIES COMMISSION</v>
          </cell>
          <cell r="B1836" t="str">
            <v>BLUEWATER POWER DISTRIBUTION CORPORATION</v>
          </cell>
          <cell r="D1836">
            <v>-39991</v>
          </cell>
        </row>
        <row r="1837">
          <cell r="A1837" t="str">
            <v>ANCASTER HYDRO-ELECTRIC COMMISSION</v>
          </cell>
          <cell r="B1837" t="str">
            <v>HORIZON UTILITIES CORPORATION</v>
          </cell>
          <cell r="D1837">
            <v>-910770</v>
          </cell>
        </row>
        <row r="1838">
          <cell r="A1838" t="str">
            <v>ARKONA HYDRO ELECTRIC COMMISSION</v>
          </cell>
          <cell r="B1838" t="str">
            <v>HYDRO ONE NETWORKS INC.</v>
          </cell>
          <cell r="D1838">
            <v>-53256</v>
          </cell>
        </row>
        <row r="1839">
          <cell r="A1839" t="str">
            <v>ARNPRIOR HYDRO ELECTRIC COMMISSION</v>
          </cell>
          <cell r="B1839" t="str">
            <v>HYDRO ONE NETWORKS INC.</v>
          </cell>
          <cell r="D1839">
            <v>-977786</v>
          </cell>
        </row>
        <row r="1840">
          <cell r="A1840" t="str">
            <v>ASPHODEL-NORWOOD DISTRIBUTION INCORPORATED</v>
          </cell>
          <cell r="B1840" t="str">
            <v>PETERBOROUGH DISTRIBUTION INCORPORATED</v>
          </cell>
          <cell r="D1840">
            <v>-62092</v>
          </cell>
        </row>
        <row r="1841">
          <cell r="A1841" t="str">
            <v>ATIKOKAN HYDRO INC.</v>
          </cell>
          <cell r="B1841" t="str">
            <v>ATIKOKAN HYDRO INC.</v>
          </cell>
          <cell r="D1841">
            <v>-296693</v>
          </cell>
        </row>
        <row r="1842">
          <cell r="A1842" t="str">
            <v>AURORA HYDRO CONNECTIONS LIMITED</v>
          </cell>
          <cell r="B1842" t="str">
            <v>POWERSTREAM INC.</v>
          </cell>
          <cell r="D1842">
            <v>-11784211</v>
          </cell>
        </row>
        <row r="1843">
          <cell r="A1843" t="str">
            <v>AYLMER PUBLIC UTILITIES COMMISSION</v>
          </cell>
          <cell r="B1843" t="str">
            <v>ERIE THAMES POWERLINES CORPORATION</v>
          </cell>
          <cell r="D1843">
            <v>-540261</v>
          </cell>
        </row>
        <row r="1844">
          <cell r="A1844" t="str">
            <v>BATH HYDRO</v>
          </cell>
          <cell r="B1844" t="str">
            <v>HYDRO ONE NETWORKS INC.</v>
          </cell>
          <cell r="D1844">
            <v>-380249</v>
          </cell>
        </row>
        <row r="1845">
          <cell r="A1845" t="str">
            <v>BEACHBURG HYDRO</v>
          </cell>
          <cell r="B1845" t="str">
            <v>OTTAWA RIVER POWER CORPORATION</v>
          </cell>
          <cell r="D1845">
            <v>-72922</v>
          </cell>
        </row>
        <row r="1846">
          <cell r="A1846" t="str">
            <v>BELLEVILLE ELECTRIC CORPORATION</v>
          </cell>
          <cell r="B1846" t="str">
            <v>VERIDIAN CONNECTIONS INC.</v>
          </cell>
          <cell r="D1846">
            <v>-1279545</v>
          </cell>
        </row>
        <row r="1847">
          <cell r="A1847" t="str">
            <v>BLANDFORD-BLENHEIM PUBLIC UTILITIES COMMISSION</v>
          </cell>
          <cell r="B1847" t="str">
            <v>HYDRO ONE NETWORKS INC.</v>
          </cell>
          <cell r="D1847">
            <v>-187580</v>
          </cell>
        </row>
        <row r="1848">
          <cell r="A1848" t="str">
            <v>BLUE MOUNTAINS HYDRO SERVICES COMPANY INC.</v>
          </cell>
          <cell r="B1848" t="str">
            <v>COLLUS POWER CORP.</v>
          </cell>
          <cell r="D1848">
            <v>-335035</v>
          </cell>
        </row>
        <row r="1849">
          <cell r="A1849" t="str">
            <v>BLYTH HYDRO ELECTRIC COMMISSION</v>
          </cell>
          <cell r="B1849" t="str">
            <v>HYDRO ONE NETWORKS INC.</v>
          </cell>
          <cell r="D1849">
            <v>-110797</v>
          </cell>
        </row>
        <row r="1850">
          <cell r="A1850" t="str">
            <v>BOARD OF LIGHT &amp; HEAT COMM. OF THE CITY OF GUELPH</v>
          </cell>
          <cell r="B1850" t="str">
            <v>GUELPH HYDRO ELECTRIC SYSTEMS INC.</v>
          </cell>
          <cell r="D1850">
            <v>-16587271</v>
          </cell>
        </row>
        <row r="1851">
          <cell r="A1851" t="str">
            <v>BOBCAYGEON HYDRO ELECTRIC COMMISSION</v>
          </cell>
          <cell r="B1851" t="str">
            <v>HYDRO ONE NETWORKS INC.</v>
          </cell>
          <cell r="D1851">
            <v>-956440</v>
          </cell>
        </row>
        <row r="1852">
          <cell r="A1852" t="str">
            <v>BRADFORD WEST GWILLIMBURY PUBLIC UTILITIES COMMISSION</v>
          </cell>
          <cell r="B1852" t="str">
            <v>POWERSTREAM INC.</v>
          </cell>
          <cell r="D1852">
            <v>-2544741</v>
          </cell>
        </row>
        <row r="1853">
          <cell r="A1853" t="str">
            <v>BRIGHTON DISTRIBUTION INC.</v>
          </cell>
          <cell r="B1853" t="str">
            <v>HYDRO ONE NETWORKS INC.</v>
          </cell>
          <cell r="D1853">
            <v>-162791</v>
          </cell>
        </row>
        <row r="1854">
          <cell r="A1854" t="str">
            <v>BROCK HYDRO-ELECTRIC COMMISSION</v>
          </cell>
          <cell r="B1854" t="str">
            <v>VERIDIAN CONNECTIONS INC.</v>
          </cell>
          <cell r="D1854">
            <v>-181713</v>
          </cell>
        </row>
        <row r="1855">
          <cell r="A1855" t="str">
            <v>BROCKVILLE UTILITIES INCORPORATED</v>
          </cell>
          <cell r="B1855" t="str">
            <v>HYDRO ONE NETWORKS INC.</v>
          </cell>
          <cell r="D1855">
            <v>-1018805</v>
          </cell>
        </row>
        <row r="1856">
          <cell r="A1856" t="str">
            <v>BRUSSELS PUBLIC UTILITIES COMMISSION</v>
          </cell>
          <cell r="B1856" t="str">
            <v>FESTIVAL HYDRO INC.</v>
          </cell>
          <cell r="D1856">
            <v>-74010</v>
          </cell>
        </row>
        <row r="1857">
          <cell r="A1857" t="str">
            <v>BURK'S FALLS HYDRO ELECTRIC COMMISSION</v>
          </cell>
          <cell r="B1857" t="str">
            <v>LAKELAND POWER DISTRIBUTION LTD.</v>
          </cell>
          <cell r="D1857">
            <v>-99149</v>
          </cell>
        </row>
        <row r="1858">
          <cell r="A1858" t="str">
            <v>BURLINGTON HYDRO INC.</v>
          </cell>
          <cell r="B1858" t="str">
            <v>BURLINGTON HYDRO INC.</v>
          </cell>
          <cell r="D1858">
            <v>-21124450</v>
          </cell>
        </row>
        <row r="1859">
          <cell r="A1859" t="str">
            <v>CALEDON HYDRO CORPORATION</v>
          </cell>
          <cell r="B1859" t="str">
            <v>HYDRO ONE NETWORKS INC.</v>
          </cell>
          <cell r="D1859">
            <v>-1671329</v>
          </cell>
        </row>
        <row r="1860">
          <cell r="A1860" t="str">
            <v>CAMBRIDGE AND NORTH DUMFRIES HYDRO INC.</v>
          </cell>
          <cell r="B1860" t="str">
            <v>CAMBRIDGE AND NORTH DUMFRIES HYDRO INC.</v>
          </cell>
          <cell r="D1860">
            <v>-23092746</v>
          </cell>
        </row>
        <row r="1861">
          <cell r="A1861" t="str">
            <v>CAPREOL HYDRO ELECTRIC COMMISSION</v>
          </cell>
          <cell r="B1861" t="str">
            <v>GREATER SUDBURY HYDRO INC.</v>
          </cell>
          <cell r="D1861">
            <v>-384391</v>
          </cell>
        </row>
        <row r="1862">
          <cell r="A1862" t="str">
            <v>CASSELMAN HYDRO INC.</v>
          </cell>
          <cell r="B1862" t="str">
            <v>HYDRO OTTAWA LIMITED</v>
          </cell>
          <cell r="D1862">
            <v>-568027</v>
          </cell>
        </row>
        <row r="1863">
          <cell r="A1863" t="str">
            <v>CAVAN-MILLBROOK-NORTH MONAGHAN PUBLIC UTILITIES COMMISSION</v>
          </cell>
          <cell r="B1863" t="str">
            <v>HYDRO ONE NETWORKS INC.</v>
          </cell>
          <cell r="D1863">
            <v>-198533</v>
          </cell>
        </row>
        <row r="1864">
          <cell r="A1864" t="str">
            <v>CENTRE HASTINGS HYDRO ELECTRIC COMMISSION</v>
          </cell>
          <cell r="B1864" t="str">
            <v>HYDRO ONE NETWORKS INC.</v>
          </cell>
          <cell r="D1864">
            <v>-68931</v>
          </cell>
        </row>
        <row r="1865">
          <cell r="A1865" t="str">
            <v>CHALK RIVER HYDRO</v>
          </cell>
          <cell r="B1865" t="str">
            <v>HYDRO ONE NETWORKS INC.</v>
          </cell>
          <cell r="D1865">
            <v>-100711</v>
          </cell>
        </row>
        <row r="1866">
          <cell r="A1866" t="str">
            <v>CHAPLEAU PUBLIC UTILITIES CORPORATION</v>
          </cell>
          <cell r="B1866" t="str">
            <v>CHAPLEAU PUBLIC UTILITIES CORPORATION</v>
          </cell>
          <cell r="D1866">
            <v>-59474</v>
          </cell>
        </row>
        <row r="1867">
          <cell r="A1867" t="str">
            <v>CITY OF DRYDEN HYDRO ELECTRIC COMMISSION</v>
          </cell>
          <cell r="B1867" t="str">
            <v>HYDRO ONE NETWORKS INC.</v>
          </cell>
          <cell r="D1867">
            <v>-610677</v>
          </cell>
        </row>
        <row r="1868">
          <cell r="A1868" t="str">
            <v>CLARINGTON HYDRO-ELECTRIC COMMISSION</v>
          </cell>
          <cell r="B1868" t="str">
            <v>VERIDIAN CONNECTIONS INC.</v>
          </cell>
          <cell r="D1868">
            <v>-5240013</v>
          </cell>
        </row>
        <row r="1869">
          <cell r="A1869" t="str">
            <v>CLEARVIEW HYDRO ELECTRIC COMMISSION</v>
          </cell>
          <cell r="B1869" t="str">
            <v>COLLUS POWER CORP.</v>
          </cell>
          <cell r="D1869">
            <v>-235964</v>
          </cell>
        </row>
        <row r="1870">
          <cell r="A1870" t="str">
            <v>CLINTON POWER CORPORATION</v>
          </cell>
          <cell r="B1870" t="str">
            <v>ERIE THAMES POWERLINES CORPORATION</v>
          </cell>
          <cell r="D1870">
            <v>-88482</v>
          </cell>
        </row>
        <row r="1871">
          <cell r="A1871" t="str">
            <v>COBDEN HYDRO</v>
          </cell>
          <cell r="B1871" t="str">
            <v>HYDRO ONE NETWORKS INC.</v>
          </cell>
          <cell r="D1871">
            <v>-231265</v>
          </cell>
        </row>
        <row r="1872">
          <cell r="A1872" t="str">
            <v>COLBORNE PUBLIC UTILITIES COMMISSION</v>
          </cell>
          <cell r="B1872" t="str">
            <v>LAKEFRONT UTILITIES INC.</v>
          </cell>
          <cell r="D1872">
            <v>-72121</v>
          </cell>
        </row>
        <row r="1873">
          <cell r="A1873" t="str">
            <v>COTTAM HYDRO-ELECTRIC SYSTEM</v>
          </cell>
          <cell r="B1873" t="str">
            <v>E.L.K. ENERGY INC.</v>
          </cell>
          <cell r="D1873">
            <v>-500391</v>
          </cell>
        </row>
        <row r="1874">
          <cell r="A1874" t="str">
            <v>DASHWOOD HYDRO-ELECTRIC SYSTEM</v>
          </cell>
          <cell r="B1874" t="str">
            <v>FESTIVAL HYDRO INC.</v>
          </cell>
          <cell r="D1874">
            <v>-6080</v>
          </cell>
        </row>
        <row r="1875">
          <cell r="A1875" t="str">
            <v>DEEP RIVER HYDRO</v>
          </cell>
          <cell r="B1875" t="str">
            <v>HYDRO ONE NETWORKS INC.</v>
          </cell>
          <cell r="D1875">
            <v>-511058</v>
          </cell>
        </row>
        <row r="1876">
          <cell r="A1876" t="str">
            <v>DELHI HYDRO-ELECTRIC COMMISSION</v>
          </cell>
          <cell r="B1876" t="str">
            <v>NORFOLK POWER DISTRIBUTION INC.</v>
          </cell>
          <cell r="D1876">
            <v>-62183</v>
          </cell>
        </row>
        <row r="1877">
          <cell r="A1877" t="str">
            <v>DESERONTO PUBLIC UTILITIES COMMISSION</v>
          </cell>
          <cell r="B1877" t="str">
            <v>HYDRO ONE NETWORKS INC.</v>
          </cell>
          <cell r="D1877">
            <v>-108785</v>
          </cell>
        </row>
        <row r="1878">
          <cell r="A1878" t="str">
            <v>DRESDEN UTILITIES COMMISSION</v>
          </cell>
          <cell r="B1878" t="str">
            <v>CHATHAM-KENT HYDRO INC.</v>
          </cell>
          <cell r="D1878">
            <v>-104828</v>
          </cell>
        </row>
        <row r="1879">
          <cell r="A1879" t="str">
            <v>DUNDALK HYDRO ELECTRIC SYSTEM</v>
          </cell>
          <cell r="B1879" t="str">
            <v>HYDRO ONE NETWORKS INC.</v>
          </cell>
          <cell r="D1879">
            <v>-162571</v>
          </cell>
        </row>
        <row r="1880">
          <cell r="A1880" t="str">
            <v>DUNDAS HYDRO-ELECTRIC COMMISSION</v>
          </cell>
          <cell r="B1880" t="str">
            <v>HORIZON UTILITIES CORPORATION</v>
          </cell>
          <cell r="D1880">
            <v>-3021666</v>
          </cell>
        </row>
        <row r="1881">
          <cell r="A1881" t="str">
            <v>DUNNVILLE HYDRO ELECTRIC COMMISSION</v>
          </cell>
          <cell r="B1881" t="str">
            <v>HALDIMAND COUNTY HYDRO INC.</v>
          </cell>
          <cell r="D1881">
            <v>-439003</v>
          </cell>
        </row>
        <row r="1882">
          <cell r="A1882" t="str">
            <v>DURHAM HYDRO ELECTRIC COMMISSION</v>
          </cell>
          <cell r="B1882" t="str">
            <v>HYDRO ONE NETWORKS INC.</v>
          </cell>
          <cell r="D1882">
            <v>-66467</v>
          </cell>
        </row>
        <row r="1883">
          <cell r="A1883" t="str">
            <v>DUTTON HYDRO LIMITED</v>
          </cell>
          <cell r="B1883" t="str">
            <v>MIDDLESEX POWER DISTRIBUTION CORPORATION</v>
          </cell>
          <cell r="D1883">
            <v>-69053</v>
          </cell>
        </row>
        <row r="1884">
          <cell r="A1884" t="str">
            <v>EAST ZORRA-TAVISTOCK PUBLIC UTILITY COMMISSION</v>
          </cell>
          <cell r="B1884" t="str">
            <v>ERIE THAMES POWERLINES CORPORATION</v>
          </cell>
          <cell r="D1884">
            <v>-350705</v>
          </cell>
        </row>
        <row r="1885">
          <cell r="A1885" t="str">
            <v>ELMWOOD HYDRO-ELECTRIC SYSTEM</v>
          </cell>
          <cell r="B1885" t="str">
            <v>WESTARIO POWER INC.</v>
          </cell>
          <cell r="D1885">
            <v>-6516</v>
          </cell>
        </row>
        <row r="1886">
          <cell r="A1886" t="str">
            <v>EMBRUN COOPERATIVE HYDRO INC.</v>
          </cell>
          <cell r="B1886" t="str">
            <v>COOPERATIVE HYDRO EMBRUN INC.</v>
          </cell>
          <cell r="D1886">
            <v>-476363</v>
          </cell>
        </row>
        <row r="1887">
          <cell r="A1887" t="str">
            <v>ERIN HYDRO ELECTRIC COMMISSION</v>
          </cell>
          <cell r="B1887" t="str">
            <v>HYDRO ONE NETWORKS INC.</v>
          </cell>
          <cell r="D1887">
            <v>-885372</v>
          </cell>
        </row>
        <row r="1888">
          <cell r="A1888" t="str">
            <v>ESSEX HYDRO-ELECTRIC COMMISSION</v>
          </cell>
          <cell r="B1888" t="str">
            <v>E.L.K. ENERGY INC.</v>
          </cell>
          <cell r="D1888">
            <v>-740019</v>
          </cell>
        </row>
        <row r="1889">
          <cell r="A1889" t="str">
            <v>FENELON FALLS BOARD OF WATER, LIGHT AND POWER COMMISSIONERS</v>
          </cell>
          <cell r="B1889" t="str">
            <v>HYDRO ONE NETWORKS INC.</v>
          </cell>
          <cell r="D1889">
            <v>-111858</v>
          </cell>
        </row>
        <row r="1890">
          <cell r="A1890" t="str">
            <v>FLAMBOROUGH HYDRO ELECTRIC COMMISSION</v>
          </cell>
          <cell r="B1890" t="str">
            <v>HORIZON UTILITIES CORPORATION</v>
          </cell>
          <cell r="D1890">
            <v>-541458</v>
          </cell>
        </row>
        <row r="1891">
          <cell r="A1891" t="str">
            <v>FOREST PUBLIC UTILITIES COMMISSION</v>
          </cell>
          <cell r="B1891" t="str">
            <v>HYDRO ONE NETWORKS INC.</v>
          </cell>
          <cell r="D1891">
            <v>-220135</v>
          </cell>
        </row>
        <row r="1892">
          <cell r="A1892" t="str">
            <v>FORT FRANCES POWER CORPORATION</v>
          </cell>
          <cell r="B1892" t="str">
            <v>FORT FRANCES POWER CORPORATION</v>
          </cell>
          <cell r="D1892">
            <v>-239473</v>
          </cell>
        </row>
        <row r="1893">
          <cell r="A1893" t="str">
            <v>GEORGINA HYDRO ELECTRIC COMMISSION</v>
          </cell>
          <cell r="B1893" t="str">
            <v>HYDRO ONE NETWORKS INC.</v>
          </cell>
          <cell r="D1893">
            <v>-518247</v>
          </cell>
        </row>
        <row r="1894">
          <cell r="A1894" t="str">
            <v>GLENCOE PUBLIC UTILITIES COMMISSION</v>
          </cell>
          <cell r="B1894" t="str">
            <v>HYDRO ONE NETWORKS INC.</v>
          </cell>
          <cell r="D1894">
            <v>-148203</v>
          </cell>
        </row>
        <row r="1895">
          <cell r="A1895" t="str">
            <v>GOULBOURN HYDRO ELECTRIC COMMISSION</v>
          </cell>
          <cell r="B1895" t="str">
            <v>HYDRO OTTAWA LIMITED</v>
          </cell>
          <cell r="D1895">
            <v>-525240</v>
          </cell>
        </row>
        <row r="1896">
          <cell r="A1896" t="str">
            <v>GRAND BEND PUBLIC UTILITIES COMMISSION</v>
          </cell>
          <cell r="B1896" t="str">
            <v>HYDRO ONE NETWORKS INC.</v>
          </cell>
          <cell r="D1896">
            <v>-447929</v>
          </cell>
        </row>
        <row r="1897">
          <cell r="A1897" t="str">
            <v>GRAND VALLEY ENERGY INC.</v>
          </cell>
          <cell r="B1897" t="str">
            <v>ORANGEVILLE HYDRO LIMITED</v>
          </cell>
          <cell r="D1897">
            <v>-439949</v>
          </cell>
        </row>
        <row r="1898">
          <cell r="A1898" t="str">
            <v>GRAVENHURST HYDRO ELECTRIC INC.</v>
          </cell>
          <cell r="B1898" t="str">
            <v>VERIDIAN CONNECTIONS INC.</v>
          </cell>
          <cell r="D1898">
            <v>-438233</v>
          </cell>
        </row>
        <row r="1899">
          <cell r="A1899" t="str">
            <v>GRIMSBY POWER INCORPORATED</v>
          </cell>
          <cell r="B1899" t="str">
            <v>GRIMSBY POWER INCORPORATED</v>
          </cell>
          <cell r="D1899">
            <v>-4005671</v>
          </cell>
        </row>
        <row r="1900">
          <cell r="A1900" t="str">
            <v>GUELPH/ERAMOSA HYDRO-ELECTRIC COMMISSION</v>
          </cell>
          <cell r="B1900" t="str">
            <v>GUELPH HYDRO ELECTRIC SYSTEMS INC.</v>
          </cell>
          <cell r="D1900">
            <v>-867778</v>
          </cell>
        </row>
        <row r="1901">
          <cell r="A1901" t="str">
            <v>HALDIMAND HYDRO-ELECTRIC COMMISSION</v>
          </cell>
          <cell r="B1901" t="str">
            <v>HALDIMAND COUNTY HYDRO INC.</v>
          </cell>
          <cell r="D1901">
            <v>-471851</v>
          </cell>
        </row>
        <row r="1902">
          <cell r="A1902" t="str">
            <v>HALTON HILLS HYDRO INC.</v>
          </cell>
          <cell r="B1902" t="str">
            <v>HALTON HILLS HYDRO INC.</v>
          </cell>
          <cell r="D1902">
            <v>-3142060</v>
          </cell>
        </row>
        <row r="1903">
          <cell r="A1903" t="str">
            <v>HAMILTON HYDRO INC.</v>
          </cell>
          <cell r="B1903" t="str">
            <v>HORIZON UTILITIES CORPORATION</v>
          </cell>
          <cell r="D1903">
            <v>-6541810</v>
          </cell>
        </row>
        <row r="1904">
          <cell r="A1904" t="str">
            <v>HANOVER ELECTRIC SERVICES INC.</v>
          </cell>
          <cell r="B1904" t="str">
            <v>WESTARIO POWER INC.</v>
          </cell>
          <cell r="D1904">
            <v>-436604</v>
          </cell>
        </row>
        <row r="1905">
          <cell r="A1905" t="str">
            <v>HASTINGS PUBLIC UTILITIES</v>
          </cell>
          <cell r="B1905" t="str">
            <v>HYDRO ONE NETWORKS INC.</v>
          </cell>
          <cell r="D1905">
            <v>-51113</v>
          </cell>
        </row>
        <row r="1906">
          <cell r="A1906" t="str">
            <v>HAVELOCK-BELMONT-METHUEN HYDRO ELECTRIC COMMISSION</v>
          </cell>
          <cell r="B1906" t="str">
            <v>HYDRO ONE NETWORKS INC.</v>
          </cell>
          <cell r="D1906">
            <v>-46025</v>
          </cell>
        </row>
        <row r="1907">
          <cell r="A1907" t="str">
            <v>HEARST POWER DISTRIBUTION COMPANY LIMITED</v>
          </cell>
          <cell r="B1907" t="str">
            <v>HEARST POWER DISTRIBUTION COMPANY LIMITED</v>
          </cell>
          <cell r="D1907">
            <v>-206641</v>
          </cell>
        </row>
        <row r="1908">
          <cell r="A1908" t="str">
            <v>HENSALL PUBLIC UTILITIES COMMISSION</v>
          </cell>
          <cell r="B1908" t="str">
            <v>FESTIVAL HYDRO INC.</v>
          </cell>
          <cell r="D1908">
            <v>-53777</v>
          </cell>
        </row>
        <row r="1909">
          <cell r="A1909" t="str">
            <v>HOLSTEIN HYDRO ELECTRIC SYSTEM</v>
          </cell>
          <cell r="B1909" t="str">
            <v>WELLINGTON NORTH POWER INC.</v>
          </cell>
          <cell r="D1909">
            <v>-11616</v>
          </cell>
        </row>
        <row r="1910">
          <cell r="A1910" t="str">
            <v>HUNTSVILLE PUBLIC UTILITIES COMMISSION</v>
          </cell>
          <cell r="B1910" t="str">
            <v>LAKELAND POWER DISTRIBUTION LTD.</v>
          </cell>
          <cell r="D1910">
            <v>-429477</v>
          </cell>
        </row>
        <row r="1911">
          <cell r="A1911" t="str">
            <v>HYDRO ELECTRIC COMMISSION OF THE CORPORATION OF THE TOWNSHIP OF MIDDLESEX CENTRE</v>
          </cell>
          <cell r="B1911" t="str">
            <v>HYDRO ONE NETWORKS INC.</v>
          </cell>
          <cell r="D1911">
            <v>-221284</v>
          </cell>
        </row>
        <row r="1912">
          <cell r="A1912" t="str">
            <v>HYDRO ELECTRIC COMMISSION OF THE TOWN OF LEAMINGTON</v>
          </cell>
          <cell r="B1912" t="str">
            <v>ESSEX POWERLINES CORPORATION</v>
          </cell>
          <cell r="D1912">
            <v>-1872405</v>
          </cell>
        </row>
        <row r="1913">
          <cell r="A1913" t="str">
            <v>HYDRO ELECTRIC COMMISSION OF THE TOWNSHIP OF SPRINGWATER</v>
          </cell>
          <cell r="B1913" t="str">
            <v>HYDRO ONE NETWORKS INC.</v>
          </cell>
          <cell r="D1913">
            <v>-127127</v>
          </cell>
        </row>
        <row r="1914">
          <cell r="A1914" t="str">
            <v>HYDRO HAWKESBURY INC.</v>
          </cell>
          <cell r="B1914" t="str">
            <v>HYDRO HAWKESBURY INC.</v>
          </cell>
          <cell r="D1914">
            <v>-618023</v>
          </cell>
        </row>
        <row r="1915">
          <cell r="A1915" t="str">
            <v>HYDRO MISSISSAUGA CORPORATION</v>
          </cell>
          <cell r="B1915" t="str">
            <v>ENERSOURCE HYDRO MISSISSAUGA INC.</v>
          </cell>
          <cell r="D1915">
            <v>-195082515</v>
          </cell>
        </row>
        <row r="1916">
          <cell r="A1916" t="str">
            <v>HYDRO ONE BRAMPTON NETWORKS INC.</v>
          </cell>
          <cell r="B1916" t="str">
            <v>HYDRO ONE BRAMPTON NETWORKS INC.</v>
          </cell>
          <cell r="D1916">
            <v>-59549649</v>
          </cell>
        </row>
        <row r="1917">
          <cell r="A1917" t="str">
            <v>HYDRO OTTAWA LIMITED</v>
          </cell>
          <cell r="B1917" t="str">
            <v>HYDRO OTTAWA LIMITED</v>
          </cell>
          <cell r="D1917">
            <v>-36811409</v>
          </cell>
        </row>
        <row r="1918">
          <cell r="A1918" t="str">
            <v>HYDRO VAUGHAN DISTRIBUTION INC.</v>
          </cell>
          <cell r="B1918" t="str">
            <v>POWERSTREAM INC.</v>
          </cell>
          <cell r="D1918">
            <v>-80159840</v>
          </cell>
        </row>
        <row r="1919">
          <cell r="A1919" t="str">
            <v>HYDRO-ELECTRIC COMMISSION FOR THE TOWN OF AMHERSTBURG</v>
          </cell>
          <cell r="B1919" t="str">
            <v>ESSEX POWERLINES CORPORATION</v>
          </cell>
          <cell r="D1919">
            <v>-538156</v>
          </cell>
        </row>
        <row r="1920">
          <cell r="A1920" t="str">
            <v>HYDRO-ELECTRIC COMMISSION OF SOUTH DUMFRIES</v>
          </cell>
          <cell r="B1920" t="str">
            <v>BRANT COUNTY POWER INC.</v>
          </cell>
          <cell r="D1920">
            <v>-1025752</v>
          </cell>
        </row>
        <row r="1921">
          <cell r="A1921" t="str">
            <v>HYDRO-ELECTRIC COMMISSION OF THE CITY OF BRANTFORD</v>
          </cell>
          <cell r="B1921" t="str">
            <v>BRANTFORD POWER INC.</v>
          </cell>
          <cell r="D1921">
            <v>-6126351</v>
          </cell>
        </row>
        <row r="1922">
          <cell r="A1922" t="str">
            <v>HYDRO-ELECTRIC COMMISSION OF THE CITY OF PEMBROKE</v>
          </cell>
          <cell r="B1922" t="str">
            <v>OTTAWA RIVER POWER CORPORATION</v>
          </cell>
          <cell r="D1922">
            <v>-1732150</v>
          </cell>
        </row>
        <row r="1923">
          <cell r="A1923" t="str">
            <v>HYDRO-ELECTRIC COMMISSION OF THE CITY OF SARNIA</v>
          </cell>
          <cell r="B1923" t="str">
            <v>BLUEWATER POWER DISTRIBUTION CORPORATION</v>
          </cell>
          <cell r="D1923">
            <v>-1490346</v>
          </cell>
        </row>
        <row r="1924">
          <cell r="A1924" t="str">
            <v>HYDRO-ELECTRIC COMMISSION OF THE CITY OF TORONTO - EAST YORK OFFICE</v>
          </cell>
          <cell r="B1924" t="str">
            <v>TORONTO HYDRO-ELECTRIC SYSTEM LIMITED</v>
          </cell>
          <cell r="D1924">
            <v>-1161504</v>
          </cell>
        </row>
        <row r="1925">
          <cell r="A1925" t="str">
            <v>HYDRO-ELECTRIC COMMISSION OF THE CITY OF TORONTO - ETOBICOKE OFFICE</v>
          </cell>
          <cell r="B1925" t="str">
            <v>TORONTO HYDRO-ELECTRIC SYSTEM LIMITED</v>
          </cell>
          <cell r="D1925">
            <v>-13068396</v>
          </cell>
        </row>
        <row r="1926">
          <cell r="A1926" t="str">
            <v>HYDRO-ELECTRIC COMMISSION OF THE CITY OF TORONTO - NORTH YORK OFFICE</v>
          </cell>
          <cell r="B1926" t="str">
            <v>TORONTO HYDRO-ELECTRIC SYSTEM LIMITED</v>
          </cell>
          <cell r="D1926">
            <v>-12246482</v>
          </cell>
        </row>
        <row r="1927">
          <cell r="A1927" t="str">
            <v>HYDRO-ELECTRIC COMMISSION OF THE CITY OF TORONTO - SCARBOROUGH OFFICE</v>
          </cell>
          <cell r="B1927" t="str">
            <v>TORONTO HYDRO-ELECTRIC SYSTEM LIMITED</v>
          </cell>
          <cell r="D1927">
            <v>-39649765</v>
          </cell>
        </row>
        <row r="1928">
          <cell r="A1928" t="str">
            <v>HYDRO-ELECTRIC COMMISSION OF THE CITY OF TORONTO - TORONTO OFFICE</v>
          </cell>
          <cell r="B1928" t="str">
            <v>TORONTO HYDRO-ELECTRIC SYSTEM LIMITED</v>
          </cell>
          <cell r="D1928">
            <v>-15196434</v>
          </cell>
        </row>
        <row r="1929">
          <cell r="A1929" t="str">
            <v>HYDRO-ELECTRIC COMMISSION OF THE CITY OF TORONTO - YORK OFFICE</v>
          </cell>
          <cell r="B1929" t="str">
            <v>TORONTO HYDRO-ELECTRIC SYSTEM LIMITED</v>
          </cell>
          <cell r="D1929">
            <v>-1310067</v>
          </cell>
        </row>
        <row r="1930">
          <cell r="A1930" t="str">
            <v>HYDRO-ELECTRIC COMMISSION OF THE TOWN OF BOTHWELL</v>
          </cell>
          <cell r="B1930" t="str">
            <v>CHATHAM-KENT HYDRO INC.</v>
          </cell>
          <cell r="D1930">
            <v>-17344</v>
          </cell>
        </row>
        <row r="1931">
          <cell r="A1931" t="str">
            <v>HYDRO-ELECTRIC COMMISSION OF THE TOWN OF BRACEBRIDGE</v>
          </cell>
          <cell r="B1931" t="str">
            <v>LAKELAND POWER DISTRIBUTION LTD.</v>
          </cell>
          <cell r="D1931">
            <v>-338231</v>
          </cell>
        </row>
        <row r="1932">
          <cell r="A1932" t="str">
            <v>HYDRO-ELECTRIC COMMISSION OF THE TOWN OF CACHE BAY</v>
          </cell>
          <cell r="B1932" t="str">
            <v>GREATER SUDBURY HYDRO INC.</v>
          </cell>
          <cell r="D1932">
            <v>-3110</v>
          </cell>
        </row>
        <row r="1933">
          <cell r="A1933" t="str">
            <v>HYDRO-ELECTRIC COMMISSION OF THE TOWN OF HARRISTON</v>
          </cell>
          <cell r="B1933" t="str">
            <v>WESTARIO POWER INC.</v>
          </cell>
          <cell r="D1933">
            <v>-81709</v>
          </cell>
        </row>
        <row r="1934">
          <cell r="A1934" t="str">
            <v>HYDRO-ELECTRIC COMMISSION OF THE TOWN OF HARROW</v>
          </cell>
          <cell r="B1934" t="str">
            <v>E.L.K. ENERGY INC.</v>
          </cell>
          <cell r="D1934">
            <v>-296210</v>
          </cell>
        </row>
        <row r="1935">
          <cell r="A1935" t="str">
            <v>HYDRO-ELECTRIC COMMISSION OF THE TOWN OF LASALLE</v>
          </cell>
          <cell r="B1935" t="str">
            <v>ESSEX POWERLINES CORPORATION</v>
          </cell>
          <cell r="D1935">
            <v>-4992875</v>
          </cell>
        </row>
        <row r="1936">
          <cell r="A1936" t="str">
            <v>HYDRO-ELECTRIC COMMISSION OF THE TOWN OF PORT ELGIN</v>
          </cell>
          <cell r="B1936" t="str">
            <v>WESTARIO POWER INC.</v>
          </cell>
          <cell r="D1936">
            <v>-1977447</v>
          </cell>
        </row>
        <row r="1937">
          <cell r="A1937" t="str">
            <v>HYDRO-ELECTRIC COMMISSION OF THE TOWN OF STURGEON FALLS</v>
          </cell>
          <cell r="B1937" t="str">
            <v>GREATER SUDBURY HYDRO INC.</v>
          </cell>
          <cell r="D1937">
            <v>-74664</v>
          </cell>
        </row>
        <row r="1938">
          <cell r="A1938" t="str">
            <v>HYDRO-ELECTRIC COMMISSION OF THE TOWN OF VANKLEEK HILL</v>
          </cell>
          <cell r="B1938" t="str">
            <v>HYDRO ONE NETWORKS INC.</v>
          </cell>
          <cell r="D1938">
            <v>-79943</v>
          </cell>
        </row>
        <row r="1939">
          <cell r="A1939" t="str">
            <v>HYDRO-ELECTRIC COMMISSION OF THE TOWN OF WALLACEBURG</v>
          </cell>
          <cell r="B1939" t="str">
            <v>CHATHAM-KENT HYDRO INC.</v>
          </cell>
          <cell r="D1939">
            <v>-713177</v>
          </cell>
        </row>
        <row r="1940">
          <cell r="A1940" t="str">
            <v>HYDRO-ELECTRIC COMMISSION OF THE TOWN OF WASAGA BEACH</v>
          </cell>
          <cell r="B1940" t="str">
            <v>WASAGA DISTRIBUTION INC.</v>
          </cell>
          <cell r="D1940">
            <v>-3502286</v>
          </cell>
        </row>
        <row r="1941">
          <cell r="A1941" t="str">
            <v>HYDRO-ELECTRIC COMMISSION OF THE TOWN OF WEBBWOOD</v>
          </cell>
          <cell r="B1941" t="str">
            <v>ESPANOLA REGIONAL HYDRO DISTRIBUTION CORPORATION</v>
          </cell>
          <cell r="D1941">
            <v>-9162</v>
          </cell>
        </row>
        <row r="1942">
          <cell r="A1942" t="str">
            <v>HYDRO-ELECTRIC COMMISSION OF THE TOWN OF WIARTON</v>
          </cell>
          <cell r="B1942" t="str">
            <v>HYDRO ONE NETWORKS INC.</v>
          </cell>
          <cell r="D1942">
            <v>-164581</v>
          </cell>
        </row>
        <row r="1943">
          <cell r="A1943" t="str">
            <v>HYDRO-ELECTRIC COMMISSION OF THE TOWNSHIP OF BRANTFORD</v>
          </cell>
          <cell r="B1943" t="str">
            <v>BRANT COUNTY POWER INC.</v>
          </cell>
          <cell r="D1943">
            <v>-641693</v>
          </cell>
        </row>
        <row r="1944">
          <cell r="A1944" t="str">
            <v>HYDRO-ELECTRIC COMMISSION OF THE TOWNSHIP OF BURFORD</v>
          </cell>
          <cell r="B1944" t="str">
            <v>BRANT COUNTY POWER INC.</v>
          </cell>
          <cell r="D1944">
            <v>-300882</v>
          </cell>
        </row>
        <row r="1945">
          <cell r="A1945" t="str">
            <v>HYDRO-ELECTRIC COMMISSION OF THE TOWNSHIP OF ESSA</v>
          </cell>
          <cell r="B1945" t="str">
            <v>POWERSTREAM INC.</v>
          </cell>
          <cell r="D1945">
            <v>-91794</v>
          </cell>
        </row>
        <row r="1946">
          <cell r="A1946" t="str">
            <v>HYDRO-ELECTRIC COMMISSION OF THE VILLAGE OF ALFRED</v>
          </cell>
          <cell r="B1946" t="str">
            <v>HYDRO 2000 INC.</v>
          </cell>
          <cell r="D1946">
            <v>-84170</v>
          </cell>
        </row>
        <row r="1947">
          <cell r="A1947" t="str">
            <v>HYDRO-ELECTRIC COMMISSION OF THE VILLAGE OF CLIFFORD</v>
          </cell>
          <cell r="B1947" t="str">
            <v>WESTARIO POWER INC.</v>
          </cell>
          <cell r="D1947">
            <v>-44203</v>
          </cell>
        </row>
        <row r="1948">
          <cell r="A1948" t="str">
            <v>HYDRO-ELECTRIC COMMISSION OF THE VILLAGE OF ELORA</v>
          </cell>
          <cell r="B1948" t="str">
            <v>CENTRE WELLINGTON HYDRO LTD.</v>
          </cell>
          <cell r="D1948">
            <v>-487660</v>
          </cell>
        </row>
        <row r="1949">
          <cell r="A1949" t="str">
            <v>HYDRO-ELECTRIC COMMISSION OF THE VILLAGE OF FINCH</v>
          </cell>
          <cell r="B1949" t="str">
            <v>HYDRO ONE NETWORKS INC.</v>
          </cell>
          <cell r="D1949">
            <v>-28863</v>
          </cell>
        </row>
        <row r="1950">
          <cell r="A1950" t="str">
            <v>HYDRO-ELECTRIC COMMISSION OF THE VILLAGE OF FRANKFORD</v>
          </cell>
          <cell r="B1950" t="str">
            <v>HYDRO ONE NETWORKS INC.</v>
          </cell>
          <cell r="D1950">
            <v>-21399</v>
          </cell>
        </row>
        <row r="1951">
          <cell r="A1951" t="str">
            <v>HYDRO-ELECTRIC COMMISSION OF THE VILLAGE OF L'ORIGNAL</v>
          </cell>
          <cell r="B1951" t="str">
            <v>HYDRO ONE NETWORKS INC.</v>
          </cell>
          <cell r="D1951">
            <v>-255352</v>
          </cell>
        </row>
        <row r="1952">
          <cell r="A1952" t="str">
            <v>HYDRO-ELECTRIC COMMISSION OF THE VILLAGE OF LUCAN</v>
          </cell>
          <cell r="B1952" t="str">
            <v>HYDRO ONE NETWORKS INC.</v>
          </cell>
          <cell r="D1952">
            <v>-126027</v>
          </cell>
        </row>
        <row r="1953">
          <cell r="A1953" t="str">
            <v>HYDRO-ELECTRIC COMMISSION OF THE VILLAGE OF MORRISBURG</v>
          </cell>
          <cell r="B1953" t="str">
            <v>RIDEAU ST. LAWRENCE DISTRIBUTION INC.</v>
          </cell>
          <cell r="D1953">
            <v>-179663</v>
          </cell>
        </row>
        <row r="1954">
          <cell r="A1954" t="str">
            <v>HYDRO-ELECTRIC COMMISSION OF THE VILLAGE OF NEUSTADT</v>
          </cell>
          <cell r="B1954" t="str">
            <v>WESTARIO POWER INC.</v>
          </cell>
          <cell r="D1954">
            <v>-23476</v>
          </cell>
        </row>
        <row r="1955">
          <cell r="A1955" t="str">
            <v>HYDRO-ELECTRIC COMMISSION OF THE VILLAGE OF PAISLEY</v>
          </cell>
          <cell r="B1955" t="str">
            <v>HYDRO ONE NETWORKS INC.</v>
          </cell>
          <cell r="D1955">
            <v>-60655</v>
          </cell>
        </row>
        <row r="1956">
          <cell r="A1956" t="str">
            <v>HYDRO-ELECTRIC COMMISSION OF THE VILLAGE OF PLANTAGENET</v>
          </cell>
          <cell r="B1956" t="str">
            <v>HYDRO 2000 INC.</v>
          </cell>
          <cell r="D1956">
            <v>-39845</v>
          </cell>
        </row>
        <row r="1957">
          <cell r="A1957" t="str">
            <v>HYDRO-ELECTRIC COMMISSION OF THE VILLAGE OF ST. CLAIR BEACH</v>
          </cell>
          <cell r="B1957" t="str">
            <v>ESSEX POWERLINES CORPORATION</v>
          </cell>
          <cell r="D1957">
            <v>-1395152</v>
          </cell>
        </row>
        <row r="1958">
          <cell r="A1958" t="str">
            <v>INGERSOLL PUBLIC UTILITY COMMISSION</v>
          </cell>
          <cell r="B1958" t="str">
            <v>ERIE THAMES POWERLINES CORPORATION</v>
          </cell>
          <cell r="D1958">
            <v>-1195237</v>
          </cell>
        </row>
        <row r="1959">
          <cell r="A1959" t="str">
            <v>INNISFIL HYDRO DISTRIBUTION SYSTEMS LIMITED</v>
          </cell>
          <cell r="B1959" t="str">
            <v>INNISFIL HYDRO DISTRIBUTION SYSTEMS LIMITED</v>
          </cell>
          <cell r="D1959">
            <v>-922308</v>
          </cell>
        </row>
        <row r="1960">
          <cell r="A1960" t="str">
            <v>IROQUOIS FALLS HYDRO</v>
          </cell>
          <cell r="B1960" t="str">
            <v>NORTHERN ONTARIO WIRES INC.</v>
          </cell>
          <cell r="D1960">
            <v>-982004</v>
          </cell>
        </row>
        <row r="1961">
          <cell r="A1961" t="str">
            <v>KANATA HYDRO-ELECTRIC COMMISSION</v>
          </cell>
          <cell r="B1961" t="str">
            <v>HYDRO OTTAWA LIMITED</v>
          </cell>
          <cell r="D1961">
            <v>-22824056</v>
          </cell>
        </row>
        <row r="1962">
          <cell r="A1962" t="str">
            <v>KENORA HYDRO ELECTRIC CORPORATION LTD.</v>
          </cell>
          <cell r="B1962" t="str">
            <v>KENORA HYDRO ELECTRIC CORPORATION LTD.</v>
          </cell>
          <cell r="D1962">
            <v>-604787</v>
          </cell>
        </row>
        <row r="1963">
          <cell r="A1963" t="str">
            <v>KILLALOE HYDRO ELECTRIC COMMISSION</v>
          </cell>
          <cell r="B1963" t="str">
            <v>OTTAWA RIVER POWER CORPORATION</v>
          </cell>
          <cell r="D1963">
            <v>-37434</v>
          </cell>
        </row>
        <row r="1964">
          <cell r="A1964" t="str">
            <v>KINCARDINE HYDRO ELECTRIC COMMISSION</v>
          </cell>
          <cell r="B1964" t="str">
            <v>WESTARIO POWER INC.</v>
          </cell>
          <cell r="D1964">
            <v>-1070032</v>
          </cell>
        </row>
        <row r="1965">
          <cell r="A1965" t="str">
            <v>KINGSTON ELECTRICITY DISTRIBUTION LIMITED</v>
          </cell>
          <cell r="B1965" t="str">
            <v>KINGSTON ELECTRICITY DISTRIBUTION LIMITED</v>
          </cell>
          <cell r="D1965">
            <v>-2741583</v>
          </cell>
        </row>
        <row r="1966">
          <cell r="B1966" t="str">
            <v>KINGSTON HYDRO CORPORATION</v>
          </cell>
          <cell r="D1966">
            <v>-2741583</v>
          </cell>
        </row>
        <row r="1967">
          <cell r="A1967" t="str">
            <v>KINGSVILLE PUBLIC UTILITY COMMISSION</v>
          </cell>
          <cell r="B1967" t="str">
            <v>E.L.K. ENERGY INC.</v>
          </cell>
          <cell r="D1967">
            <v>-835110</v>
          </cell>
        </row>
        <row r="1968">
          <cell r="A1968" t="str">
            <v>KIRKFIELD HYDRO ELECTRIC SYSTEM</v>
          </cell>
          <cell r="B1968" t="str">
            <v>HYDRO ONE NETWORKS INC.</v>
          </cell>
          <cell r="D1968">
            <v>-43959</v>
          </cell>
        </row>
        <row r="1969">
          <cell r="A1969" t="str">
            <v>KITCHENER-WILMOT HYDRO INC.</v>
          </cell>
          <cell r="B1969" t="str">
            <v>KITCHENER-WILMOT HYDRO INC.</v>
          </cell>
          <cell r="D1969">
            <v>-18543497</v>
          </cell>
        </row>
        <row r="1970">
          <cell r="A1970" t="str">
            <v>LAKEFIELD DISTRIBUTION INCORPORATED</v>
          </cell>
          <cell r="B1970" t="str">
            <v>PETERBOROUGH DISTRIBUTION INCORPORATED</v>
          </cell>
          <cell r="D1970">
            <v>-158778</v>
          </cell>
        </row>
        <row r="1971">
          <cell r="A1971" t="str">
            <v>LAKESHORE TOWNSHIP HEC</v>
          </cell>
          <cell r="B1971" t="str">
            <v>E.L.K. ENERGY INC.</v>
          </cell>
          <cell r="D1971">
            <v>-682472</v>
          </cell>
        </row>
        <row r="1972">
          <cell r="A1972" t="str">
            <v>LANARK HIGHLANDS PUBLIC UTILITIES COMMISSION</v>
          </cell>
          <cell r="B1972" t="str">
            <v>HYDRO ONE NETWORKS INC.</v>
          </cell>
          <cell r="D1972">
            <v>-125380</v>
          </cell>
        </row>
        <row r="1973">
          <cell r="A1973" t="str">
            <v>LARDER LAKE ELECTRIC COMPANY</v>
          </cell>
          <cell r="B1973" t="str">
            <v>HYDRO ONE NETWORKS INC.</v>
          </cell>
          <cell r="D1973">
            <v>-134351</v>
          </cell>
        </row>
        <row r="1974">
          <cell r="A1974" t="str">
            <v>LATCHFORD HYDRO ELECTRIC</v>
          </cell>
          <cell r="B1974" t="str">
            <v>HYDRO ONE NETWORKS INC.</v>
          </cell>
          <cell r="D1974">
            <v>-43188</v>
          </cell>
        </row>
        <row r="1975">
          <cell r="A1975" t="str">
            <v>LINCOLN HYDRO-ELECTRIC COMMISSION</v>
          </cell>
          <cell r="B1975" t="str">
            <v>NIAGARA PENINSULA ENERGY INC.</v>
          </cell>
          <cell r="D1975">
            <v>-1684862</v>
          </cell>
        </row>
        <row r="1976">
          <cell r="A1976" t="str">
            <v>LINDSAY HYDRO-ELECTRIC SYSTEM</v>
          </cell>
          <cell r="B1976" t="str">
            <v>HYDRO ONE NETWORKS INC.</v>
          </cell>
          <cell r="D1976">
            <v>-2037836</v>
          </cell>
        </row>
        <row r="1977">
          <cell r="A1977" t="str">
            <v>LONDON HYDRO UTILITIES SERVICES INC.</v>
          </cell>
          <cell r="B1977" t="str">
            <v>LONDON HYDRO INC.</v>
          </cell>
          <cell r="D1977">
            <v>-30301628</v>
          </cell>
        </row>
        <row r="1978">
          <cell r="A1978" t="str">
            <v>MALAHIDE UTILITY COMMISSION</v>
          </cell>
          <cell r="B1978" t="str">
            <v>HYDRO ONE NETWORKS INC.</v>
          </cell>
          <cell r="D1978">
            <v>-71168</v>
          </cell>
        </row>
        <row r="1979">
          <cell r="A1979" t="str">
            <v>MAPLETON HYDRO ELECTRIC COMMISSION</v>
          </cell>
          <cell r="B1979" t="str">
            <v>HYDRO ONE NETWORKS INC.</v>
          </cell>
          <cell r="D1979">
            <v>-278006</v>
          </cell>
        </row>
        <row r="1980">
          <cell r="A1980" t="str">
            <v>MARKDALE HYDRO SYSTEM</v>
          </cell>
          <cell r="B1980" t="str">
            <v>HYDRO ONE NETWORKS INC.</v>
          </cell>
          <cell r="D1980">
            <v>-53908</v>
          </cell>
        </row>
        <row r="1981">
          <cell r="A1981" t="str">
            <v>MARKHAM HYDRO DISTRIBUTION INC.</v>
          </cell>
          <cell r="B1981" t="str">
            <v>POWERSTREAM INC.</v>
          </cell>
          <cell r="D1981">
            <v>-59425337</v>
          </cell>
        </row>
        <row r="1982">
          <cell r="A1982" t="str">
            <v>MARMORA HYDRO COMMISSION</v>
          </cell>
          <cell r="B1982" t="str">
            <v>HYDRO ONE NETWORKS INC.</v>
          </cell>
          <cell r="D1982">
            <v>-81880</v>
          </cell>
        </row>
        <row r="1983">
          <cell r="A1983" t="str">
            <v>MARTINTOWN HYDRO SYSTEM</v>
          </cell>
          <cell r="B1983" t="str">
            <v>HYDRO ONE NETWORKS INC.</v>
          </cell>
          <cell r="D1983">
            <v>-843</v>
          </cell>
        </row>
        <row r="1984">
          <cell r="A1984" t="str">
            <v>MIDLAND POWER UTILITY CORPORATION</v>
          </cell>
          <cell r="B1984" t="str">
            <v>MIDLAND POWER UTILITY CORPORATION</v>
          </cell>
          <cell r="D1984">
            <v>-405912</v>
          </cell>
        </row>
        <row r="1985">
          <cell r="A1985" t="str">
            <v>MILDMAY HYDRO-ELECTRIC COMMISSION</v>
          </cell>
          <cell r="B1985" t="str">
            <v>WESTARIO POWER INC.</v>
          </cell>
          <cell r="D1985">
            <v>-108258</v>
          </cell>
        </row>
        <row r="1986">
          <cell r="A1986" t="str">
            <v>MILTON HYDRO DISTRIBUTION INC.</v>
          </cell>
          <cell r="B1986" t="str">
            <v>MILTON HYDRO DISTRIBUTION INC.</v>
          </cell>
          <cell r="D1986">
            <v>-7054337</v>
          </cell>
        </row>
        <row r="1987">
          <cell r="A1987" t="str">
            <v>MISSISSIPPI MILLS PUBLIC UTILITIES COMMISSION</v>
          </cell>
          <cell r="B1987" t="str">
            <v>OTTAWA RIVER POWER CORPORATION</v>
          </cell>
          <cell r="D1987">
            <v>-375366</v>
          </cell>
        </row>
        <row r="1988">
          <cell r="A1988" t="str">
            <v>NANTICOKE HYDRO ELECTRIC COMMISSION</v>
          </cell>
          <cell r="B1988" t="str">
            <v>HALDIMAND COUNTY HYDRO INC.</v>
          </cell>
          <cell r="D1988">
            <v>-1209014</v>
          </cell>
        </row>
        <row r="1989">
          <cell r="A1989" t="str">
            <v>NAPANEE HYDRO-ELECTRIC COMMISSION</v>
          </cell>
          <cell r="B1989" t="str">
            <v>HYDRO ONE NETWORKS INC.</v>
          </cell>
          <cell r="D1989">
            <v>-313971</v>
          </cell>
        </row>
        <row r="1990">
          <cell r="A1990" t="str">
            <v>NEPEAN HYDRO ELECTRIC COMMISSION</v>
          </cell>
          <cell r="B1990" t="str">
            <v>HYDRO OTTAWA LIMITED</v>
          </cell>
          <cell r="D1990">
            <v>-26968831</v>
          </cell>
        </row>
        <row r="1991">
          <cell r="A1991" t="str">
            <v>NEW TECUMSETH HYDRO</v>
          </cell>
          <cell r="B1991" t="str">
            <v>POWERSTREAM INC.</v>
          </cell>
          <cell r="D1991">
            <v>-2042128</v>
          </cell>
        </row>
        <row r="1992">
          <cell r="A1992" t="str">
            <v>NEWBURY POWER INC.</v>
          </cell>
          <cell r="B1992" t="str">
            <v>MIDDLESEX POWER DISTRIBUTION CORPORATION</v>
          </cell>
          <cell r="D1992">
            <v>-32441</v>
          </cell>
        </row>
        <row r="1993">
          <cell r="A1993" t="str">
            <v>NEWMARKET HYDRO LTD.</v>
          </cell>
          <cell r="B1993" t="str">
            <v>NEWMARKET-TAY POWER DISTRIBUTION LTD.</v>
          </cell>
          <cell r="D1993">
            <v>-23644095</v>
          </cell>
        </row>
        <row r="1994">
          <cell r="A1994" t="str">
            <v>NIAGARA FALLS HYDRO INC.</v>
          </cell>
          <cell r="B1994" t="str">
            <v>NIAGARA PENINSULA ENERGY INC.</v>
          </cell>
          <cell r="D1994">
            <v>-4231380</v>
          </cell>
        </row>
        <row r="1995">
          <cell r="A1995" t="str">
            <v>NIAGARA-ON-THE-LAKE HYDRO INC.</v>
          </cell>
          <cell r="B1995" t="str">
            <v>NIAGARA-ON-THE-LAKE HYDRO INC.</v>
          </cell>
          <cell r="D1995">
            <v>-2524686</v>
          </cell>
        </row>
        <row r="1996">
          <cell r="A1996" t="str">
            <v>NICKEL CENTRE HYDRO-ELECTRIC COMMISSION</v>
          </cell>
          <cell r="B1996" t="str">
            <v>GREATER SUDBURY HYDRO INC.</v>
          </cell>
          <cell r="D1996">
            <v>-99515</v>
          </cell>
        </row>
        <row r="1997">
          <cell r="A1997" t="str">
            <v>NIPIGON HYDRO ELECTRIC COMMISSION</v>
          </cell>
          <cell r="B1997" t="str">
            <v>HYDRO ONE NETWORKS INC.</v>
          </cell>
          <cell r="D1997">
            <v>-99604</v>
          </cell>
        </row>
        <row r="1998">
          <cell r="A1998" t="str">
            <v>NORFOLK POWER DISTRIBUTION INC.</v>
          </cell>
          <cell r="B1998" t="str">
            <v>NORFOLK POWER DISTRIBUTION INC.</v>
          </cell>
          <cell r="D1998">
            <v>-113949</v>
          </cell>
        </row>
        <row r="1999">
          <cell r="A1999" t="str">
            <v>NORTH BAY HYDRO DISTRIBUTION LIMITED</v>
          </cell>
          <cell r="B1999" t="str">
            <v>NORTH BAY HYDRO DISTRIBUTION LIMITED</v>
          </cell>
          <cell r="D1999">
            <v>-3875142</v>
          </cell>
        </row>
        <row r="2000">
          <cell r="A2000" t="str">
            <v>NORTH GRENVILLE HYDRO-ELECTRIC COMMISSION</v>
          </cell>
          <cell r="B2000" t="str">
            <v>HYDRO ONE NETWORKS INC.</v>
          </cell>
          <cell r="D2000">
            <v>-367816</v>
          </cell>
        </row>
        <row r="2001">
          <cell r="A2001" t="str">
            <v>NORTH PERTH UTILITY COMMISSION</v>
          </cell>
          <cell r="B2001" t="str">
            <v>HYDRO ONE NETWORKS INC.</v>
          </cell>
          <cell r="D2001">
            <v>-510874</v>
          </cell>
        </row>
        <row r="2002">
          <cell r="A2002" t="str">
            <v>NORWICH PUBLIC UTILITY COMMISSION</v>
          </cell>
          <cell r="B2002" t="str">
            <v>ERIE THAMES POWERLINES CORPORATION</v>
          </cell>
          <cell r="D2002">
            <v>-145159</v>
          </cell>
        </row>
        <row r="2003">
          <cell r="A2003" t="str">
            <v>OAKVILLE HYDRO ELECTRICITY DISTRIBUTION INC.</v>
          </cell>
          <cell r="B2003" t="str">
            <v>OAKVILLE HYDRO ELECTRICITY DISTRIBUTION INC.</v>
          </cell>
          <cell r="D2003">
            <v>-39670539</v>
          </cell>
        </row>
        <row r="2004">
          <cell r="A2004" t="str">
            <v>OIL SPRINGS HYDRO ELECTRIC COMMISSION</v>
          </cell>
          <cell r="B2004" t="str">
            <v>BLUEWATER POWER DISTRIBUTION CORPORATION</v>
          </cell>
          <cell r="D2004">
            <v>-22469</v>
          </cell>
        </row>
        <row r="2005">
          <cell r="A2005" t="str">
            <v>ORANGEVILLE HYDRO LIMITED</v>
          </cell>
          <cell r="B2005" t="str">
            <v>ORANGEVILLE HYDRO LIMITED</v>
          </cell>
          <cell r="D2005">
            <v>-5301586</v>
          </cell>
        </row>
        <row r="2006">
          <cell r="A2006" t="str">
            <v>ORILLIA POWER DISTRIBUTION CORPORATION</v>
          </cell>
          <cell r="B2006" t="str">
            <v>ORILLIA POWER DISTRIBUTION CORPORATION</v>
          </cell>
          <cell r="D2006">
            <v>-1721879</v>
          </cell>
        </row>
        <row r="2007">
          <cell r="A2007" t="str">
            <v>OSHAWA PUC NETWORKS INC.</v>
          </cell>
          <cell r="B2007" t="str">
            <v>OSHAWA PUC NETWORKS INC.</v>
          </cell>
          <cell r="D2007">
            <v>-15593218</v>
          </cell>
        </row>
        <row r="2008">
          <cell r="A2008" t="str">
            <v>PARKHILL P.U.C.</v>
          </cell>
          <cell r="B2008" t="str">
            <v>MIDDLESEX POWER DISTRIBUTION CORPORATION</v>
          </cell>
          <cell r="D2008">
            <v>-74870</v>
          </cell>
        </row>
        <row r="2009">
          <cell r="A2009" t="str">
            <v>PARRY SOUND POWER CORPORATION</v>
          </cell>
          <cell r="B2009" t="str">
            <v>PARRY SOUND POWER CORPORATION</v>
          </cell>
          <cell r="D2009">
            <v>-1114591</v>
          </cell>
        </row>
        <row r="2010">
          <cell r="A2010" t="str">
            <v>PELHAM HYDRO-ELECTRIC COMMISSION</v>
          </cell>
          <cell r="B2010" t="str">
            <v>NIAGARA PENINSULA ENERGY INC.</v>
          </cell>
          <cell r="D2010">
            <v>-229885</v>
          </cell>
        </row>
        <row r="2011">
          <cell r="A2011" t="str">
            <v>PERTH EAST HYDRO ELECTRIC COMMISSION</v>
          </cell>
          <cell r="B2011" t="str">
            <v>HYDRO ONE NETWORKS INC.</v>
          </cell>
          <cell r="D2011">
            <v>-97485</v>
          </cell>
        </row>
        <row r="2012">
          <cell r="A2012" t="str">
            <v>PETERBOROUGH UTILITIES COMMISSION</v>
          </cell>
          <cell r="B2012" t="str">
            <v>PETERBOROUGH DISTRIBUTION INCORPORATED</v>
          </cell>
          <cell r="D2012">
            <v>-5887867</v>
          </cell>
        </row>
        <row r="2013">
          <cell r="A2013" t="str">
            <v>PICKERING HYDRO-ELECTRIC COMMISSION</v>
          </cell>
          <cell r="B2013" t="str">
            <v>VERIDIAN CONNECTIONS INC.</v>
          </cell>
          <cell r="D2013">
            <v>-20143574</v>
          </cell>
        </row>
        <row r="2014">
          <cell r="A2014" t="str">
            <v>POLICE VILLAGE OF APPLE HILL HYDRO SYSTEM</v>
          </cell>
          <cell r="B2014" t="str">
            <v>HYDRO ONE NETWORKS INC.</v>
          </cell>
          <cell r="D2014">
            <v>-698</v>
          </cell>
        </row>
        <row r="2015">
          <cell r="A2015" t="str">
            <v>POLICE VILLAGE OF AVONMORE HYDRO SYSTEM</v>
          </cell>
          <cell r="B2015" t="str">
            <v>HYDRO ONE NETWORKS INC.</v>
          </cell>
          <cell r="D2015">
            <v>-11342</v>
          </cell>
        </row>
        <row r="2016">
          <cell r="A2016" t="str">
            <v>POLICE VILLAGE OF COMBER HYDRO SYSTEM</v>
          </cell>
          <cell r="B2016" t="str">
            <v>E.L.K. ENERGY INC.</v>
          </cell>
          <cell r="D2016">
            <v>-97278</v>
          </cell>
        </row>
        <row r="2017">
          <cell r="A2017" t="str">
            <v>POLICE VILLAGE OF DUBLIN HYDRO SYSTEM</v>
          </cell>
          <cell r="B2017" t="str">
            <v>ERIE THAMES POWERLINES CORPORATION</v>
          </cell>
          <cell r="D2017">
            <v>-3050</v>
          </cell>
        </row>
        <row r="2018">
          <cell r="A2018" t="str">
            <v>POLICE VILLAGE OF GRANTON HYDRO SYSTEM</v>
          </cell>
          <cell r="B2018" t="str">
            <v>HYDRO ONE NETWORKS INC.</v>
          </cell>
          <cell r="D2018">
            <v>-43573</v>
          </cell>
        </row>
        <row r="2019">
          <cell r="A2019" t="str">
            <v>POLICE VILLAGE OF MERLIN HYDRO SYSTEM</v>
          </cell>
          <cell r="B2019" t="str">
            <v>CHATHAM-KENT HYDRO INC.</v>
          </cell>
          <cell r="D2019">
            <v>-27864</v>
          </cell>
        </row>
        <row r="2020">
          <cell r="A2020" t="str">
            <v>POLICE VILLAGE OF MOOREFIELD HYDRO SYSTEM</v>
          </cell>
          <cell r="B2020" t="str">
            <v>HYDRO ONE NETWORKS INC.</v>
          </cell>
          <cell r="D2020">
            <v>-1300</v>
          </cell>
        </row>
        <row r="2021">
          <cell r="A2021" t="str">
            <v>POLICE VILLAGE OF MOUNT BRYDGES HYDRO SYSTEM</v>
          </cell>
          <cell r="B2021" t="str">
            <v>MIDDLESEX POWER DISTRIBUTION CORPORATION</v>
          </cell>
          <cell r="D2021">
            <v>-253065</v>
          </cell>
        </row>
        <row r="2022">
          <cell r="A2022" t="str">
            <v>POLICE VILLAGE OF PRICEVILLE HYDRO SYSTEM</v>
          </cell>
          <cell r="B2022" t="str">
            <v>HYDRO ONE NETWORKS INC.</v>
          </cell>
          <cell r="D2022">
            <v>-11305</v>
          </cell>
        </row>
        <row r="2023">
          <cell r="A2023" t="str">
            <v>POLICE VILLAGE OF RUSSELL HYDRO ELECTRIC SYSTEM</v>
          </cell>
          <cell r="B2023" t="str">
            <v>HYDRO ONE NETWORKS INC.</v>
          </cell>
          <cell r="D2023">
            <v>-120116</v>
          </cell>
        </row>
        <row r="2024">
          <cell r="A2024" t="str">
            <v>PORT COLBORNE HYDRO INC.</v>
          </cell>
          <cell r="B2024" t="str">
            <v>CANADIAN NIAGARA POWER INC.</v>
          </cell>
          <cell r="D2024">
            <v>-1369807</v>
          </cell>
        </row>
        <row r="2025">
          <cell r="A2025" t="str">
            <v>PORT HOPE HYDRO</v>
          </cell>
          <cell r="B2025" t="str">
            <v>VERIDIAN CONNECTIONS INC.</v>
          </cell>
          <cell r="D2025">
            <v>-1641551</v>
          </cell>
        </row>
        <row r="2026">
          <cell r="A2026" t="str">
            <v>PRESCOTT PUBLIC UTILITIES COMMISSION</v>
          </cell>
          <cell r="B2026" t="str">
            <v>RIDEAU ST. LAWRENCE DISTRIBUTION INC.</v>
          </cell>
          <cell r="D2026">
            <v>-76707</v>
          </cell>
        </row>
        <row r="2027">
          <cell r="A2027" t="str">
            <v>PUBLIC UTILITIES COMMISSION OF CHATHAM-KENT</v>
          </cell>
          <cell r="B2027" t="str">
            <v>CHATHAM-KENT HYDRO INC.</v>
          </cell>
          <cell r="D2027">
            <v>-3179667</v>
          </cell>
        </row>
        <row r="2028">
          <cell r="A2028" t="str">
            <v>PUBLIC UTILITIES COMMISSION OF THE CITY OF BARRIE</v>
          </cell>
          <cell r="B2028" t="str">
            <v>POWERSTREAM INC.</v>
          </cell>
          <cell r="D2028">
            <v>-31649381</v>
          </cell>
        </row>
        <row r="2029">
          <cell r="A2029" t="str">
            <v>PUBLIC UTILITIES COMMISSION OF THE CITY OF OWEN SOUND</v>
          </cell>
          <cell r="B2029" t="str">
            <v>HYDRO ONE NETWORKS INC.</v>
          </cell>
          <cell r="D2029">
            <v>-1222890</v>
          </cell>
        </row>
        <row r="2030">
          <cell r="A2030" t="str">
            <v>PUBLIC UTILITIES COMMISSION OF THE CITY OF TRENTON</v>
          </cell>
          <cell r="B2030" t="str">
            <v>HYDRO ONE NETWORKS INC.</v>
          </cell>
          <cell r="D2030">
            <v>-2992925</v>
          </cell>
        </row>
        <row r="2031">
          <cell r="A2031" t="str">
            <v>PUBLIC UTILITIES COMMISSION OF THE CORPORATION OF THE TOWNSHIP OF MAGNETAWAN</v>
          </cell>
          <cell r="B2031" t="str">
            <v>LAKELAND POWER DISTRIBUTION LTD.</v>
          </cell>
          <cell r="D2031">
            <v>-42250</v>
          </cell>
        </row>
        <row r="2032">
          <cell r="A2032" t="str">
            <v>PUBLIC UTILITIES COMMISSION OF THE TOWN OF ALEXANDRIA</v>
          </cell>
          <cell r="B2032" t="str">
            <v>HYDRO ONE NETWORKS INC.</v>
          </cell>
          <cell r="D2032">
            <v>-206682</v>
          </cell>
        </row>
        <row r="2033">
          <cell r="A2033" t="str">
            <v>PUBLIC UTILITIES COMMISSION OF THE TOWN OF BLENHEIM</v>
          </cell>
          <cell r="B2033" t="str">
            <v>CHATHAM-KENT HYDRO INC.</v>
          </cell>
          <cell r="D2033">
            <v>-111719</v>
          </cell>
        </row>
        <row r="2034">
          <cell r="A2034" t="str">
            <v>PUBLIC UTILITIES COMMISSION OF THE TOWN OF CAMPBELLFORD</v>
          </cell>
          <cell r="B2034" t="str">
            <v>HYDRO ONE NETWORKS INC.</v>
          </cell>
          <cell r="D2034">
            <v>-266624</v>
          </cell>
        </row>
        <row r="2035">
          <cell r="A2035" t="str">
            <v>PUBLIC UTILITIES COMMISSION OF THE TOWN OF CHESLEY</v>
          </cell>
          <cell r="B2035" t="str">
            <v>HYDRO ONE NETWORKS INC.</v>
          </cell>
          <cell r="D2035">
            <v>-103814</v>
          </cell>
        </row>
        <row r="2036">
          <cell r="A2036" t="str">
            <v>PUBLIC UTILITIES COMMISSION OF THE TOWN OF COBOURG</v>
          </cell>
          <cell r="B2036" t="str">
            <v>LAKEFRONT UTILITIES INC.</v>
          </cell>
          <cell r="D2036">
            <v>-1782480</v>
          </cell>
        </row>
        <row r="2037">
          <cell r="A2037" t="str">
            <v>PUBLIC UTILITIES COMMISSION OF THE TOWN OF FERGUS</v>
          </cell>
          <cell r="B2037" t="str">
            <v>CENTRE WELLINGTON HYDRO LTD.</v>
          </cell>
          <cell r="D2037">
            <v>-1291373</v>
          </cell>
        </row>
        <row r="2038">
          <cell r="A2038" t="str">
            <v>PUBLIC UTILITIES COMMISSION OF THE TOWN OF GODERICH</v>
          </cell>
          <cell r="B2038" t="str">
            <v>WEST COAST HURON ENERGY INC.</v>
          </cell>
          <cell r="D2038">
            <v>-412986</v>
          </cell>
        </row>
        <row r="2039">
          <cell r="A2039" t="str">
            <v>PUBLIC UTILITIES COMMISSION OF THE TOWN OF MASSEY</v>
          </cell>
          <cell r="B2039" t="str">
            <v>ESPANOLA REGIONAL HYDRO DISTRIBUTION CORPORATION</v>
          </cell>
          <cell r="D2039">
            <v>-31178</v>
          </cell>
        </row>
        <row r="2040">
          <cell r="A2040" t="str">
            <v>PUBLIC UTILITIES COMMISSION OF THE TOWN OF MEAFORD</v>
          </cell>
          <cell r="B2040" t="str">
            <v>HYDRO ONE NETWORKS INC.</v>
          </cell>
          <cell r="D2040">
            <v>-471450</v>
          </cell>
        </row>
        <row r="2041">
          <cell r="A2041" t="str">
            <v>PUBLIC UTILITIES COMMISSION OF THE TOWN OF MITCHELL</v>
          </cell>
          <cell r="B2041" t="str">
            <v>ERIE THAMES POWERLINES CORPORATION</v>
          </cell>
          <cell r="D2041">
            <v>-287041</v>
          </cell>
        </row>
        <row r="2042">
          <cell r="A2042" t="str">
            <v>PUBLIC UTILITIES COMMISSION OF THE TOWN OF MOUNT FOREST</v>
          </cell>
          <cell r="B2042" t="str">
            <v>WELLINGTON NORTH POWER INC.</v>
          </cell>
          <cell r="D2042">
            <v>-268671</v>
          </cell>
        </row>
        <row r="2043">
          <cell r="A2043" t="str">
            <v>PUBLIC UTILITIES COMMISSION OF THE TOWN OF PALMERSTON</v>
          </cell>
          <cell r="B2043" t="str">
            <v>WESTARIO POWER INC.</v>
          </cell>
          <cell r="D2043">
            <v>-168625</v>
          </cell>
        </row>
        <row r="2044">
          <cell r="A2044" t="str">
            <v>PUBLIC UTILITIES COMMISSION OF THE TOWN OF PARIS</v>
          </cell>
          <cell r="B2044" t="str">
            <v>BRANT COUNTY POWER INC.</v>
          </cell>
          <cell r="D2044">
            <v>-363151</v>
          </cell>
        </row>
        <row r="2045">
          <cell r="A2045" t="str">
            <v>PUBLIC UTILITIES COMMISSION OF THE TOWN OF PICTON</v>
          </cell>
          <cell r="B2045" t="str">
            <v>HYDRO ONE NETWORKS INC.</v>
          </cell>
          <cell r="D2045">
            <v>-147693</v>
          </cell>
        </row>
        <row r="2046">
          <cell r="A2046" t="str">
            <v>PUBLIC UTILITIES COMMISSION OF THE TOWN OF RIDGETOWN</v>
          </cell>
          <cell r="B2046" t="str">
            <v>CHATHAM-KENT HYDRO INC.</v>
          </cell>
          <cell r="D2046">
            <v>-129327</v>
          </cell>
        </row>
        <row r="2047">
          <cell r="A2047" t="str">
            <v>PUBLIC UTILITIES COMMISSION OF THE TOWN OF SOUTHAMPTON</v>
          </cell>
          <cell r="B2047" t="str">
            <v>WESTARIO POWER INC.</v>
          </cell>
          <cell r="D2047">
            <v>-181520</v>
          </cell>
        </row>
        <row r="2048">
          <cell r="A2048" t="str">
            <v>PUBLIC UTILITIES COMMISSION OF THE TOWN OF TECUMSEH</v>
          </cell>
          <cell r="B2048" t="str">
            <v>ESSEX POWERLINES CORPORATION</v>
          </cell>
          <cell r="D2048">
            <v>-4058942</v>
          </cell>
        </row>
        <row r="2049">
          <cell r="A2049" t="str">
            <v>PUBLIC UTILITIES COMMISSION OF THE TOWN OF TILBURY</v>
          </cell>
          <cell r="B2049" t="str">
            <v>CHATHAM-KENT HYDRO INC.</v>
          </cell>
          <cell r="D2049">
            <v>-220198</v>
          </cell>
        </row>
        <row r="2050">
          <cell r="A2050" t="str">
            <v>PUBLIC UTILITIES COMMISSION OF THE VILLAGE OF ARTHUR</v>
          </cell>
          <cell r="B2050" t="str">
            <v>WELLINGTON NORTH POWER INC.</v>
          </cell>
          <cell r="D2050">
            <v>-93599</v>
          </cell>
        </row>
        <row r="2051">
          <cell r="A2051" t="str">
            <v>PUBLIC UTILITIES COMMISSION OF THE VILLAGE OF BELMONT</v>
          </cell>
          <cell r="B2051" t="str">
            <v>ERIE THAMES POWERLINES CORPORATION</v>
          </cell>
          <cell r="D2051">
            <v>-300444</v>
          </cell>
        </row>
        <row r="2052">
          <cell r="A2052" t="str">
            <v>PUBLIC UTILITIES COMMISSION OF THE VILLAGE OF LANCASTER</v>
          </cell>
          <cell r="B2052" t="str">
            <v>HYDRO ONE NETWORKS INC.</v>
          </cell>
          <cell r="D2052">
            <v>-43431</v>
          </cell>
        </row>
        <row r="2053">
          <cell r="A2053" t="str">
            <v>PUBLIC UTILITIES COMMISSION OF THE VILLAGE OF PORT STANLEY</v>
          </cell>
          <cell r="B2053" t="str">
            <v>ERIE THAMES POWERLINES CORPORATION</v>
          </cell>
          <cell r="D2053">
            <v>-152357</v>
          </cell>
        </row>
        <row r="2054">
          <cell r="A2054" t="str">
            <v>PUBLIC UTILITIES COMMISSION OF THE VILLAGE OF THAMESVILLE</v>
          </cell>
          <cell r="B2054" t="str">
            <v>CHATHAM-KENT HYDRO INC.</v>
          </cell>
          <cell r="D2054">
            <v>-19390</v>
          </cell>
        </row>
        <row r="2055">
          <cell r="A2055" t="str">
            <v>PUBLIC UTILITIES COMMISSION OF THE VILLAGE OF WESTPORT</v>
          </cell>
          <cell r="B2055" t="str">
            <v>RIDEAU ST. LAWRENCE DISTRIBUTION INC.</v>
          </cell>
          <cell r="D2055">
            <v>-83342</v>
          </cell>
        </row>
        <row r="2056">
          <cell r="A2056" t="str">
            <v>PUBLIC UTILITIES COMMISSION OF THE VILLAGE OF WHEATLEY</v>
          </cell>
          <cell r="B2056" t="str">
            <v>CHATHAM-KENT HYDRO INC.</v>
          </cell>
          <cell r="D2056">
            <v>-115873</v>
          </cell>
        </row>
        <row r="2057">
          <cell r="A2057" t="str">
            <v>PUBLIC UTILITY COMMISSION OF THE VILLAGE OF WEST LORNE</v>
          </cell>
          <cell r="B2057" t="str">
            <v>HYDRO ONE NETWORKS INC.</v>
          </cell>
          <cell r="D2057">
            <v>-92705</v>
          </cell>
        </row>
        <row r="2058">
          <cell r="A2058" t="str">
            <v>PUBLIC UTILITY COMMISSION OF TOWN OF PERTH</v>
          </cell>
          <cell r="B2058" t="str">
            <v>HYDRO ONE NETWORKS INC.</v>
          </cell>
          <cell r="D2058">
            <v>-1682506</v>
          </cell>
        </row>
        <row r="2059">
          <cell r="A2059" t="str">
            <v>RAINY RIVER PUBLIC UTILITIES COMMISSION</v>
          </cell>
          <cell r="B2059" t="str">
            <v>HYDRO ONE NETWORKS INC.</v>
          </cell>
          <cell r="D2059">
            <v>-96206</v>
          </cell>
        </row>
        <row r="2060">
          <cell r="A2060" t="str">
            <v>RED ROCK HYDRO</v>
          </cell>
          <cell r="B2060" t="str">
            <v>HYDRO ONE NETWORKS INC.</v>
          </cell>
          <cell r="D2060">
            <v>-10653</v>
          </cell>
        </row>
        <row r="2061">
          <cell r="A2061" t="str">
            <v>REMARA-BRECHIN HYDRO</v>
          </cell>
          <cell r="B2061" t="str">
            <v>HYDRO ONE NETWORKS INC.</v>
          </cell>
          <cell r="D2061">
            <v>-6839</v>
          </cell>
        </row>
        <row r="2062">
          <cell r="A2062" t="str">
            <v>RENFREW HYDRO INC.</v>
          </cell>
          <cell r="B2062" t="str">
            <v>RENFREW HYDRO INC.</v>
          </cell>
          <cell r="D2062">
            <v>-98644</v>
          </cell>
        </row>
        <row r="2063">
          <cell r="A2063" t="str">
            <v>RICHMOND HILL HYDRO INC.</v>
          </cell>
          <cell r="B2063" t="str">
            <v>POWERSTREAM INC.</v>
          </cell>
          <cell r="D2063">
            <v>-44934236</v>
          </cell>
        </row>
        <row r="2064">
          <cell r="A2064" t="str">
            <v>RIPLEY PUBLIC UTILITIES COMMISSION</v>
          </cell>
          <cell r="B2064" t="str">
            <v>WESTARIO POWER INC.</v>
          </cell>
          <cell r="D2064">
            <v>-45105</v>
          </cell>
        </row>
        <row r="2065">
          <cell r="A2065" t="str">
            <v>ROCKLAND HYDRO ELECTRIC COMMISSION</v>
          </cell>
          <cell r="B2065" t="str">
            <v>HYDRO ONE NETWORKS INC.</v>
          </cell>
          <cell r="D2065">
            <v>-1923795</v>
          </cell>
        </row>
        <row r="2066">
          <cell r="A2066" t="str">
            <v>RODNEY PUBLIC UTILITIES COMMISSION</v>
          </cell>
          <cell r="B2066" t="str">
            <v>HYDRO ONE NETWORKS INC.</v>
          </cell>
          <cell r="D2066">
            <v>-79269</v>
          </cell>
        </row>
        <row r="2067">
          <cell r="A2067" t="str">
            <v>SCHREIBER HYDRO-ELECTRIC COMMISSION</v>
          </cell>
          <cell r="B2067" t="str">
            <v>HYDRO ONE NETWORKS INC.</v>
          </cell>
          <cell r="D2067">
            <v>-51845</v>
          </cell>
        </row>
        <row r="2068">
          <cell r="A2068" t="str">
            <v>SCUGOG HYDRO ELECTRIC CORPORATION</v>
          </cell>
          <cell r="B2068" t="str">
            <v>VERIDIAN CONNECTIONS INC.</v>
          </cell>
          <cell r="D2068">
            <v>-819194</v>
          </cell>
        </row>
        <row r="2069">
          <cell r="A2069" t="str">
            <v>SEAFORTH PUBLIC UTILITY COMMISSION</v>
          </cell>
          <cell r="B2069" t="str">
            <v>FESTIVAL HYDRO INC.</v>
          </cell>
          <cell r="D2069">
            <v>-57630</v>
          </cell>
        </row>
        <row r="2070">
          <cell r="A2070" t="str">
            <v>SEVERN HYDRO-ELECTRIC SYSTEM</v>
          </cell>
          <cell r="B2070" t="str">
            <v>HYDRO ONE NETWORKS INC.</v>
          </cell>
          <cell r="D2070">
            <v>-151714</v>
          </cell>
        </row>
        <row r="2071">
          <cell r="A2071" t="str">
            <v>SIMCOE HYDRO-ELECTRIC COMMISSION</v>
          </cell>
          <cell r="B2071" t="str">
            <v>NORFOLK POWER DISTRIBUTION INC.</v>
          </cell>
          <cell r="D2071">
            <v>-1587614</v>
          </cell>
        </row>
        <row r="2072">
          <cell r="A2072" t="str">
            <v>SIOUX LOOKOUT HYDRO INC.</v>
          </cell>
          <cell r="B2072" t="str">
            <v>SIOUX LOOKOUT HYDRO INC.</v>
          </cell>
          <cell r="D2072">
            <v>-994498</v>
          </cell>
        </row>
        <row r="2073">
          <cell r="A2073" t="str">
            <v>SMITHS FALLS HYDRO ELECTRIC COMMISSION</v>
          </cell>
          <cell r="B2073" t="str">
            <v>HYDRO ONE NETWORKS INC.</v>
          </cell>
          <cell r="D2073">
            <v>-371560</v>
          </cell>
        </row>
        <row r="2074">
          <cell r="A2074" t="str">
            <v>SOUTH RIVER PUBLIC UTILITIES COMMISSION</v>
          </cell>
          <cell r="B2074" t="str">
            <v>HYDRO ONE NETWORKS INC.</v>
          </cell>
          <cell r="D2074">
            <v>-118818</v>
          </cell>
        </row>
        <row r="2075">
          <cell r="A2075" t="str">
            <v>SOUTH-WEST OXFORD PUBLIC UTILITIES COMMISSION</v>
          </cell>
          <cell r="B2075" t="str">
            <v>ERIE THAMES POWERLINES CORPORATION</v>
          </cell>
          <cell r="D2075">
            <v>-15240</v>
          </cell>
        </row>
        <row r="2076">
          <cell r="A2076" t="str">
            <v>ST. CATHARINES HYDRO UTILITY SERVICES INC.</v>
          </cell>
          <cell r="B2076" t="str">
            <v>HORIZON UTILITIES CORPORATION</v>
          </cell>
          <cell r="D2076">
            <v>-5255023</v>
          </cell>
        </row>
        <row r="2077">
          <cell r="A2077" t="str">
            <v>ST. MARY'S PUBLIC UTILITIES COMMISSION</v>
          </cell>
          <cell r="B2077" t="str">
            <v>FESTIVAL HYDRO INC.</v>
          </cell>
          <cell r="D2077">
            <v>-424224</v>
          </cell>
        </row>
        <row r="2078">
          <cell r="A2078" t="str">
            <v>ST. THOMAS ENERGY INC.</v>
          </cell>
          <cell r="B2078" t="str">
            <v>ST. THOMAS ENERGY INC.</v>
          </cell>
          <cell r="D2078">
            <v>-1978053</v>
          </cell>
        </row>
        <row r="2079">
          <cell r="A2079" t="str">
            <v>STIRLING-RAWDON PUBLIC UTILITIES COMMISSION</v>
          </cell>
          <cell r="B2079" t="str">
            <v>HYDRO ONE NETWORKS INC.</v>
          </cell>
          <cell r="D2079">
            <v>-52458</v>
          </cell>
        </row>
        <row r="2080">
          <cell r="A2080" t="str">
            <v>STONEY CREEK HYDRO-ELECTRIC COMMISSION</v>
          </cell>
          <cell r="B2080" t="str">
            <v>HORIZON UTILITIES CORPORATION</v>
          </cell>
          <cell r="D2080">
            <v>-7837132</v>
          </cell>
        </row>
        <row r="2081">
          <cell r="A2081" t="str">
            <v>STRATFORD PUBLIC UTILITY COMMISSION</v>
          </cell>
          <cell r="B2081" t="str">
            <v>FESTIVAL HYDRO INC.</v>
          </cell>
          <cell r="D2081">
            <v>-3278239</v>
          </cell>
        </row>
        <row r="2082">
          <cell r="A2082" t="str">
            <v>SUNDRIDGE HYDRO ELECTRIC SYSTEM</v>
          </cell>
          <cell r="B2082" t="str">
            <v>LAKELAND POWER DISTRIBUTION LTD.</v>
          </cell>
          <cell r="D2082">
            <v>-229275</v>
          </cell>
        </row>
        <row r="2083">
          <cell r="A2083" t="str">
            <v>TARA HYDRO-ELECTRIC SYSTEM</v>
          </cell>
          <cell r="B2083" t="str">
            <v>HYDRO ONE NETWORKS INC.</v>
          </cell>
          <cell r="D2083">
            <v>-83088</v>
          </cell>
        </row>
        <row r="2084">
          <cell r="A2084" t="str">
            <v>TAY HYDRO ELECTRIC DISTRIBUTION COMPANY INC.</v>
          </cell>
          <cell r="B2084" t="str">
            <v>NEWMARKET-TAY POWER DISTRIBUTION LTD.</v>
          </cell>
          <cell r="D2084">
            <v>-705738</v>
          </cell>
        </row>
        <row r="2085">
          <cell r="A2085" t="str">
            <v>TEESWATER HYDRO-ELECTRIC COMMISSION</v>
          </cell>
          <cell r="B2085" t="str">
            <v>WESTARIO POWER INC.</v>
          </cell>
          <cell r="D2085">
            <v>-77901</v>
          </cell>
        </row>
        <row r="2086">
          <cell r="A2086" t="str">
            <v>TERRACE BAY SUPERIOR WIRES INC.</v>
          </cell>
          <cell r="B2086" t="str">
            <v>HYDRO ONE NETWORKS INC.</v>
          </cell>
          <cell r="D2086">
            <v>-119487</v>
          </cell>
        </row>
        <row r="2087">
          <cell r="A2087" t="str">
            <v>THE HYDRO ELECTRIC COMMISSION OF THE TOWN OF CARLETON PLACE</v>
          </cell>
          <cell r="B2087" t="str">
            <v>HYDRO ONE NETWORKS INC.</v>
          </cell>
          <cell r="D2087">
            <v>-766851</v>
          </cell>
        </row>
        <row r="2088">
          <cell r="A2088" t="str">
            <v>THE HYDRO ELECTRIC COMMISSION OF THE TOWN OF SHELBURNE</v>
          </cell>
          <cell r="B2088" t="str">
            <v>HYDRO ONE NETWORKS INC.</v>
          </cell>
          <cell r="D2088">
            <v>-531678</v>
          </cell>
        </row>
        <row r="2089">
          <cell r="A2089" t="str">
            <v>THE HYDRO ELECTRIC COMMISSION OF THE TOWNSHIP OF WARWICK</v>
          </cell>
          <cell r="B2089" t="str">
            <v>BLUEWATER POWER DISTRIBUTION CORPORATION</v>
          </cell>
          <cell r="D2089">
            <v>-94136</v>
          </cell>
        </row>
        <row r="2090">
          <cell r="A2090" t="str">
            <v>THE HYDRO-ELECTRIC COMMISSION FOR THE TOWN OF EXETER</v>
          </cell>
          <cell r="B2090" t="str">
            <v>HYDRO ONE NETWORKS INC.</v>
          </cell>
          <cell r="D2090">
            <v>-415810</v>
          </cell>
        </row>
        <row r="2091">
          <cell r="A2091" t="str">
            <v>THE HYDRO-ELECTRIC COMMISSION OF THE CITY OF GLOUCESTER</v>
          </cell>
          <cell r="B2091" t="str">
            <v>HYDRO OTTAWA LIMITED</v>
          </cell>
          <cell r="D2091">
            <v>-22918868</v>
          </cell>
        </row>
        <row r="2092">
          <cell r="A2092" t="str">
            <v>THE HYDRO-ELECTRIC COMMISSION OF THE TOWN OF PENETANGUISHENE</v>
          </cell>
          <cell r="B2092" t="str">
            <v>POWERSTREAM INC.</v>
          </cell>
          <cell r="D2092">
            <v>-1041396</v>
          </cell>
        </row>
        <row r="2093">
          <cell r="A2093" t="str">
            <v>THE PUBLIC UTILITIES COMMISSION FOR THE TOWN OF BANCROFT</v>
          </cell>
          <cell r="B2093" t="str">
            <v>HYDRO ONE NETWORKS INC.</v>
          </cell>
          <cell r="D2093">
            <v>-207123</v>
          </cell>
        </row>
        <row r="2094">
          <cell r="A2094" t="str">
            <v>THE PUBLIC UTILITIES COMMISSION OF THE TOWN OF COLLINGWOOD</v>
          </cell>
          <cell r="B2094" t="str">
            <v>COLLUS POWER CORP.</v>
          </cell>
          <cell r="D2094">
            <v>-1126020</v>
          </cell>
        </row>
        <row r="2095">
          <cell r="A2095" t="str">
            <v>THE PUBLIC UTILITIES COMMISSION OF THE TOWN OF KAPUSKASING</v>
          </cell>
          <cell r="B2095" t="str">
            <v>NORTHERN ONTARIO WIRES INC.</v>
          </cell>
          <cell r="D2095">
            <v>-28714</v>
          </cell>
        </row>
        <row r="2096">
          <cell r="A2096" t="str">
            <v>THE PUBLIC UTILITIES COMMISSION OF THE TOWN OF PETROLIA</v>
          </cell>
          <cell r="B2096" t="str">
            <v>BLUEWATER POWER DISTRIBUTION CORPORATION</v>
          </cell>
          <cell r="D2096">
            <v>-464921</v>
          </cell>
        </row>
        <row r="2097">
          <cell r="A2097" t="str">
            <v>THE PUBLIC UTILITIES COMMISSION OF THE VILLAGE OF EGANVILLE</v>
          </cell>
          <cell r="B2097" t="str">
            <v>HYDRO ONE NETWORKS INC.</v>
          </cell>
          <cell r="D2097">
            <v>-65820</v>
          </cell>
        </row>
        <row r="2098">
          <cell r="A2098" t="str">
            <v>THE PUBLIC UTILITIES COMMISSION OF THE VILLAGE OF POINT EDWARD</v>
          </cell>
          <cell r="B2098" t="str">
            <v>BLUEWATER POWER DISTRIBUTION CORPORATION</v>
          </cell>
          <cell r="D2098">
            <v>-101206</v>
          </cell>
        </row>
        <row r="2099">
          <cell r="A2099" t="str">
            <v>THE VILLAGE OF OMEMEE HYDRO-ELECTRIC COMMISSION</v>
          </cell>
          <cell r="B2099" t="str">
            <v>HYDRO ONE NETWORKS INC.</v>
          </cell>
          <cell r="D2099">
            <v>-196827</v>
          </cell>
        </row>
        <row r="2100">
          <cell r="A2100" t="str">
            <v>THEDFORD HYDRO ELECTRIC COMMISSION</v>
          </cell>
          <cell r="B2100" t="str">
            <v>HYDRO ONE NETWORKS INC.</v>
          </cell>
          <cell r="D2100">
            <v>-96659</v>
          </cell>
        </row>
        <row r="2101">
          <cell r="A2101" t="str">
            <v>THESSALON HYDRO DISTRIBUTION CORPORATION</v>
          </cell>
          <cell r="B2101" t="str">
            <v>HYDRO ONE NETWORKS INC.</v>
          </cell>
          <cell r="D2101">
            <v>-5837</v>
          </cell>
        </row>
        <row r="2102">
          <cell r="A2102" t="str">
            <v>THORNDALE HYDRO ELECTRIC COMMISSION</v>
          </cell>
          <cell r="B2102" t="str">
            <v>HYDRO ONE NETWORKS INC.</v>
          </cell>
          <cell r="D2102">
            <v>-11026</v>
          </cell>
        </row>
        <row r="2103">
          <cell r="A2103" t="str">
            <v>THOROLD HYDRO CORPORATION</v>
          </cell>
          <cell r="B2103" t="str">
            <v>HYDRO ONE NETWORKS INC.</v>
          </cell>
          <cell r="D2103">
            <v>-1404619</v>
          </cell>
        </row>
        <row r="2104">
          <cell r="A2104" t="str">
            <v>THUNDER BAY HYDRO ELECTRICITY DISTRIBUTION INC.</v>
          </cell>
          <cell r="B2104" t="str">
            <v>THUNDER BAY HYDRO ELECTRICITY DISTRIBUTION INC.</v>
          </cell>
          <cell r="D2104">
            <v>-14504549</v>
          </cell>
        </row>
        <row r="2105">
          <cell r="A2105" t="str">
            <v>TILLSONBURG HYDRO INC.</v>
          </cell>
          <cell r="B2105" t="str">
            <v>TILLSONBURG HYDRO INC.</v>
          </cell>
          <cell r="D2105">
            <v>-2526272</v>
          </cell>
        </row>
        <row r="2106">
          <cell r="A2106" t="str">
            <v>TOWNSHIP OF MCGARRY HYDRO SYSTEM</v>
          </cell>
          <cell r="B2106" t="str">
            <v>HYDRO ONE NETWORKS INC.</v>
          </cell>
          <cell r="D2106">
            <v>-6273</v>
          </cell>
        </row>
        <row r="2107">
          <cell r="A2107" t="str">
            <v>TOWNSHIP OF NORTH DORCHESTER HYDRO</v>
          </cell>
          <cell r="B2107" t="str">
            <v>HYDRO ONE NETWORKS INC.</v>
          </cell>
          <cell r="D2107">
            <v>-132299</v>
          </cell>
        </row>
        <row r="2108">
          <cell r="A2108" t="str">
            <v>TWEED HYDRO ELECTRIC COMMISSION</v>
          </cell>
          <cell r="B2108" t="str">
            <v>HYDRO ONE NETWORKS INC.</v>
          </cell>
          <cell r="D2108">
            <v>-97257</v>
          </cell>
        </row>
        <row r="2109">
          <cell r="A2109" t="str">
            <v>UXBRIDGE HYDRO ELECTRIC COMMISSION</v>
          </cell>
          <cell r="B2109" t="str">
            <v>VERIDIAN CONNECTIONS INC.</v>
          </cell>
          <cell r="D2109">
            <v>-458970</v>
          </cell>
        </row>
        <row r="2110">
          <cell r="A2110" t="str">
            <v>VILLAGE OF BLOOMFIELD HYDRO SYSTEM</v>
          </cell>
          <cell r="B2110" t="str">
            <v>HYDRO ONE NETWORKS INC.</v>
          </cell>
          <cell r="D2110">
            <v>-8706</v>
          </cell>
        </row>
        <row r="2111">
          <cell r="A2111" t="str">
            <v>VILLAGE OF CARDINAL HYDRO SYSTEM</v>
          </cell>
          <cell r="B2111" t="str">
            <v>RIDEAU ST. LAWRENCE DISTRIBUTION INC.</v>
          </cell>
          <cell r="D2111">
            <v>-89444</v>
          </cell>
        </row>
        <row r="2112">
          <cell r="A2112" t="str">
            <v>VILLAGE OF CHATSWORTH HYDRO</v>
          </cell>
          <cell r="B2112" t="str">
            <v>HYDRO ONE NETWORKS INC.</v>
          </cell>
          <cell r="D2112">
            <v>-23841</v>
          </cell>
        </row>
        <row r="2113">
          <cell r="A2113" t="str">
            <v>VILLAGE OF CHESTERVILLE HYDRO SYSTEM</v>
          </cell>
          <cell r="B2113" t="str">
            <v>HYDRO ONE NETWORKS INC.</v>
          </cell>
          <cell r="D2113">
            <v>-75440</v>
          </cell>
        </row>
        <row r="2114">
          <cell r="A2114" t="str">
            <v>VILLAGE OF ERIEAU HYDRO SYSTEM</v>
          </cell>
          <cell r="B2114" t="str">
            <v>CHATHAM-KENT HYDRO INC.</v>
          </cell>
          <cell r="D2114">
            <v>-27444</v>
          </cell>
        </row>
        <row r="2115">
          <cell r="A2115" t="str">
            <v>VILLAGE OF FLESHERTON HYDRO SYSTEM</v>
          </cell>
          <cell r="B2115" t="str">
            <v>HYDRO ONE NETWORKS INC.</v>
          </cell>
          <cell r="D2115">
            <v>-128681</v>
          </cell>
        </row>
        <row r="2116">
          <cell r="A2116" t="str">
            <v>VILLAGE OF IROQUOIS HYDRO SYSTEM</v>
          </cell>
          <cell r="B2116" t="str">
            <v>RIDEAU ST. LAWRENCE DISTRIBUTION INC.</v>
          </cell>
          <cell r="D2116">
            <v>-154563</v>
          </cell>
        </row>
        <row r="2117">
          <cell r="A2117" t="str">
            <v>VILLAGE OF LUCKNOW HYDRO SYSTEM</v>
          </cell>
          <cell r="B2117" t="str">
            <v>WESTARIO POWER INC.</v>
          </cell>
          <cell r="D2117">
            <v>-113550</v>
          </cell>
        </row>
        <row r="2118">
          <cell r="A2118" t="str">
            <v>VILLAGE OF MAXVILLE HYDRO SYSTEM</v>
          </cell>
          <cell r="B2118" t="str">
            <v>HYDRO ONE NETWORKS INC.</v>
          </cell>
          <cell r="D2118">
            <v>-20718</v>
          </cell>
        </row>
        <row r="2119">
          <cell r="A2119" t="str">
            <v>WALKERTON PUBLIC UTILITIES COMMISSION</v>
          </cell>
          <cell r="B2119" t="str">
            <v>WESTARIO POWER INC.</v>
          </cell>
          <cell r="D2119">
            <v>-496429</v>
          </cell>
        </row>
        <row r="2120">
          <cell r="A2120" t="str">
            <v>WARDSVILLE HYDRO ELECTRIC COMMISSION</v>
          </cell>
          <cell r="B2120" t="str">
            <v>HYDRO ONE NETWORKS INC.</v>
          </cell>
          <cell r="D2120">
            <v>-15515</v>
          </cell>
        </row>
        <row r="2121">
          <cell r="A2121" t="str">
            <v>WARKWORTH HYDRO ELECTRIC COMMISSION</v>
          </cell>
          <cell r="B2121" t="str">
            <v>HYDRO ONE NETWORKS INC.</v>
          </cell>
          <cell r="D2121">
            <v>-71849</v>
          </cell>
        </row>
        <row r="2122">
          <cell r="A2122" t="str">
            <v>WATERLOO NORTH HYDRO INC.</v>
          </cell>
          <cell r="B2122" t="str">
            <v>WATERLOO NORTH HYDRO INC.</v>
          </cell>
          <cell r="D2122">
            <v>-11437811</v>
          </cell>
        </row>
        <row r="2123">
          <cell r="A2123" t="str">
            <v>WELLAND HYDRO-ELECTRIC SYSTEM CORP.</v>
          </cell>
          <cell r="B2123" t="str">
            <v>WELLAND HYDRO-ELECTRIC SYSTEM CORP.</v>
          </cell>
          <cell r="D2123">
            <v>-3218571</v>
          </cell>
        </row>
        <row r="2124">
          <cell r="A2124" t="str">
            <v>WELLINGTON ELECTRIC DISTRIBUTION COMPANY INC.</v>
          </cell>
          <cell r="B2124" t="str">
            <v>GUELPH HYDRO ELECTRIC SYSTEMS INC.</v>
          </cell>
          <cell r="D2124">
            <v>-101140</v>
          </cell>
        </row>
        <row r="2125">
          <cell r="A2125" t="str">
            <v>WEST LINCOLN HYDRO ELECTRIC COMMISSION</v>
          </cell>
          <cell r="B2125" t="str">
            <v>NIAGARA PENINSULA ENERGY INC.</v>
          </cell>
          <cell r="D2125">
            <v>-116115</v>
          </cell>
        </row>
        <row r="2126">
          <cell r="A2126" t="str">
            <v>WHITBY HYDRO ELECTRIC CORPORATION</v>
          </cell>
          <cell r="B2126" t="str">
            <v>WHITBY HYDRO ELECTRIC CORPORATION</v>
          </cell>
          <cell r="D2126">
            <v>-21760746</v>
          </cell>
        </row>
        <row r="2127">
          <cell r="A2127" t="str">
            <v>WHITCHURCH STOUFFVILLE HYDRO ELECTRIC COMMISSION</v>
          </cell>
          <cell r="B2127" t="str">
            <v>HYDRO ONE NETWORKS INC.</v>
          </cell>
          <cell r="D2127">
            <v>-2488139</v>
          </cell>
        </row>
        <row r="2128">
          <cell r="A2128" t="str">
            <v>WILLIAMSBURG HYDRO-ELECTRIC SYSTEM</v>
          </cell>
          <cell r="B2128" t="str">
            <v>RIDEAU ST. LAWRENCE DISTRIBUTION INC.</v>
          </cell>
          <cell r="D2128">
            <v>-28188</v>
          </cell>
        </row>
        <row r="2129">
          <cell r="A2129" t="str">
            <v>WINCHESTER HYDRO COMMISSION</v>
          </cell>
          <cell r="B2129" t="str">
            <v>HYDRO ONE NETWORKS INC.</v>
          </cell>
          <cell r="D2129">
            <v>-170527</v>
          </cell>
        </row>
        <row r="2130">
          <cell r="A2130" t="str">
            <v>WINDSOR UTILITIES COMMISSION</v>
          </cell>
          <cell r="B2130" t="str">
            <v>ENWIN UTILITIES LTD.</v>
          </cell>
          <cell r="D2130">
            <v>-7264199</v>
          </cell>
        </row>
        <row r="2131">
          <cell r="A2131" t="str">
            <v>WINGHAM PUBLIC UTILITIES COMMISSION</v>
          </cell>
          <cell r="B2131" t="str">
            <v>WESTARIO POWER INC.</v>
          </cell>
          <cell r="D2131">
            <v>-283257</v>
          </cell>
        </row>
        <row r="2132">
          <cell r="A2132" t="str">
            <v>WOODSTOCK HYDRO SERVICES INC.</v>
          </cell>
          <cell r="B2132" t="str">
            <v>WOODSTOCK HYDRO SERVICES INC.</v>
          </cell>
          <cell r="D2132">
            <v>-1699702</v>
          </cell>
        </row>
        <row r="2133">
          <cell r="A2133" t="str">
            <v>WOODVILLE HYDRO-ELECTRIC SYSTEM</v>
          </cell>
          <cell r="B2133" t="str">
            <v>HYDRO ONE NETWORKS INC.</v>
          </cell>
          <cell r="D2133">
            <v>-53581</v>
          </cell>
        </row>
        <row r="2134">
          <cell r="A2134" t="str">
            <v>WYOMING HYDRO ELECTRIC COMMISSION</v>
          </cell>
          <cell r="B2134" t="str">
            <v>HYDRO ONE NETWORKS INC.</v>
          </cell>
          <cell r="D2134">
            <v>-86892</v>
          </cell>
        </row>
        <row r="2135">
          <cell r="A2135" t="str">
            <v>ZORRA ELECTRIC SUPPLY AUTHORITY</v>
          </cell>
          <cell r="B2135" t="str">
            <v>ERIE THAMES POWERLINES CORPORATION</v>
          </cell>
          <cell r="D2135">
            <v>-112770</v>
          </cell>
        </row>
        <row r="2136">
          <cell r="A2136" t="str">
            <v>ZURICH HYDRO ELECTRIC COMMISSION</v>
          </cell>
          <cell r="B2136" t="str">
            <v>FESTIVAL HYDRO INC.</v>
          </cell>
          <cell r="D2136">
            <v>-49956</v>
          </cell>
        </row>
        <row r="2141">
          <cell r="A2141" t="str">
            <v>AILSA CRAIG HYDRO ELECTRIC SYSTEM</v>
          </cell>
          <cell r="B2141" t="str">
            <v>HYDRO ONE NETWORKS INC.</v>
          </cell>
          <cell r="D2141">
            <v>-74380</v>
          </cell>
        </row>
        <row r="2142">
          <cell r="A2142" t="str">
            <v>AJAX HYDRO-ELECTRIC COMMISSION</v>
          </cell>
          <cell r="B2142" t="str">
            <v>VERIDIAN CONNECTIONS INC.</v>
          </cell>
          <cell r="D2142">
            <v>-16977270</v>
          </cell>
        </row>
        <row r="2143">
          <cell r="A2143" t="str">
            <v>ALVINSTON PUBLIC UTILITIES COMMISSION</v>
          </cell>
          <cell r="B2143" t="str">
            <v>BLUEWATER POWER DISTRIBUTION CORPORATION</v>
          </cell>
          <cell r="D2143">
            <v>-39991</v>
          </cell>
        </row>
        <row r="2144">
          <cell r="A2144" t="str">
            <v>ANCASTER HYDRO-ELECTRIC COMMISSION</v>
          </cell>
          <cell r="B2144" t="str">
            <v>HORIZON UTILITIES CORPORATION</v>
          </cell>
          <cell r="D2144">
            <v>-937699</v>
          </cell>
        </row>
        <row r="2145">
          <cell r="A2145" t="str">
            <v>ARKONA HYDRO ELECTRIC COMMISSION</v>
          </cell>
          <cell r="B2145" t="str">
            <v>HYDRO ONE NETWORKS INC.</v>
          </cell>
          <cell r="D2145">
            <v>-53256</v>
          </cell>
        </row>
        <row r="2146">
          <cell r="A2146" t="str">
            <v>ARNPRIOR HYDRO ELECTRIC COMMISSION</v>
          </cell>
          <cell r="B2146" t="str">
            <v>HYDRO ONE NETWORKS INC.</v>
          </cell>
          <cell r="D2146">
            <v>-1036114</v>
          </cell>
        </row>
        <row r="2147">
          <cell r="A2147" t="str">
            <v>ASPHODEL-NORWOOD DISTRIBUTION INCORPORATED</v>
          </cell>
          <cell r="B2147" t="str">
            <v>PETERBOROUGH DISTRIBUTION INCORPORATED</v>
          </cell>
          <cell r="D2147">
            <v>-62092</v>
          </cell>
        </row>
        <row r="2148">
          <cell r="A2148" t="str">
            <v>ATIKOKAN HYDRO INC.</v>
          </cell>
          <cell r="B2148" t="str">
            <v>ATIKOKAN HYDRO INC.</v>
          </cell>
          <cell r="D2148">
            <v>-296693</v>
          </cell>
        </row>
        <row r="2149">
          <cell r="A2149" t="str">
            <v>AURORA HYDRO CONNECTIONS LIMITED</v>
          </cell>
          <cell r="B2149" t="str">
            <v>POWERSTREAM INC.</v>
          </cell>
          <cell r="D2149">
            <v>-12622634</v>
          </cell>
        </row>
        <row r="2150">
          <cell r="A2150" t="str">
            <v>AYLMER PUBLIC UTILITIES COMMISSION</v>
          </cell>
          <cell r="B2150" t="str">
            <v>ERIE THAMES POWERLINES CORPORATION</v>
          </cell>
          <cell r="D2150">
            <v>-597969</v>
          </cell>
        </row>
        <row r="2151">
          <cell r="A2151" t="str">
            <v>BATH HYDRO</v>
          </cell>
          <cell r="B2151" t="str">
            <v>HYDRO ONE NETWORKS INC.</v>
          </cell>
          <cell r="D2151">
            <v>-381974</v>
          </cell>
        </row>
        <row r="2152">
          <cell r="A2152" t="str">
            <v>BEACHBURG HYDRO</v>
          </cell>
          <cell r="B2152" t="str">
            <v>OTTAWA RIVER POWER CORPORATION</v>
          </cell>
          <cell r="D2152">
            <v>-72922</v>
          </cell>
        </row>
        <row r="2153">
          <cell r="A2153" t="str">
            <v>BELLEVILLE ELECTRIC CORPORATION</v>
          </cell>
          <cell r="B2153" t="str">
            <v>VERIDIAN CONNECTIONS INC.</v>
          </cell>
          <cell r="D2153">
            <v>-1390351</v>
          </cell>
        </row>
        <row r="2154">
          <cell r="A2154" t="str">
            <v>BLANDFORD-BLENHEIM PUBLIC UTILITIES COMMISSION</v>
          </cell>
          <cell r="B2154" t="str">
            <v>HYDRO ONE NETWORKS INC.</v>
          </cell>
          <cell r="D2154">
            <v>-187580</v>
          </cell>
        </row>
        <row r="2155">
          <cell r="A2155" t="str">
            <v>BLUE MOUNTAINS HYDRO SERVICES COMPANY INC.</v>
          </cell>
          <cell r="B2155" t="str">
            <v>COLLUS POWER CORP.</v>
          </cell>
          <cell r="D2155">
            <v>-339021</v>
          </cell>
        </row>
        <row r="2156">
          <cell r="A2156" t="str">
            <v>BLYTH HYDRO ELECTRIC COMMISSION</v>
          </cell>
          <cell r="B2156" t="str">
            <v>HYDRO ONE NETWORKS INC.</v>
          </cell>
          <cell r="D2156">
            <v>-117723</v>
          </cell>
        </row>
        <row r="2157">
          <cell r="A2157" t="str">
            <v>BOARD OF LIGHT &amp; HEAT COMM. OF THE CITY OF GUELPH</v>
          </cell>
          <cell r="B2157" t="str">
            <v>GUELPH HYDRO ELECTRIC SYSTEMS INC.</v>
          </cell>
          <cell r="D2157">
            <v>-19237692</v>
          </cell>
        </row>
        <row r="2158">
          <cell r="A2158" t="str">
            <v>BOBCAYGEON HYDRO ELECTRIC COMMISSION</v>
          </cell>
          <cell r="B2158" t="str">
            <v>HYDRO ONE NETWORKS INC.</v>
          </cell>
          <cell r="D2158">
            <v>-990631</v>
          </cell>
        </row>
        <row r="2159">
          <cell r="A2159" t="str">
            <v>BRADFORD WEST GWILLIMBURY PUBLIC UTILITIES COMMISSION</v>
          </cell>
          <cell r="B2159" t="str">
            <v>POWERSTREAM INC.</v>
          </cell>
          <cell r="D2159">
            <v>-2582568</v>
          </cell>
        </row>
        <row r="2160">
          <cell r="A2160" t="str">
            <v>BRIGHTON DISTRIBUTION INC.</v>
          </cell>
          <cell r="B2160" t="str">
            <v>HYDRO ONE NETWORKS INC.</v>
          </cell>
          <cell r="D2160">
            <v>-169234</v>
          </cell>
        </row>
        <row r="2161">
          <cell r="A2161" t="str">
            <v>BROCK HYDRO-ELECTRIC COMMISSION</v>
          </cell>
          <cell r="B2161" t="str">
            <v>VERIDIAN CONNECTIONS INC.</v>
          </cell>
          <cell r="D2161">
            <v>-181714</v>
          </cell>
        </row>
        <row r="2162">
          <cell r="A2162" t="str">
            <v>BROCKVILLE UTILITIES INCORPORATED</v>
          </cell>
          <cell r="B2162" t="str">
            <v>HYDRO ONE NETWORKS INC.</v>
          </cell>
          <cell r="D2162">
            <v>-1056403</v>
          </cell>
        </row>
        <row r="2163">
          <cell r="A2163" t="str">
            <v>BRUSSELS PUBLIC UTILITIES COMMISSION</v>
          </cell>
          <cell r="B2163" t="str">
            <v>FESTIVAL HYDRO INC.</v>
          </cell>
          <cell r="D2163">
            <v>-74641</v>
          </cell>
        </row>
        <row r="2164">
          <cell r="A2164" t="str">
            <v>BURK'S FALLS HYDRO ELECTRIC COMMISSION</v>
          </cell>
          <cell r="B2164" t="str">
            <v>LAKELAND POWER DISTRIBUTION LTD.</v>
          </cell>
          <cell r="D2164">
            <v>-101290</v>
          </cell>
        </row>
        <row r="2165">
          <cell r="A2165" t="str">
            <v>BURLINGTON HYDRO INC.</v>
          </cell>
          <cell r="B2165" t="str">
            <v>BURLINGTON HYDRO INC.</v>
          </cell>
          <cell r="D2165">
            <v>-22561739</v>
          </cell>
        </row>
        <row r="2166">
          <cell r="A2166" t="str">
            <v>CALEDON HYDRO CORPORATION</v>
          </cell>
          <cell r="B2166" t="str">
            <v>HYDRO ONE NETWORKS INC.</v>
          </cell>
          <cell r="D2166">
            <v>-1671329</v>
          </cell>
        </row>
        <row r="2167">
          <cell r="A2167" t="str">
            <v>CAMBRIDGE AND NORTH DUMFRIES HYDRO INC.</v>
          </cell>
          <cell r="B2167" t="str">
            <v>CAMBRIDGE AND NORTH DUMFRIES HYDRO INC.</v>
          </cell>
          <cell r="D2167">
            <v>-25606980</v>
          </cell>
        </row>
        <row r="2168">
          <cell r="A2168" t="str">
            <v>CAPREOL HYDRO ELECTRIC COMMISSION</v>
          </cell>
          <cell r="B2168" t="str">
            <v>GREATER SUDBURY HYDRO INC.</v>
          </cell>
          <cell r="D2168">
            <v>-423058</v>
          </cell>
        </row>
        <row r="2169">
          <cell r="A2169" t="str">
            <v>CASSELMAN HYDRO INC.</v>
          </cell>
          <cell r="B2169" t="str">
            <v>HYDRO OTTAWA LIMITED</v>
          </cell>
          <cell r="D2169">
            <v>-578072</v>
          </cell>
        </row>
        <row r="2170">
          <cell r="A2170" t="str">
            <v>CAVAN-MILLBROOK-NORTH MONAGHAN PUBLIC UTILITIES COMMISSION</v>
          </cell>
          <cell r="B2170" t="str">
            <v>HYDRO ONE NETWORKS INC.</v>
          </cell>
          <cell r="D2170">
            <v>-199826</v>
          </cell>
        </row>
        <row r="2171">
          <cell r="A2171" t="str">
            <v>CENTRE HASTINGS HYDRO ELECTRIC COMMISSION</v>
          </cell>
          <cell r="B2171" t="str">
            <v>HYDRO ONE NETWORKS INC.</v>
          </cell>
          <cell r="D2171">
            <v>-69399</v>
          </cell>
        </row>
        <row r="2172">
          <cell r="A2172" t="str">
            <v>CHALK RIVER HYDRO</v>
          </cell>
          <cell r="B2172" t="str">
            <v>HYDRO ONE NETWORKS INC.</v>
          </cell>
          <cell r="D2172">
            <v>-103522</v>
          </cell>
        </row>
        <row r="2173">
          <cell r="A2173" t="str">
            <v>CHAPLEAU PUBLIC UTILITIES CORPORATION</v>
          </cell>
          <cell r="B2173" t="str">
            <v>CHAPLEAU PUBLIC UTILITIES CORPORATION</v>
          </cell>
          <cell r="D2173">
            <v>-59474</v>
          </cell>
        </row>
        <row r="2174">
          <cell r="A2174" t="str">
            <v>CITY OF DRYDEN HYDRO ELECTRIC COMMISSION</v>
          </cell>
          <cell r="B2174" t="str">
            <v>HYDRO ONE NETWORKS INC.</v>
          </cell>
          <cell r="D2174">
            <v>-666586</v>
          </cell>
        </row>
        <row r="2175">
          <cell r="A2175" t="str">
            <v>CLARINGTON HYDRO-ELECTRIC COMMISSION</v>
          </cell>
          <cell r="B2175" t="str">
            <v>VERIDIAN CONNECTIONS INC.</v>
          </cell>
          <cell r="D2175">
            <v>-5986933</v>
          </cell>
        </row>
        <row r="2176">
          <cell r="A2176" t="str">
            <v>CLEARVIEW HYDRO ELECTRIC COMMISSION</v>
          </cell>
          <cell r="B2176" t="str">
            <v>COLLUS POWER CORP.</v>
          </cell>
          <cell r="D2176">
            <v>-246323</v>
          </cell>
        </row>
        <row r="2177">
          <cell r="A2177" t="str">
            <v>CLINTON POWER CORPORATION</v>
          </cell>
          <cell r="B2177" t="str">
            <v>ERIE THAMES POWERLINES CORPORATION</v>
          </cell>
          <cell r="D2177">
            <v>-89595</v>
          </cell>
        </row>
        <row r="2178">
          <cell r="A2178" t="str">
            <v>COBDEN HYDRO</v>
          </cell>
          <cell r="B2178" t="str">
            <v>HYDRO ONE NETWORKS INC.</v>
          </cell>
          <cell r="D2178">
            <v>-231265</v>
          </cell>
        </row>
        <row r="2179">
          <cell r="A2179" t="str">
            <v>COLBORNE PUBLIC UTILITIES COMMISSION</v>
          </cell>
          <cell r="B2179" t="str">
            <v>LAKEFRONT UTILITIES INC.</v>
          </cell>
          <cell r="D2179">
            <v>-72121</v>
          </cell>
        </row>
        <row r="2180">
          <cell r="A2180" t="str">
            <v>COTTAM HYDRO-ELECTRIC SYSTEM</v>
          </cell>
          <cell r="B2180" t="str">
            <v>E.L.K. ENERGY INC.</v>
          </cell>
          <cell r="D2180">
            <v>-619489</v>
          </cell>
        </row>
        <row r="2181">
          <cell r="A2181" t="str">
            <v>DASHWOOD HYDRO-ELECTRIC SYSTEM</v>
          </cell>
          <cell r="B2181" t="str">
            <v>FESTIVAL HYDRO INC.</v>
          </cell>
          <cell r="D2181">
            <v>-6080</v>
          </cell>
        </row>
        <row r="2182">
          <cell r="A2182" t="str">
            <v>DEEP RIVER HYDRO</v>
          </cell>
          <cell r="B2182" t="str">
            <v>HYDRO ONE NETWORKS INC.</v>
          </cell>
          <cell r="D2182">
            <v>-530434</v>
          </cell>
        </row>
        <row r="2183">
          <cell r="A2183" t="str">
            <v>DELHI HYDRO-ELECTRIC COMMISSION</v>
          </cell>
          <cell r="B2183" t="str">
            <v>NORFOLK POWER DISTRIBUTION INC.</v>
          </cell>
          <cell r="D2183">
            <v>-62183</v>
          </cell>
        </row>
        <row r="2184">
          <cell r="A2184" t="str">
            <v>DESERONTO PUBLIC UTILITIES COMMISSION</v>
          </cell>
          <cell r="B2184" t="str">
            <v>HYDRO ONE NETWORKS INC.</v>
          </cell>
          <cell r="D2184">
            <v>-108785</v>
          </cell>
        </row>
        <row r="2185">
          <cell r="A2185" t="str">
            <v>DRESDEN UTILITIES COMMISSION</v>
          </cell>
          <cell r="B2185" t="str">
            <v>CHATHAM-KENT HYDRO INC.</v>
          </cell>
          <cell r="D2185">
            <v>-106700</v>
          </cell>
        </row>
        <row r="2186">
          <cell r="A2186" t="str">
            <v>DUNDALK HYDRO ELECTRIC SYSTEM</v>
          </cell>
          <cell r="B2186" t="str">
            <v>HYDRO ONE NETWORKS INC.</v>
          </cell>
          <cell r="D2186">
            <v>-162571</v>
          </cell>
        </row>
        <row r="2187">
          <cell r="A2187" t="str">
            <v>DUNDAS HYDRO-ELECTRIC COMMISSION</v>
          </cell>
          <cell r="B2187" t="str">
            <v>HORIZON UTILITIES CORPORATION</v>
          </cell>
          <cell r="D2187">
            <v>-3369917</v>
          </cell>
        </row>
        <row r="2188">
          <cell r="A2188" t="str">
            <v>DUNNVILLE HYDRO ELECTRIC COMMISSION</v>
          </cell>
          <cell r="B2188" t="str">
            <v>HALDIMAND COUNTY HYDRO INC.</v>
          </cell>
          <cell r="D2188">
            <v>-439003</v>
          </cell>
        </row>
        <row r="2189">
          <cell r="A2189" t="str">
            <v>DURHAM HYDRO ELECTRIC COMMISSION</v>
          </cell>
          <cell r="B2189" t="str">
            <v>HYDRO ONE NETWORKS INC.</v>
          </cell>
          <cell r="D2189">
            <v>-66467</v>
          </cell>
        </row>
        <row r="2190">
          <cell r="A2190" t="str">
            <v>DUTTON HYDRO LIMITED</v>
          </cell>
          <cell r="B2190" t="str">
            <v>MIDDLESEX POWER DISTRIBUTION CORPORATION</v>
          </cell>
          <cell r="D2190">
            <v>-69053</v>
          </cell>
        </row>
        <row r="2191">
          <cell r="A2191" t="str">
            <v>EAST ZORRA-TAVISTOCK PUBLIC UTILITY COMMISSION</v>
          </cell>
          <cell r="B2191" t="str">
            <v>ERIE THAMES POWERLINES CORPORATION</v>
          </cell>
          <cell r="D2191">
            <v>-351505</v>
          </cell>
        </row>
        <row r="2192">
          <cell r="A2192" t="str">
            <v>ELMWOOD HYDRO-ELECTRIC SYSTEM</v>
          </cell>
          <cell r="B2192" t="str">
            <v>WESTARIO POWER INC.</v>
          </cell>
          <cell r="D2192">
            <v>-6516</v>
          </cell>
        </row>
        <row r="2193">
          <cell r="A2193" t="str">
            <v>EMBRUN COOPERATIVE HYDRO INC.</v>
          </cell>
          <cell r="B2193" t="str">
            <v>COOPERATIVE HYDRO EMBRUN INC.</v>
          </cell>
          <cell r="D2193">
            <v>-477489</v>
          </cell>
        </row>
        <row r="2194">
          <cell r="A2194" t="str">
            <v>ERIN HYDRO ELECTRIC COMMISSION</v>
          </cell>
          <cell r="B2194" t="str">
            <v>HYDRO ONE NETWORKS INC.</v>
          </cell>
          <cell r="D2194">
            <v>-889372</v>
          </cell>
        </row>
        <row r="2195">
          <cell r="A2195" t="str">
            <v>ESSEX HYDRO-ELECTRIC COMMISSION</v>
          </cell>
          <cell r="B2195" t="str">
            <v>E.L.K. ENERGY INC.</v>
          </cell>
          <cell r="D2195">
            <v>-763744</v>
          </cell>
        </row>
        <row r="2196">
          <cell r="A2196" t="str">
            <v>FENELON FALLS BOARD OF WATER, LIGHT AND POWER COMMISSIONERS</v>
          </cell>
          <cell r="B2196" t="str">
            <v>HYDRO ONE NETWORKS INC.</v>
          </cell>
          <cell r="D2196">
            <v>-116424</v>
          </cell>
        </row>
        <row r="2197">
          <cell r="A2197" t="str">
            <v>FLAMBOROUGH HYDRO ELECTRIC COMMISSION</v>
          </cell>
          <cell r="B2197" t="str">
            <v>HORIZON UTILITIES CORPORATION</v>
          </cell>
          <cell r="D2197">
            <v>-606519</v>
          </cell>
        </row>
        <row r="2198">
          <cell r="A2198" t="str">
            <v>FOREST PUBLIC UTILITIES COMMISSION</v>
          </cell>
          <cell r="B2198" t="str">
            <v>HYDRO ONE NETWORKS INC.</v>
          </cell>
          <cell r="D2198">
            <v>-227933</v>
          </cell>
        </row>
        <row r="2199">
          <cell r="A2199" t="str">
            <v>FORT FRANCES POWER CORPORATION</v>
          </cell>
          <cell r="B2199" t="str">
            <v>FORT FRANCES POWER CORPORATION</v>
          </cell>
          <cell r="D2199">
            <v>-296813</v>
          </cell>
        </row>
        <row r="2200">
          <cell r="A2200" t="str">
            <v>GEORGINA HYDRO ELECTRIC COMMISSION</v>
          </cell>
          <cell r="B2200" t="str">
            <v>HYDRO ONE NETWORKS INC.</v>
          </cell>
          <cell r="D2200">
            <v>-519344</v>
          </cell>
        </row>
        <row r="2201">
          <cell r="A2201" t="str">
            <v>GLENCOE PUBLIC UTILITIES COMMISSION</v>
          </cell>
          <cell r="B2201" t="str">
            <v>HYDRO ONE NETWORKS INC.</v>
          </cell>
          <cell r="D2201">
            <v>-151022</v>
          </cell>
        </row>
        <row r="2202">
          <cell r="A2202" t="str">
            <v>GOULBOURN HYDRO ELECTRIC COMMISSION</v>
          </cell>
          <cell r="B2202" t="str">
            <v>HYDRO OTTAWA LIMITED</v>
          </cell>
          <cell r="D2202">
            <v>-529933</v>
          </cell>
        </row>
        <row r="2203">
          <cell r="A2203" t="str">
            <v>GRAND BEND PUBLIC UTILITIES COMMISSION</v>
          </cell>
          <cell r="B2203" t="str">
            <v>HYDRO ONE NETWORKS INC.</v>
          </cell>
          <cell r="D2203">
            <v>-465395</v>
          </cell>
        </row>
        <row r="2204">
          <cell r="A2204" t="str">
            <v>GRAND VALLEY ENERGY INC.</v>
          </cell>
          <cell r="B2204" t="str">
            <v>ORANGEVILLE HYDRO LIMITED</v>
          </cell>
          <cell r="D2204">
            <v>-439949</v>
          </cell>
        </row>
        <row r="2205">
          <cell r="A2205" t="str">
            <v>GRAVENHURST HYDRO ELECTRIC INC.</v>
          </cell>
          <cell r="B2205" t="str">
            <v>VERIDIAN CONNECTIONS INC.</v>
          </cell>
          <cell r="D2205">
            <v>-481189</v>
          </cell>
        </row>
        <row r="2206">
          <cell r="A2206" t="str">
            <v>GRIMSBY POWER INCORPORATED</v>
          </cell>
          <cell r="B2206" t="str">
            <v>GRIMSBY POWER INCORPORATED</v>
          </cell>
          <cell r="D2206">
            <v>-4239937</v>
          </cell>
        </row>
        <row r="2207">
          <cell r="A2207" t="str">
            <v>GUELPH/ERAMOSA HYDRO-ELECTRIC COMMISSION</v>
          </cell>
          <cell r="B2207" t="str">
            <v>GUELPH HYDRO ELECTRIC SYSTEMS INC.</v>
          </cell>
          <cell r="D2207">
            <v>-869190</v>
          </cell>
        </row>
        <row r="2208">
          <cell r="A2208" t="str">
            <v>HALDIMAND HYDRO-ELECTRIC COMMISSION</v>
          </cell>
          <cell r="B2208" t="str">
            <v>HALDIMAND COUNTY HYDRO INC.</v>
          </cell>
          <cell r="D2208">
            <v>-485447</v>
          </cell>
        </row>
        <row r="2209">
          <cell r="A2209" t="str">
            <v>HALTON HILLS HYDRO INC.</v>
          </cell>
          <cell r="B2209" t="str">
            <v>HALTON HILLS HYDRO INC.</v>
          </cell>
          <cell r="D2209">
            <v>-4408524</v>
          </cell>
        </row>
        <row r="2210">
          <cell r="A2210" t="str">
            <v>HAMILTON HYDRO INC.</v>
          </cell>
          <cell r="B2210" t="str">
            <v>HORIZON UTILITIES CORPORATION</v>
          </cell>
          <cell r="D2210">
            <v>-6688203</v>
          </cell>
        </row>
        <row r="2211">
          <cell r="A2211" t="str">
            <v>HANOVER ELECTRIC SERVICES INC.</v>
          </cell>
          <cell r="B2211" t="str">
            <v>WESTARIO POWER INC.</v>
          </cell>
          <cell r="D2211">
            <v>-458119</v>
          </cell>
        </row>
        <row r="2212">
          <cell r="A2212" t="str">
            <v>HASTINGS PUBLIC UTILITIES</v>
          </cell>
          <cell r="B2212" t="str">
            <v>HYDRO ONE NETWORKS INC.</v>
          </cell>
          <cell r="D2212">
            <v>-51113</v>
          </cell>
        </row>
        <row r="2213">
          <cell r="A2213" t="str">
            <v>HAVELOCK-BELMONT-METHUEN HYDRO ELECTRIC COMMISSION</v>
          </cell>
          <cell r="B2213" t="str">
            <v>HYDRO ONE NETWORKS INC.</v>
          </cell>
          <cell r="D2213">
            <v>-46025</v>
          </cell>
        </row>
        <row r="2214">
          <cell r="A2214" t="str">
            <v>HEARST POWER DISTRIBUTION COMPANY LIMITED</v>
          </cell>
          <cell r="B2214" t="str">
            <v>HEARST POWER DISTRIBUTION COMPANY LIMITED</v>
          </cell>
          <cell r="D2214">
            <v>-206641</v>
          </cell>
        </row>
        <row r="2215">
          <cell r="A2215" t="str">
            <v>HEC OF THE TOWNSHIP OF ALFRED - PLANTAGENET</v>
          </cell>
          <cell r="B2215" t="str">
            <v>HYDRO 2000 INC.</v>
          </cell>
          <cell r="D2215">
            <v>-126363</v>
          </cell>
        </row>
        <row r="2216">
          <cell r="A2216" t="str">
            <v>HENSALL PUBLIC UTILITIES COMMISSION</v>
          </cell>
          <cell r="B2216" t="str">
            <v>FESTIVAL HYDRO INC.</v>
          </cell>
          <cell r="D2216">
            <v>-53777</v>
          </cell>
        </row>
        <row r="2217">
          <cell r="A2217" t="str">
            <v>HOLSTEIN HYDRO ELECTRIC SYSTEM</v>
          </cell>
          <cell r="B2217" t="str">
            <v>WELLINGTON NORTH POWER INC.</v>
          </cell>
          <cell r="D2217">
            <v>-11616</v>
          </cell>
        </row>
        <row r="2218">
          <cell r="A2218" t="str">
            <v>HUNTSVILLE PUBLIC UTILITIES COMMISSION</v>
          </cell>
          <cell r="B2218" t="str">
            <v>LAKELAND POWER DISTRIBUTION LTD.</v>
          </cell>
          <cell r="D2218">
            <v>-433508</v>
          </cell>
        </row>
        <row r="2219">
          <cell r="A2219" t="str">
            <v>HYDRO ELECTRIC COMMISSION OF THE CORPORATION OF THE TOWNSHIP OF MIDDLESEX CENTRE</v>
          </cell>
          <cell r="B2219" t="str">
            <v>HYDRO ONE NETWORKS INC.</v>
          </cell>
          <cell r="D2219">
            <v>-236521</v>
          </cell>
        </row>
        <row r="2220">
          <cell r="A2220" t="str">
            <v>HYDRO ELECTRIC COMMISSION OF THE TOWN OF LEAMINGTON</v>
          </cell>
          <cell r="B2220" t="str">
            <v>ESSEX POWERLINES CORPORATION</v>
          </cell>
          <cell r="D2220">
            <v>-2030896</v>
          </cell>
        </row>
        <row r="2221">
          <cell r="A2221" t="str">
            <v>HYDRO ELECTRIC COMMISSION OF THE TOWNSHIP OF SPRINGWATER</v>
          </cell>
          <cell r="B2221" t="str">
            <v>HYDRO ONE NETWORKS INC.</v>
          </cell>
          <cell r="D2221">
            <v>-134318</v>
          </cell>
        </row>
        <row r="2222">
          <cell r="A2222" t="str">
            <v>HYDRO HAWKESBURY INC.</v>
          </cell>
          <cell r="B2222" t="str">
            <v>HYDRO HAWKESBURY INC.</v>
          </cell>
          <cell r="D2222">
            <v>-618024</v>
          </cell>
        </row>
        <row r="2223">
          <cell r="A2223" t="str">
            <v>HYDRO MISSISSAUGA CORPORATION</v>
          </cell>
          <cell r="B2223" t="str">
            <v>ENERSOURCE HYDRO MISSISSAUGA INC.</v>
          </cell>
          <cell r="D2223">
            <v>-202909218</v>
          </cell>
        </row>
        <row r="2224">
          <cell r="A2224" t="str">
            <v>HYDRO ONE BRAMPTON NETWORKS INC.</v>
          </cell>
          <cell r="B2224" t="str">
            <v>HYDRO ONE BRAMPTON NETWORKS INC.</v>
          </cell>
          <cell r="D2224">
            <v>-65421318</v>
          </cell>
        </row>
        <row r="2225">
          <cell r="A2225" t="str">
            <v>HYDRO OTTAWA LIMITED</v>
          </cell>
          <cell r="B2225" t="str">
            <v>HYDRO OTTAWA LIMITED</v>
          </cell>
          <cell r="D2225">
            <v>-37391358</v>
          </cell>
        </row>
        <row r="2226">
          <cell r="A2226" t="str">
            <v>HYDRO VAUGHAN DISTRIBUTION INC.</v>
          </cell>
          <cell r="B2226" t="str">
            <v>POWERSTREAM INC.</v>
          </cell>
          <cell r="D2226">
            <v>-83466620</v>
          </cell>
        </row>
        <row r="2227">
          <cell r="A2227" t="str">
            <v>HYDRO-ELECTRIC COMMISSION FOR THE TOWN OF AMHERSTBURG</v>
          </cell>
          <cell r="B2227" t="str">
            <v>ESSEX POWERLINES CORPORATION</v>
          </cell>
          <cell r="D2227">
            <v>-792110</v>
          </cell>
        </row>
        <row r="2228">
          <cell r="A2228" t="str">
            <v>HYDRO-ELECTRIC COMMISSION OF SOUTH DUMFRIES</v>
          </cell>
          <cell r="B2228" t="str">
            <v>BRANT COUNTY POWER INC.</v>
          </cell>
          <cell r="D2228">
            <v>-1058048</v>
          </cell>
        </row>
        <row r="2229">
          <cell r="A2229" t="str">
            <v>HYDRO-ELECTRIC COMMISSION OF THE CITY OF BRANTFORD</v>
          </cell>
          <cell r="B2229" t="str">
            <v>BRANTFORD POWER INC.</v>
          </cell>
          <cell r="D2229">
            <v>-6148194</v>
          </cell>
        </row>
        <row r="2230">
          <cell r="A2230" t="str">
            <v>HYDRO-ELECTRIC COMMISSION OF THE CITY OF PEMBROKE</v>
          </cell>
          <cell r="B2230" t="str">
            <v>OTTAWA RIVER POWER CORPORATION</v>
          </cell>
          <cell r="D2230">
            <v>-1799428</v>
          </cell>
        </row>
        <row r="2231">
          <cell r="A2231" t="str">
            <v>HYDRO-ELECTRIC COMMISSION OF THE CITY OF SARNIA</v>
          </cell>
          <cell r="B2231" t="str">
            <v>BLUEWATER POWER DISTRIBUTION CORPORATION</v>
          </cell>
          <cell r="D2231">
            <v>-1551284</v>
          </cell>
        </row>
        <row r="2232">
          <cell r="A2232" t="str">
            <v>HYDRO-ELECTRIC COMMISSION OF THE CITY OF TORONTO - EAST YORK OFFICE</v>
          </cell>
          <cell r="B2232" t="str">
            <v>TORONTO HYDRO-ELECTRIC SYSTEM LIMITED</v>
          </cell>
          <cell r="D2232">
            <v>-1161504</v>
          </cell>
        </row>
        <row r="2233">
          <cell r="A2233" t="str">
            <v>HYDRO-ELECTRIC COMMISSION OF THE CITY OF TORONTO - ETOBICOKE OFFICE</v>
          </cell>
          <cell r="B2233" t="str">
            <v>TORONTO HYDRO-ELECTRIC SYSTEM LIMITED</v>
          </cell>
          <cell r="D2233">
            <v>-15778781</v>
          </cell>
        </row>
        <row r="2234">
          <cell r="A2234" t="str">
            <v>HYDRO-ELECTRIC COMMISSION OF THE CITY OF TORONTO - NORTH YORK OFFICE</v>
          </cell>
          <cell r="B2234" t="str">
            <v>TORONTO HYDRO-ELECTRIC SYSTEM LIMITED</v>
          </cell>
          <cell r="D2234">
            <v>-13125326</v>
          </cell>
        </row>
        <row r="2235">
          <cell r="A2235" t="str">
            <v>HYDRO-ELECTRIC COMMISSION OF THE CITY OF TORONTO - SCARBOROUGH OFFICE</v>
          </cell>
          <cell r="B2235" t="str">
            <v>TORONTO HYDRO-ELECTRIC SYSTEM LIMITED</v>
          </cell>
          <cell r="D2235">
            <v>-42122623</v>
          </cell>
        </row>
        <row r="2236">
          <cell r="A2236" t="str">
            <v>HYDRO-ELECTRIC COMMISSION OF THE CITY OF TORONTO - TORONTO OFFICE</v>
          </cell>
          <cell r="B2236" t="str">
            <v>TORONTO HYDRO-ELECTRIC SYSTEM LIMITED</v>
          </cell>
          <cell r="D2236">
            <v>-16278647</v>
          </cell>
        </row>
        <row r="2237">
          <cell r="A2237" t="str">
            <v>HYDRO-ELECTRIC COMMISSION OF THE CITY OF TORONTO - YORK OFFICE</v>
          </cell>
          <cell r="B2237" t="str">
            <v>TORONTO HYDRO-ELECTRIC SYSTEM LIMITED</v>
          </cell>
          <cell r="D2237">
            <v>-1362518</v>
          </cell>
        </row>
        <row r="2238">
          <cell r="A2238" t="str">
            <v>HYDRO-ELECTRIC COMMISSION OF THE TOWN OF BOTHWELL</v>
          </cell>
          <cell r="B2238" t="str">
            <v>CHATHAM-KENT HYDRO INC.</v>
          </cell>
          <cell r="D2238">
            <v>-17863</v>
          </cell>
        </row>
        <row r="2239">
          <cell r="A2239" t="str">
            <v>HYDRO-ELECTRIC COMMISSION OF THE TOWN OF BRACEBRIDGE</v>
          </cell>
          <cell r="B2239" t="str">
            <v>LAKELAND POWER DISTRIBUTION LTD.</v>
          </cell>
          <cell r="D2239">
            <v>-347348</v>
          </cell>
        </row>
        <row r="2240">
          <cell r="A2240" t="str">
            <v>HYDRO-ELECTRIC COMMISSION OF THE TOWN OF CACHE BAY</v>
          </cell>
          <cell r="B2240" t="str">
            <v>GREATER SUDBURY HYDRO INC.</v>
          </cell>
          <cell r="D2240">
            <v>-3110</v>
          </cell>
        </row>
        <row r="2241">
          <cell r="A2241" t="str">
            <v>HYDRO-ELECTRIC COMMISSION OF THE TOWN OF HARRISTON</v>
          </cell>
          <cell r="B2241" t="str">
            <v>WESTARIO POWER INC.</v>
          </cell>
          <cell r="D2241">
            <v>-81709</v>
          </cell>
        </row>
        <row r="2242">
          <cell r="A2242" t="str">
            <v>HYDRO-ELECTRIC COMMISSION OF THE TOWN OF HARROW</v>
          </cell>
          <cell r="B2242" t="str">
            <v>E.L.K. ENERGY INC.</v>
          </cell>
          <cell r="D2242">
            <v>-301306</v>
          </cell>
        </row>
        <row r="2243">
          <cell r="A2243" t="str">
            <v>HYDRO-ELECTRIC COMMISSION OF THE TOWN OF LASALLE</v>
          </cell>
          <cell r="B2243" t="str">
            <v>ESSEX POWERLINES CORPORATION</v>
          </cell>
          <cell r="D2243">
            <v>-5811452</v>
          </cell>
        </row>
        <row r="2244">
          <cell r="A2244" t="str">
            <v>HYDRO-ELECTRIC COMMISSION OF THE TOWN OF PORT ELGIN</v>
          </cell>
          <cell r="B2244" t="str">
            <v>WESTARIO POWER INC.</v>
          </cell>
          <cell r="D2244">
            <v>-1996128</v>
          </cell>
        </row>
        <row r="2245">
          <cell r="A2245" t="str">
            <v>HYDRO-ELECTRIC COMMISSION OF THE TOWN OF STURGEON FALLS</v>
          </cell>
          <cell r="B2245" t="str">
            <v>GREATER SUDBURY HYDRO INC.</v>
          </cell>
          <cell r="D2245">
            <v>-74664</v>
          </cell>
        </row>
        <row r="2246">
          <cell r="A2246" t="str">
            <v>HYDRO-ELECTRIC COMMISSION OF THE TOWN OF VANKLEEK HILL</v>
          </cell>
          <cell r="B2246" t="str">
            <v>HYDRO ONE NETWORKS INC.</v>
          </cell>
          <cell r="D2246">
            <v>-97408</v>
          </cell>
        </row>
        <row r="2247">
          <cell r="A2247" t="str">
            <v>HYDRO-ELECTRIC COMMISSION OF THE TOWN OF WALLACEBURG</v>
          </cell>
          <cell r="B2247" t="str">
            <v>CHATHAM-KENT HYDRO INC.</v>
          </cell>
          <cell r="D2247">
            <v>-733177</v>
          </cell>
        </row>
        <row r="2248">
          <cell r="A2248" t="str">
            <v>HYDRO-ELECTRIC COMMISSION OF THE TOWN OF WASAGA BEACH</v>
          </cell>
          <cell r="B2248" t="str">
            <v>WASAGA DISTRIBUTION INC.</v>
          </cell>
          <cell r="D2248">
            <v>-3718341</v>
          </cell>
        </row>
        <row r="2249">
          <cell r="A2249" t="str">
            <v>HYDRO-ELECTRIC COMMISSION OF THE TOWN OF WEBBWOOD</v>
          </cell>
          <cell r="B2249" t="str">
            <v>ESPANOLA REGIONAL HYDRO DISTRIBUTION CORPORATION</v>
          </cell>
          <cell r="D2249">
            <v>-9548</v>
          </cell>
        </row>
        <row r="2250">
          <cell r="A2250" t="str">
            <v>HYDRO-ELECTRIC COMMISSION OF THE TOWN OF WIARTON</v>
          </cell>
          <cell r="B2250" t="str">
            <v>HYDRO ONE NETWORKS INC.</v>
          </cell>
          <cell r="D2250">
            <v>-165312</v>
          </cell>
        </row>
        <row r="2251">
          <cell r="A2251" t="str">
            <v>HYDRO-ELECTRIC COMMISSION OF THE TOWNSHIP OF BRANTFORD</v>
          </cell>
          <cell r="B2251" t="str">
            <v>BRANT COUNTY POWER INC.</v>
          </cell>
          <cell r="D2251">
            <v>-669329</v>
          </cell>
        </row>
        <row r="2252">
          <cell r="A2252" t="str">
            <v>HYDRO-ELECTRIC COMMISSION OF THE TOWNSHIP OF BURFORD</v>
          </cell>
          <cell r="B2252" t="str">
            <v>BRANT COUNTY POWER INC.</v>
          </cell>
          <cell r="D2252">
            <v>-303794</v>
          </cell>
        </row>
        <row r="2253">
          <cell r="A2253" t="str">
            <v>HYDRO-ELECTRIC COMMISSION OF THE TOWNSHIP OF ESSA</v>
          </cell>
          <cell r="B2253" t="str">
            <v>POWERSTREAM INC.</v>
          </cell>
          <cell r="D2253">
            <v>-91794</v>
          </cell>
        </row>
        <row r="2254">
          <cell r="A2254" t="str">
            <v>HYDRO-ELECTRIC COMMISSION OF THE VILLAGE OF ALFRED</v>
          </cell>
          <cell r="B2254" t="str">
            <v>HYDRO 2000 INC.</v>
          </cell>
          <cell r="D2254">
            <v>-85403</v>
          </cell>
        </row>
        <row r="2255">
          <cell r="A2255" t="str">
            <v>HYDRO-ELECTRIC COMMISSION OF THE VILLAGE OF CLIFFORD</v>
          </cell>
          <cell r="B2255" t="str">
            <v>WESTARIO POWER INC.</v>
          </cell>
          <cell r="D2255">
            <v>-44203</v>
          </cell>
        </row>
        <row r="2256">
          <cell r="A2256" t="str">
            <v>HYDRO-ELECTRIC COMMISSION OF THE VILLAGE OF ELORA</v>
          </cell>
          <cell r="B2256" t="str">
            <v>CENTRE WELLINGTON HYDRO LTD.</v>
          </cell>
          <cell r="D2256">
            <v>-566303</v>
          </cell>
        </row>
        <row r="2257">
          <cell r="A2257" t="str">
            <v>HYDRO-ELECTRIC COMMISSION OF THE VILLAGE OF FINCH</v>
          </cell>
          <cell r="B2257" t="str">
            <v>HYDRO ONE NETWORKS INC.</v>
          </cell>
          <cell r="D2257">
            <v>-28863</v>
          </cell>
        </row>
        <row r="2258">
          <cell r="A2258" t="str">
            <v>HYDRO-ELECTRIC COMMISSION OF THE VILLAGE OF FRANKFORD</v>
          </cell>
          <cell r="B2258" t="str">
            <v>HYDRO ONE NETWORKS INC.</v>
          </cell>
          <cell r="D2258">
            <v>-21399</v>
          </cell>
        </row>
        <row r="2259">
          <cell r="A2259" t="str">
            <v>HYDRO-ELECTRIC COMMISSION OF THE VILLAGE OF L'ORIGNAL</v>
          </cell>
          <cell r="B2259" t="str">
            <v>HYDRO ONE NETWORKS INC.</v>
          </cell>
          <cell r="D2259">
            <v>-255352</v>
          </cell>
        </row>
        <row r="2260">
          <cell r="A2260" t="str">
            <v>HYDRO-ELECTRIC COMMISSION OF THE VILLAGE OF LUCAN</v>
          </cell>
          <cell r="B2260" t="str">
            <v>HYDRO ONE NETWORKS INC.</v>
          </cell>
          <cell r="D2260">
            <v>-184713</v>
          </cell>
        </row>
        <row r="2261">
          <cell r="A2261" t="str">
            <v>HYDRO-ELECTRIC COMMISSION OF THE VILLAGE OF MORRISBURG</v>
          </cell>
          <cell r="B2261" t="str">
            <v>RIDEAU ST. LAWRENCE DISTRIBUTION INC.</v>
          </cell>
          <cell r="D2261">
            <v>-183963</v>
          </cell>
        </row>
        <row r="2262">
          <cell r="A2262" t="str">
            <v>HYDRO-ELECTRIC COMMISSION OF THE VILLAGE OF NEUSTADT</v>
          </cell>
          <cell r="B2262" t="str">
            <v>WESTARIO POWER INC.</v>
          </cell>
          <cell r="D2262">
            <v>-23476</v>
          </cell>
        </row>
        <row r="2263">
          <cell r="A2263" t="str">
            <v>HYDRO-ELECTRIC COMMISSION OF THE VILLAGE OF PAISLEY</v>
          </cell>
          <cell r="B2263" t="str">
            <v>HYDRO ONE NETWORKS INC.</v>
          </cell>
          <cell r="D2263">
            <v>-60655</v>
          </cell>
        </row>
        <row r="2264">
          <cell r="A2264" t="str">
            <v>HYDRO-ELECTRIC COMMISSION OF THE VILLAGE OF PLANTAGENET</v>
          </cell>
          <cell r="B2264" t="str">
            <v>HYDRO 2000 INC.</v>
          </cell>
          <cell r="D2264">
            <v>-40960</v>
          </cell>
        </row>
        <row r="2265">
          <cell r="A2265" t="str">
            <v>HYDRO-ELECTRIC COMMISSION OF THE VILLAGE OF ST. CLAIR BEACH</v>
          </cell>
          <cell r="B2265" t="str">
            <v>ESSEX POWERLINES CORPORATION</v>
          </cell>
          <cell r="D2265">
            <v>-1464575</v>
          </cell>
        </row>
        <row r="2266">
          <cell r="A2266" t="str">
            <v>INGERSOLL PUBLIC UTILITY COMMISSION</v>
          </cell>
          <cell r="B2266" t="str">
            <v>ERIE THAMES POWERLINES CORPORATION</v>
          </cell>
          <cell r="D2266">
            <v>-1202838</v>
          </cell>
        </row>
        <row r="2267">
          <cell r="A2267" t="str">
            <v>INNISFIL HYDRO DISTRIBUTION SYSTEMS LIMITED</v>
          </cell>
          <cell r="B2267" t="str">
            <v>INNISFIL HYDRO DISTRIBUTION SYSTEMS LIMITED</v>
          </cell>
          <cell r="D2267">
            <v>-1336716</v>
          </cell>
        </row>
        <row r="2268">
          <cell r="A2268" t="str">
            <v>IROQUOIS FALLS HYDRO</v>
          </cell>
          <cell r="B2268" t="str">
            <v>NORTHERN ONTARIO WIRES INC.</v>
          </cell>
          <cell r="D2268">
            <v>-982004</v>
          </cell>
        </row>
        <row r="2269">
          <cell r="A2269" t="str">
            <v>KANATA HYDRO-ELECTRIC COMMISSION</v>
          </cell>
          <cell r="B2269" t="str">
            <v>HYDRO OTTAWA LIMITED</v>
          </cell>
          <cell r="D2269">
            <v>-24308374</v>
          </cell>
        </row>
        <row r="2270">
          <cell r="A2270" t="str">
            <v>KENORA HYDRO ELECTRIC CORPORATION LTD.</v>
          </cell>
          <cell r="B2270" t="str">
            <v>KENORA HYDRO ELECTRIC CORPORATION LTD.</v>
          </cell>
          <cell r="D2270">
            <v>-629068</v>
          </cell>
        </row>
        <row r="2271">
          <cell r="A2271" t="str">
            <v>KILLALOE HYDRO ELECTRIC COMMISSION</v>
          </cell>
          <cell r="B2271" t="str">
            <v>OTTAWA RIVER POWER CORPORATION</v>
          </cell>
          <cell r="D2271">
            <v>-46041</v>
          </cell>
        </row>
        <row r="2272">
          <cell r="A2272" t="str">
            <v>KINCARDINE HYDRO ELECTRIC COMMISSION</v>
          </cell>
          <cell r="B2272" t="str">
            <v>WESTARIO POWER INC.</v>
          </cell>
          <cell r="D2272">
            <v>-1080888</v>
          </cell>
        </row>
        <row r="2273">
          <cell r="A2273" t="str">
            <v>KINGSTON ELECTRICITY DISTRIBUTION LIMITED</v>
          </cell>
          <cell r="B2273" t="str">
            <v>KINGSTON ELECTRICITY DISTRIBUTION LIMITED</v>
          </cell>
          <cell r="D2273">
            <v>-3272318</v>
          </cell>
        </row>
        <row r="2274">
          <cell r="B2274" t="str">
            <v>KINGSTON HYDRO CORPORATION</v>
          </cell>
          <cell r="D2274">
            <v>-3272318</v>
          </cell>
        </row>
        <row r="2275">
          <cell r="A2275" t="str">
            <v>KINGSVILLE PUBLIC UTILITY COMMISSION</v>
          </cell>
          <cell r="B2275" t="str">
            <v>E.L.K. ENERGY INC.</v>
          </cell>
          <cell r="D2275">
            <v>-970237</v>
          </cell>
        </row>
        <row r="2276">
          <cell r="A2276" t="str">
            <v>KIRKFIELD HYDRO ELECTRIC SYSTEM</v>
          </cell>
          <cell r="B2276" t="str">
            <v>HYDRO ONE NETWORKS INC.</v>
          </cell>
          <cell r="D2276">
            <v>-43958</v>
          </cell>
        </row>
        <row r="2277">
          <cell r="A2277" t="str">
            <v>KITCHENER-WILMOT HYDRO INC.</v>
          </cell>
          <cell r="B2277" t="str">
            <v>KITCHENER-WILMOT HYDRO INC.</v>
          </cell>
          <cell r="D2277">
            <v>-19943372</v>
          </cell>
        </row>
        <row r="2278">
          <cell r="A2278" t="str">
            <v>LAKEFIELD DISTRIBUTION INCORPORATED</v>
          </cell>
          <cell r="B2278" t="str">
            <v>PETERBOROUGH DISTRIBUTION INCORPORATED</v>
          </cell>
          <cell r="D2278">
            <v>-158778</v>
          </cell>
        </row>
        <row r="2279">
          <cell r="A2279" t="str">
            <v>LAKESHORE TOWNSHIP HEC</v>
          </cell>
          <cell r="B2279" t="str">
            <v>E.L.K. ENERGY INC.</v>
          </cell>
          <cell r="D2279">
            <v>-782826</v>
          </cell>
        </row>
        <row r="2280">
          <cell r="A2280" t="str">
            <v>LANARK HIGHLANDS PUBLIC UTILITIES COMMISSION</v>
          </cell>
          <cell r="B2280" t="str">
            <v>HYDRO ONE NETWORKS INC.</v>
          </cell>
          <cell r="D2280">
            <v>-127880</v>
          </cell>
        </row>
        <row r="2281">
          <cell r="A2281" t="str">
            <v>LARDER LAKE ELECTRIC COMPANY</v>
          </cell>
          <cell r="B2281" t="str">
            <v>HYDRO ONE NETWORKS INC.</v>
          </cell>
          <cell r="D2281">
            <v>-134351</v>
          </cell>
        </row>
        <row r="2282">
          <cell r="A2282" t="str">
            <v>LATCHFORD HYDRO ELECTRIC</v>
          </cell>
          <cell r="B2282" t="str">
            <v>HYDRO ONE NETWORKS INC.</v>
          </cell>
          <cell r="D2282">
            <v>-43188</v>
          </cell>
        </row>
        <row r="2283">
          <cell r="A2283" t="str">
            <v>LINCOLN HYDRO-ELECTRIC COMMISSION</v>
          </cell>
          <cell r="B2283" t="str">
            <v>NIAGARA PENINSULA ENERGY INC.</v>
          </cell>
          <cell r="D2283">
            <v>-1964626</v>
          </cell>
        </row>
        <row r="2284">
          <cell r="A2284" t="str">
            <v>LINDSAY HYDRO-ELECTRIC SYSTEM</v>
          </cell>
          <cell r="B2284" t="str">
            <v>HYDRO ONE NETWORKS INC.</v>
          </cell>
          <cell r="D2284">
            <v>-2118062</v>
          </cell>
        </row>
        <row r="2285">
          <cell r="A2285" t="str">
            <v>LONDON HYDRO UTILITIES SERVICES INC.</v>
          </cell>
          <cell r="B2285" t="str">
            <v>LONDON HYDRO INC.</v>
          </cell>
          <cell r="D2285">
            <v>-32618744</v>
          </cell>
        </row>
        <row r="2286">
          <cell r="A2286" t="str">
            <v>MALAHIDE UTILITY COMMISSION</v>
          </cell>
          <cell r="B2286" t="str">
            <v>HYDRO ONE NETWORKS INC.</v>
          </cell>
          <cell r="D2286">
            <v>-74537</v>
          </cell>
        </row>
        <row r="2287">
          <cell r="A2287" t="str">
            <v>MAPLETON HYDRO ELECTRIC COMMISSION</v>
          </cell>
          <cell r="B2287" t="str">
            <v>HYDRO ONE NETWORKS INC.</v>
          </cell>
          <cell r="D2287">
            <v>-280265</v>
          </cell>
        </row>
        <row r="2288">
          <cell r="A2288" t="str">
            <v>MARKDALE HYDRO SYSTEM</v>
          </cell>
          <cell r="B2288" t="str">
            <v>HYDRO ONE NETWORKS INC.</v>
          </cell>
          <cell r="D2288">
            <v>-87779</v>
          </cell>
        </row>
        <row r="2289">
          <cell r="A2289" t="str">
            <v>MARKHAM HYDRO DISTRIBUTION INC.</v>
          </cell>
          <cell r="B2289" t="str">
            <v>POWERSTREAM INC.</v>
          </cell>
          <cell r="D2289">
            <v>-63055805</v>
          </cell>
        </row>
        <row r="2290">
          <cell r="A2290" t="str">
            <v>MARMORA HYDRO COMMISSION</v>
          </cell>
          <cell r="B2290" t="str">
            <v>HYDRO ONE NETWORKS INC.</v>
          </cell>
          <cell r="D2290">
            <v>-82746</v>
          </cell>
        </row>
        <row r="2291">
          <cell r="A2291" t="str">
            <v>MARTINTOWN HYDRO SYSTEM</v>
          </cell>
          <cell r="B2291" t="str">
            <v>HYDRO ONE NETWORKS INC.</v>
          </cell>
          <cell r="D2291">
            <v>-843</v>
          </cell>
        </row>
        <row r="2292">
          <cell r="A2292" t="str">
            <v>MIDLAND POWER UTILITY CORPORATION</v>
          </cell>
          <cell r="B2292" t="str">
            <v>MIDLAND POWER UTILITY CORPORATION</v>
          </cell>
          <cell r="D2292">
            <v>-409153</v>
          </cell>
        </row>
        <row r="2293">
          <cell r="A2293" t="str">
            <v>MILDMAY HYDRO-ELECTRIC COMMISSION</v>
          </cell>
          <cell r="B2293" t="str">
            <v>WESTARIO POWER INC.</v>
          </cell>
          <cell r="D2293">
            <v>-109009</v>
          </cell>
        </row>
        <row r="2294">
          <cell r="A2294" t="str">
            <v>MILTON HYDRO DISTRIBUTION INC.</v>
          </cell>
          <cell r="B2294" t="str">
            <v>MILTON HYDRO DISTRIBUTION INC.</v>
          </cell>
          <cell r="D2294">
            <v>-7363940</v>
          </cell>
        </row>
        <row r="2295">
          <cell r="A2295" t="str">
            <v>MISSISSIPPI MILLS PUBLIC UTILITIES COMMISSION</v>
          </cell>
          <cell r="B2295" t="str">
            <v>OTTAWA RIVER POWER CORPORATION</v>
          </cell>
          <cell r="D2295">
            <v>-399614</v>
          </cell>
        </row>
        <row r="2296">
          <cell r="A2296" t="str">
            <v>NANTICOKE HYDRO ELECTRIC COMMISSION</v>
          </cell>
          <cell r="B2296" t="str">
            <v>HALDIMAND COUNTY HYDRO INC.</v>
          </cell>
          <cell r="D2296">
            <v>-1218144</v>
          </cell>
        </row>
        <row r="2297">
          <cell r="A2297" t="str">
            <v>NAPANEE HYDRO-ELECTRIC COMMISSION</v>
          </cell>
          <cell r="B2297" t="str">
            <v>HYDRO ONE NETWORKS INC.</v>
          </cell>
          <cell r="D2297">
            <v>-349942</v>
          </cell>
        </row>
        <row r="2298">
          <cell r="A2298" t="str">
            <v>NEPEAN HYDRO ELECTRIC COMMISSION</v>
          </cell>
          <cell r="B2298" t="str">
            <v>HYDRO OTTAWA LIMITED</v>
          </cell>
          <cell r="D2298">
            <v>-29423382</v>
          </cell>
        </row>
        <row r="2299">
          <cell r="A2299" t="str">
            <v>NEW TECUMSETH HYDRO</v>
          </cell>
          <cell r="B2299" t="str">
            <v>POWERSTREAM INC.</v>
          </cell>
          <cell r="D2299">
            <v>-2368328</v>
          </cell>
        </row>
        <row r="2300">
          <cell r="A2300" t="str">
            <v>NEWBURY POWER INC.</v>
          </cell>
          <cell r="B2300" t="str">
            <v>MIDDLESEX POWER DISTRIBUTION CORPORATION</v>
          </cell>
          <cell r="D2300">
            <v>-32441</v>
          </cell>
        </row>
        <row r="2301">
          <cell r="A2301" t="str">
            <v>NEWMARKET HYDRO LTD.</v>
          </cell>
          <cell r="B2301" t="str">
            <v>NEWMARKET-TAY POWER DISTRIBUTION LTD.</v>
          </cell>
          <cell r="D2301">
            <v>-25477899</v>
          </cell>
        </row>
        <row r="2302">
          <cell r="A2302" t="str">
            <v>NIAGARA FALLS HYDRO INC.</v>
          </cell>
          <cell r="B2302" t="str">
            <v>NIAGARA PENINSULA ENERGY INC.</v>
          </cell>
          <cell r="D2302">
            <v>-5087962</v>
          </cell>
        </row>
        <row r="2303">
          <cell r="A2303" t="str">
            <v>NIAGARA-ON-THE-LAKE HYDRO INC.</v>
          </cell>
          <cell r="B2303" t="str">
            <v>NIAGARA-ON-THE-LAKE HYDRO INC.</v>
          </cell>
          <cell r="D2303">
            <v>-2703986</v>
          </cell>
        </row>
        <row r="2304">
          <cell r="A2304" t="str">
            <v>NICKEL CENTRE HYDRO-ELECTRIC COMMISSION</v>
          </cell>
          <cell r="B2304" t="str">
            <v>GREATER SUDBURY HYDRO INC.</v>
          </cell>
          <cell r="D2304">
            <v>-99515</v>
          </cell>
        </row>
        <row r="2305">
          <cell r="A2305" t="str">
            <v>NIPIGON HYDRO ELECTRIC COMMISSION</v>
          </cell>
          <cell r="B2305" t="str">
            <v>HYDRO ONE NETWORKS INC.</v>
          </cell>
          <cell r="D2305">
            <v>-99604</v>
          </cell>
        </row>
        <row r="2306">
          <cell r="A2306" t="str">
            <v>NORFOLK POWER DISTRIBUTION INC.</v>
          </cell>
          <cell r="B2306" t="str">
            <v>NORFOLK POWER DISTRIBUTION INC.</v>
          </cell>
          <cell r="D2306">
            <v>-118529</v>
          </cell>
        </row>
        <row r="2307">
          <cell r="A2307" t="str">
            <v>NORTH BAY HYDRO DISTRIBUTION LIMITED</v>
          </cell>
          <cell r="B2307" t="str">
            <v>NORTH BAY HYDRO DISTRIBUTION LIMITED</v>
          </cell>
          <cell r="D2307">
            <v>-4013068</v>
          </cell>
        </row>
        <row r="2308">
          <cell r="A2308" t="str">
            <v>NORTH GLENGARRY PUBLIC UTILITIES COMMISSION</v>
          </cell>
          <cell r="B2308" t="str">
            <v>HYDRO ONE NETWORKS INC.</v>
          </cell>
          <cell r="D2308">
            <v>-228590</v>
          </cell>
        </row>
        <row r="2309">
          <cell r="A2309" t="str">
            <v>NORTH GRENVILLE HYDRO-ELECTRIC COMMISSION</v>
          </cell>
          <cell r="B2309" t="str">
            <v>HYDRO ONE NETWORKS INC.</v>
          </cell>
          <cell r="D2309">
            <v>-369670</v>
          </cell>
        </row>
        <row r="2310">
          <cell r="A2310" t="str">
            <v>NORTH PERTH UTILITY COMMISSION</v>
          </cell>
          <cell r="B2310" t="str">
            <v>HYDRO ONE NETWORKS INC.</v>
          </cell>
          <cell r="D2310">
            <v>-604666</v>
          </cell>
        </row>
        <row r="2311">
          <cell r="A2311" t="str">
            <v>NORWICH PUBLIC UTILITY COMMISSION</v>
          </cell>
          <cell r="B2311" t="str">
            <v>ERIE THAMES POWERLINES CORPORATION</v>
          </cell>
          <cell r="D2311">
            <v>-146137</v>
          </cell>
        </row>
        <row r="2312">
          <cell r="A2312" t="str">
            <v>OAKVILLE HYDRO ELECTRICITY DISTRIBUTION INC.</v>
          </cell>
          <cell r="B2312" t="str">
            <v>OAKVILLE HYDRO ELECTRICITY DISTRIBUTION INC.</v>
          </cell>
          <cell r="D2312">
            <v>-41702291</v>
          </cell>
        </row>
        <row r="2313">
          <cell r="A2313" t="str">
            <v>OIL SPRINGS HYDRO ELECTRIC COMMISSION</v>
          </cell>
          <cell r="B2313" t="str">
            <v>BLUEWATER POWER DISTRIBUTION CORPORATION</v>
          </cell>
          <cell r="D2313">
            <v>-22469</v>
          </cell>
        </row>
        <row r="2314">
          <cell r="A2314" t="str">
            <v>ORANGEVILLE HYDRO LIMITED</v>
          </cell>
          <cell r="B2314" t="str">
            <v>ORANGEVILLE HYDRO LIMITED</v>
          </cell>
          <cell r="D2314">
            <v>-5483652</v>
          </cell>
        </row>
        <row r="2315">
          <cell r="A2315" t="str">
            <v>ORILLIA POWER DISTRIBUTION CORPORATION</v>
          </cell>
          <cell r="B2315" t="str">
            <v>ORILLIA POWER DISTRIBUTION CORPORATION</v>
          </cell>
          <cell r="D2315">
            <v>-1838466</v>
          </cell>
        </row>
        <row r="2316">
          <cell r="A2316" t="str">
            <v>OSHAWA PUC NETWORKS INC.</v>
          </cell>
          <cell r="B2316" t="str">
            <v>OSHAWA PUC NETWORKS INC.</v>
          </cell>
          <cell r="D2316">
            <v>-16703193</v>
          </cell>
        </row>
        <row r="2317">
          <cell r="A2317" t="str">
            <v>PARKHILL P.U.C.</v>
          </cell>
          <cell r="B2317" t="str">
            <v>MIDDLESEX POWER DISTRIBUTION CORPORATION</v>
          </cell>
          <cell r="D2317">
            <v>-82838</v>
          </cell>
        </row>
        <row r="2318">
          <cell r="A2318" t="str">
            <v>PARRY SOUND POWER CORPORATION</v>
          </cell>
          <cell r="B2318" t="str">
            <v>PARRY SOUND POWER CORPORATION</v>
          </cell>
          <cell r="D2318">
            <v>-1169711</v>
          </cell>
        </row>
        <row r="2319">
          <cell r="A2319" t="str">
            <v>PELHAM HYDRO-ELECTRIC COMMISSION</v>
          </cell>
          <cell r="B2319" t="str">
            <v>NIAGARA PENINSULA ENERGY INC.</v>
          </cell>
          <cell r="D2319">
            <v>-260821</v>
          </cell>
        </row>
        <row r="2320">
          <cell r="A2320" t="str">
            <v>PERTH EAST HYDRO ELECTRIC COMMISSION</v>
          </cell>
          <cell r="B2320" t="str">
            <v>HYDRO ONE NETWORKS INC.</v>
          </cell>
          <cell r="D2320">
            <v>-99453</v>
          </cell>
        </row>
        <row r="2321">
          <cell r="A2321" t="str">
            <v>PETERBOROUGH UTILITIES COMMISSION</v>
          </cell>
          <cell r="B2321" t="str">
            <v>PETERBOROUGH DISTRIBUTION INCORPORATED</v>
          </cell>
          <cell r="D2321">
            <v>-7047752</v>
          </cell>
        </row>
        <row r="2322">
          <cell r="A2322" t="str">
            <v>PICKERING HYDRO-ELECTRIC COMMISSION</v>
          </cell>
          <cell r="B2322" t="str">
            <v>VERIDIAN CONNECTIONS INC.</v>
          </cell>
          <cell r="D2322">
            <v>-22714439</v>
          </cell>
        </row>
        <row r="2323">
          <cell r="A2323" t="str">
            <v>POLICE VILLAGE OF APPLE HILL HYDRO SYSTEM</v>
          </cell>
          <cell r="B2323" t="str">
            <v>HYDRO ONE NETWORKS INC.</v>
          </cell>
          <cell r="D2323">
            <v>-698</v>
          </cell>
        </row>
        <row r="2324">
          <cell r="A2324" t="str">
            <v>POLICE VILLAGE OF AVONMORE HYDRO SYSTEM</v>
          </cell>
          <cell r="B2324" t="str">
            <v>HYDRO ONE NETWORKS INC.</v>
          </cell>
          <cell r="D2324">
            <v>-11342</v>
          </cell>
        </row>
        <row r="2325">
          <cell r="A2325" t="str">
            <v>POLICE VILLAGE OF COMBER HYDRO SYSTEM</v>
          </cell>
          <cell r="B2325" t="str">
            <v>E.L.K. ENERGY INC.</v>
          </cell>
          <cell r="D2325">
            <v>-124278</v>
          </cell>
        </row>
        <row r="2326">
          <cell r="A2326" t="str">
            <v>POLICE VILLAGE OF DUBLIN HYDRO SYSTEM</v>
          </cell>
          <cell r="B2326" t="str">
            <v>ERIE THAMES POWERLINES CORPORATION</v>
          </cell>
          <cell r="D2326">
            <v>-3050</v>
          </cell>
        </row>
        <row r="2327">
          <cell r="A2327" t="str">
            <v>POLICE VILLAGE OF GRANTON HYDRO SYSTEM</v>
          </cell>
          <cell r="B2327" t="str">
            <v>HYDRO ONE NETWORKS INC.</v>
          </cell>
          <cell r="D2327">
            <v>-43677</v>
          </cell>
        </row>
        <row r="2328">
          <cell r="A2328" t="str">
            <v>POLICE VILLAGE OF MERLIN HYDRO SYSTEM</v>
          </cell>
          <cell r="B2328" t="str">
            <v>CHATHAM-KENT HYDRO INC.</v>
          </cell>
          <cell r="D2328">
            <v>-27864</v>
          </cell>
        </row>
        <row r="2329">
          <cell r="A2329" t="str">
            <v>POLICE VILLAGE OF MOOREFIELD HYDRO SYSTEM</v>
          </cell>
          <cell r="B2329" t="str">
            <v>HYDRO ONE NETWORKS INC.</v>
          </cell>
          <cell r="D2329">
            <v>-1245</v>
          </cell>
        </row>
        <row r="2330">
          <cell r="A2330" t="str">
            <v>POLICE VILLAGE OF MOUNT BRYDGES HYDRO SYSTEM</v>
          </cell>
          <cell r="B2330" t="str">
            <v>MIDDLESEX POWER DISTRIBUTION CORPORATION</v>
          </cell>
          <cell r="D2330">
            <v>-253381</v>
          </cell>
        </row>
        <row r="2331">
          <cell r="A2331" t="str">
            <v>POLICE VILLAGE OF PRICEVILLE HYDRO SYSTEM</v>
          </cell>
          <cell r="B2331" t="str">
            <v>HYDRO ONE NETWORKS INC.</v>
          </cell>
          <cell r="D2331">
            <v>-11305</v>
          </cell>
        </row>
        <row r="2332">
          <cell r="A2332" t="str">
            <v>POLICE VILLAGE OF RUSSELL HYDRO ELECTRIC SYSTEM</v>
          </cell>
          <cell r="B2332" t="str">
            <v>HYDRO ONE NETWORKS INC.</v>
          </cell>
          <cell r="D2332">
            <v>-121268</v>
          </cell>
        </row>
        <row r="2333">
          <cell r="A2333" t="str">
            <v>PORT COLBORNE HYDRO INC.</v>
          </cell>
          <cell r="B2333" t="str">
            <v>CANADIAN NIAGARA POWER INC.</v>
          </cell>
          <cell r="D2333">
            <v>-1465082</v>
          </cell>
        </row>
        <row r="2334">
          <cell r="A2334" t="str">
            <v>PORT HOPE HYDRO</v>
          </cell>
          <cell r="B2334" t="str">
            <v>VERIDIAN CONNECTIONS INC.</v>
          </cell>
          <cell r="D2334">
            <v>-1651694</v>
          </cell>
        </row>
        <row r="2335">
          <cell r="A2335" t="str">
            <v>PRESCOTT PUBLIC UTILITIES COMMISSION</v>
          </cell>
          <cell r="B2335" t="str">
            <v>RIDEAU ST. LAWRENCE DISTRIBUTION INC.</v>
          </cell>
          <cell r="D2335">
            <v>-76707</v>
          </cell>
        </row>
        <row r="2336">
          <cell r="A2336" t="str">
            <v>PUBLIC UTILITIES COMMISSION OF CHATHAM-KENT</v>
          </cell>
          <cell r="B2336" t="str">
            <v>CHATHAM-KENT HYDRO INC.</v>
          </cell>
          <cell r="D2336">
            <v>-3317604</v>
          </cell>
        </row>
        <row r="2337">
          <cell r="A2337" t="str">
            <v>PUBLIC UTILITIES COMMISSION OF THE CITY OF BARRIE</v>
          </cell>
          <cell r="B2337" t="str">
            <v>POWERSTREAM INC.</v>
          </cell>
          <cell r="D2337">
            <v>-33420754</v>
          </cell>
        </row>
        <row r="2338">
          <cell r="A2338" t="str">
            <v>PUBLIC UTILITIES COMMISSION OF THE CITY OF OWEN SOUND</v>
          </cell>
          <cell r="B2338" t="str">
            <v>HYDRO ONE NETWORKS INC.</v>
          </cell>
          <cell r="D2338">
            <v>-1260734</v>
          </cell>
        </row>
        <row r="2339">
          <cell r="A2339" t="str">
            <v>PUBLIC UTILITIES COMMISSION OF THE CITY OF TRENTON</v>
          </cell>
          <cell r="B2339" t="str">
            <v>HYDRO ONE NETWORKS INC.</v>
          </cell>
          <cell r="D2339">
            <v>-3012078</v>
          </cell>
        </row>
        <row r="2340">
          <cell r="A2340" t="str">
            <v>PUBLIC UTILITIES COMMISSION OF THE CORPORATION OF THE TOWNSHIP OF MAGNETAWAN</v>
          </cell>
          <cell r="B2340" t="str">
            <v>LAKELAND POWER DISTRIBUTION LTD.</v>
          </cell>
          <cell r="D2340">
            <v>-43024</v>
          </cell>
        </row>
        <row r="2341">
          <cell r="A2341" t="str">
            <v>PUBLIC UTILITIES COMMISSION OF THE TOWN OF ALEXANDRIA</v>
          </cell>
          <cell r="B2341" t="str">
            <v>HYDRO ONE NETWORKS INC.</v>
          </cell>
          <cell r="D2341">
            <v>-207174</v>
          </cell>
        </row>
        <row r="2342">
          <cell r="A2342" t="str">
            <v>PUBLIC UTILITIES COMMISSION OF THE TOWN OF BLENHEIM</v>
          </cell>
          <cell r="B2342" t="str">
            <v>CHATHAM-KENT HYDRO INC.</v>
          </cell>
          <cell r="D2342">
            <v>-112736</v>
          </cell>
        </row>
        <row r="2343">
          <cell r="A2343" t="str">
            <v>PUBLIC UTILITIES COMMISSION OF THE TOWN OF CAMPBELLFORD</v>
          </cell>
          <cell r="B2343" t="str">
            <v>HYDRO ONE NETWORKS INC.</v>
          </cell>
          <cell r="D2343">
            <v>-292210</v>
          </cell>
        </row>
        <row r="2344">
          <cell r="A2344" t="str">
            <v>PUBLIC UTILITIES COMMISSION OF THE TOWN OF CHESLEY</v>
          </cell>
          <cell r="B2344" t="str">
            <v>HYDRO ONE NETWORKS INC.</v>
          </cell>
          <cell r="D2344">
            <v>-103819</v>
          </cell>
        </row>
        <row r="2345">
          <cell r="A2345" t="str">
            <v>PUBLIC UTILITIES COMMISSION OF THE TOWN OF COBOURG</v>
          </cell>
          <cell r="B2345" t="str">
            <v>LAKEFRONT UTILITIES INC.</v>
          </cell>
          <cell r="D2345">
            <v>-1981907</v>
          </cell>
        </row>
        <row r="2346">
          <cell r="A2346" t="str">
            <v>PUBLIC UTILITIES COMMISSION OF THE TOWN OF FERGUS</v>
          </cell>
          <cell r="B2346" t="str">
            <v>CENTRE WELLINGTON HYDRO LTD.</v>
          </cell>
          <cell r="D2346">
            <v>-1439772</v>
          </cell>
        </row>
        <row r="2347">
          <cell r="A2347" t="str">
            <v>PUBLIC UTILITIES COMMISSION OF THE TOWN OF GODERICH</v>
          </cell>
          <cell r="B2347" t="str">
            <v>WEST COAST HURON ENERGY INC.</v>
          </cell>
          <cell r="D2347">
            <v>-424223</v>
          </cell>
        </row>
        <row r="2348">
          <cell r="A2348" t="str">
            <v>PUBLIC UTILITIES COMMISSION OF THE TOWN OF MASSEY</v>
          </cell>
          <cell r="B2348" t="str">
            <v>ESPANOLA REGIONAL HYDRO DISTRIBUTION CORPORATION</v>
          </cell>
          <cell r="D2348">
            <v>-31379</v>
          </cell>
        </row>
        <row r="2349">
          <cell r="A2349" t="str">
            <v>PUBLIC UTILITIES COMMISSION OF THE TOWN OF MEAFORD</v>
          </cell>
          <cell r="B2349" t="str">
            <v>HYDRO ONE NETWORKS INC.</v>
          </cell>
          <cell r="D2349">
            <v>-492337</v>
          </cell>
        </row>
        <row r="2350">
          <cell r="A2350" t="str">
            <v>PUBLIC UTILITIES COMMISSION OF THE TOWN OF MITCHELL</v>
          </cell>
          <cell r="B2350" t="str">
            <v>ERIE THAMES POWERLINES CORPORATION</v>
          </cell>
          <cell r="D2350">
            <v>-267866</v>
          </cell>
        </row>
        <row r="2351">
          <cell r="A2351" t="str">
            <v>PUBLIC UTILITIES COMMISSION OF THE TOWN OF MOUNT FOREST</v>
          </cell>
          <cell r="B2351" t="str">
            <v>WELLINGTON NORTH POWER INC.</v>
          </cell>
          <cell r="D2351">
            <v>-304302</v>
          </cell>
        </row>
        <row r="2352">
          <cell r="A2352" t="str">
            <v>PUBLIC UTILITIES COMMISSION OF THE TOWN OF PALMERSTON</v>
          </cell>
          <cell r="B2352" t="str">
            <v>WESTARIO POWER INC.</v>
          </cell>
          <cell r="D2352">
            <v>-170754</v>
          </cell>
        </row>
        <row r="2353">
          <cell r="A2353" t="str">
            <v>PUBLIC UTILITIES COMMISSION OF THE TOWN OF PARIS</v>
          </cell>
          <cell r="B2353" t="str">
            <v>BRANT COUNTY POWER INC.</v>
          </cell>
          <cell r="D2353">
            <v>-363151</v>
          </cell>
        </row>
        <row r="2354">
          <cell r="A2354" t="str">
            <v>PUBLIC UTILITIES COMMISSION OF THE TOWN OF PICTON</v>
          </cell>
          <cell r="B2354" t="str">
            <v>HYDRO ONE NETWORKS INC.</v>
          </cell>
          <cell r="D2354">
            <v>-152333</v>
          </cell>
        </row>
        <row r="2355">
          <cell r="A2355" t="str">
            <v>PUBLIC UTILITIES COMMISSION OF THE TOWN OF RIDGETOWN</v>
          </cell>
          <cell r="B2355" t="str">
            <v>CHATHAM-KENT HYDRO INC.</v>
          </cell>
          <cell r="D2355">
            <v>-132327</v>
          </cell>
        </row>
        <row r="2356">
          <cell r="A2356" t="str">
            <v>PUBLIC UTILITIES COMMISSION OF THE TOWN OF SOUTHAMPTON</v>
          </cell>
          <cell r="B2356" t="str">
            <v>WESTARIO POWER INC.</v>
          </cell>
          <cell r="D2356">
            <v>-188659</v>
          </cell>
        </row>
        <row r="2357">
          <cell r="A2357" t="str">
            <v>PUBLIC UTILITIES COMMISSION OF THE TOWN OF TECUMSEH</v>
          </cell>
          <cell r="B2357" t="str">
            <v>ESSEX POWERLINES CORPORATION</v>
          </cell>
          <cell r="D2357">
            <v>-4230644</v>
          </cell>
        </row>
        <row r="2358">
          <cell r="A2358" t="str">
            <v>PUBLIC UTILITIES COMMISSION OF THE TOWN OF TILBURY</v>
          </cell>
          <cell r="B2358" t="str">
            <v>CHATHAM-KENT HYDRO INC.</v>
          </cell>
          <cell r="D2358">
            <v>-232758</v>
          </cell>
        </row>
        <row r="2359">
          <cell r="A2359" t="str">
            <v>PUBLIC UTILITIES COMMISSION OF THE VILLAGE OF ARTHUR</v>
          </cell>
          <cell r="B2359" t="str">
            <v>WELLINGTON NORTH POWER INC.</v>
          </cell>
          <cell r="D2359">
            <v>-103910</v>
          </cell>
        </row>
        <row r="2360">
          <cell r="A2360" t="str">
            <v>PUBLIC UTILITIES COMMISSION OF THE VILLAGE OF BELMONT</v>
          </cell>
          <cell r="B2360" t="str">
            <v>ERIE THAMES POWERLINES CORPORATION</v>
          </cell>
          <cell r="D2360">
            <v>-308444</v>
          </cell>
        </row>
        <row r="2361">
          <cell r="A2361" t="str">
            <v>PUBLIC UTILITIES COMMISSION OF THE VILLAGE OF LANCASTER</v>
          </cell>
          <cell r="B2361" t="str">
            <v>HYDRO ONE NETWORKS INC.</v>
          </cell>
          <cell r="D2361">
            <v>-43431</v>
          </cell>
        </row>
        <row r="2362">
          <cell r="A2362" t="str">
            <v>PUBLIC UTILITIES COMMISSION OF THE VILLAGE OF PORT STANLEY</v>
          </cell>
          <cell r="B2362" t="str">
            <v>ERIE THAMES POWERLINES CORPORATION</v>
          </cell>
          <cell r="D2362">
            <v>-154250</v>
          </cell>
        </row>
        <row r="2363">
          <cell r="A2363" t="str">
            <v>PUBLIC UTILITIES COMMISSION OF THE VILLAGE OF THAMESVILLE</v>
          </cell>
          <cell r="B2363" t="str">
            <v>CHATHAM-KENT HYDRO INC.</v>
          </cell>
          <cell r="D2363">
            <v>-19390</v>
          </cell>
        </row>
        <row r="2364">
          <cell r="A2364" t="str">
            <v>PUBLIC UTILITIES COMMISSION OF THE VILLAGE OF WESTPORT</v>
          </cell>
          <cell r="B2364" t="str">
            <v>RIDEAU ST. LAWRENCE DISTRIBUTION INC.</v>
          </cell>
          <cell r="D2364">
            <v>-83342</v>
          </cell>
        </row>
        <row r="2365">
          <cell r="A2365" t="str">
            <v>PUBLIC UTILITIES COMMISSION OF THE VILLAGE OF WHEATLEY</v>
          </cell>
          <cell r="B2365" t="str">
            <v>CHATHAM-KENT HYDRO INC.</v>
          </cell>
          <cell r="D2365">
            <v>-118610</v>
          </cell>
        </row>
        <row r="2366">
          <cell r="A2366" t="str">
            <v>PUBLIC UTILITY COMMISSION OF THE VILLAGE OF WEST LORNE</v>
          </cell>
          <cell r="B2366" t="str">
            <v>HYDRO ONE NETWORKS INC.</v>
          </cell>
          <cell r="D2366">
            <v>-93201</v>
          </cell>
        </row>
        <row r="2367">
          <cell r="A2367" t="str">
            <v>PUBLIC UTILITY COMMISSION OF TOWN OF PERTH</v>
          </cell>
          <cell r="B2367" t="str">
            <v>HYDRO ONE NETWORKS INC.</v>
          </cell>
          <cell r="D2367">
            <v>-1766383</v>
          </cell>
        </row>
        <row r="2368">
          <cell r="A2368" t="str">
            <v>RAINY RIVER PUBLIC UTILITIES COMMISSION</v>
          </cell>
          <cell r="B2368" t="str">
            <v>HYDRO ONE NETWORKS INC.</v>
          </cell>
          <cell r="D2368">
            <v>-96206</v>
          </cell>
        </row>
        <row r="2369">
          <cell r="A2369" t="str">
            <v>RED ROCK HYDRO</v>
          </cell>
          <cell r="B2369" t="str">
            <v>HYDRO ONE NETWORKS INC.</v>
          </cell>
          <cell r="D2369">
            <v>-26728</v>
          </cell>
        </row>
        <row r="2370">
          <cell r="A2370" t="str">
            <v>REMARA-BRECHIN HYDRO</v>
          </cell>
          <cell r="B2370" t="str">
            <v>HYDRO ONE NETWORKS INC.</v>
          </cell>
          <cell r="D2370">
            <v>-6839</v>
          </cell>
        </row>
        <row r="2371">
          <cell r="A2371" t="str">
            <v>RENFREW HYDRO INC.</v>
          </cell>
          <cell r="B2371" t="str">
            <v>RENFREW HYDRO INC.</v>
          </cell>
          <cell r="D2371">
            <v>-98644</v>
          </cell>
        </row>
        <row r="2372">
          <cell r="A2372" t="str">
            <v>RICHMOND HILL HYDRO INC.</v>
          </cell>
          <cell r="B2372" t="str">
            <v>POWERSTREAM INC.</v>
          </cell>
          <cell r="D2372">
            <v>-48697621</v>
          </cell>
        </row>
        <row r="2373">
          <cell r="A2373" t="str">
            <v>RIPLEY PUBLIC UTILITIES COMMISSION</v>
          </cell>
          <cell r="B2373" t="str">
            <v>WESTARIO POWER INC.</v>
          </cell>
          <cell r="D2373">
            <v>-45105</v>
          </cell>
        </row>
        <row r="2374">
          <cell r="A2374" t="str">
            <v>ROCKLAND HYDRO ELECTRIC COMMISSION</v>
          </cell>
          <cell r="B2374" t="str">
            <v>HYDRO ONE NETWORKS INC.</v>
          </cell>
          <cell r="D2374">
            <v>-2068406</v>
          </cell>
        </row>
        <row r="2375">
          <cell r="A2375" t="str">
            <v>RODNEY PUBLIC UTILITIES COMMISSION</v>
          </cell>
          <cell r="B2375" t="str">
            <v>HYDRO ONE NETWORKS INC.</v>
          </cell>
          <cell r="D2375">
            <v>-79269</v>
          </cell>
        </row>
        <row r="2376">
          <cell r="A2376" t="str">
            <v>SCHREIBER HYDRO-ELECTRIC COMMISSION</v>
          </cell>
          <cell r="B2376" t="str">
            <v>HYDRO ONE NETWORKS INC.</v>
          </cell>
          <cell r="D2376">
            <v>-51845</v>
          </cell>
        </row>
        <row r="2377">
          <cell r="A2377" t="str">
            <v>SCUGOG HYDRO ELECTRIC CORPORATION</v>
          </cell>
          <cell r="B2377" t="str">
            <v>VERIDIAN CONNECTIONS INC.</v>
          </cell>
          <cell r="D2377">
            <v>-868643</v>
          </cell>
        </row>
        <row r="2378">
          <cell r="A2378" t="str">
            <v>SEAFORTH PUBLIC UTILITY COMMISSION</v>
          </cell>
          <cell r="B2378" t="str">
            <v>FESTIVAL HYDRO INC.</v>
          </cell>
          <cell r="D2378">
            <v>-57989</v>
          </cell>
        </row>
        <row r="2379">
          <cell r="A2379" t="str">
            <v>SEVERN HYDRO-ELECTRIC SYSTEM</v>
          </cell>
          <cell r="B2379" t="str">
            <v>HYDRO ONE NETWORKS INC.</v>
          </cell>
          <cell r="D2379">
            <v>-155687</v>
          </cell>
        </row>
        <row r="2380">
          <cell r="A2380" t="str">
            <v>SIMCOE HYDRO-ELECTRIC COMMISSION</v>
          </cell>
          <cell r="B2380" t="str">
            <v>NORFOLK POWER DISTRIBUTION INC.</v>
          </cell>
          <cell r="D2380">
            <v>-1656690</v>
          </cell>
        </row>
        <row r="2381">
          <cell r="A2381" t="str">
            <v>SIOUX LOOKOUT HYDRO INC.</v>
          </cell>
          <cell r="B2381" t="str">
            <v>SIOUX LOOKOUT HYDRO INC.</v>
          </cell>
          <cell r="D2381">
            <v>-1030084</v>
          </cell>
        </row>
        <row r="2382">
          <cell r="A2382" t="str">
            <v>SMITHS FALLS HYDRO ELECTRIC COMMISSION</v>
          </cell>
          <cell r="B2382" t="str">
            <v>HYDRO ONE NETWORKS INC.</v>
          </cell>
          <cell r="D2382">
            <v>-451294</v>
          </cell>
        </row>
        <row r="2383">
          <cell r="A2383" t="str">
            <v>SOUTH RIVER PUBLIC UTILITIES COMMISSION</v>
          </cell>
          <cell r="B2383" t="str">
            <v>HYDRO ONE NETWORKS INC.</v>
          </cell>
          <cell r="D2383">
            <v>-123007</v>
          </cell>
        </row>
        <row r="2384">
          <cell r="A2384" t="str">
            <v>SOUTH-WEST OXFORD PUBLIC UTILITIES COMMISSION</v>
          </cell>
          <cell r="B2384" t="str">
            <v>ERIE THAMES POWERLINES CORPORATION</v>
          </cell>
          <cell r="D2384">
            <v>-15240</v>
          </cell>
        </row>
        <row r="2385">
          <cell r="A2385" t="str">
            <v>ST. CATHARINES HYDRO UTILITY SERVICES INC.</v>
          </cell>
          <cell r="B2385" t="str">
            <v>HORIZON UTILITIES CORPORATION</v>
          </cell>
          <cell r="D2385">
            <v>-5458024</v>
          </cell>
        </row>
        <row r="2386">
          <cell r="A2386" t="str">
            <v>ST. MARY'S PUBLIC UTILITIES COMMISSION</v>
          </cell>
          <cell r="B2386" t="str">
            <v>FESTIVAL HYDRO INC.</v>
          </cell>
          <cell r="D2386">
            <v>-596990</v>
          </cell>
        </row>
        <row r="2387">
          <cell r="A2387" t="str">
            <v>ST. THOMAS ENERGY INC.</v>
          </cell>
          <cell r="B2387" t="str">
            <v>ST. THOMAS ENERGY INC.</v>
          </cell>
          <cell r="D2387">
            <v>-2157240</v>
          </cell>
        </row>
        <row r="2388">
          <cell r="A2388" t="str">
            <v>STIRLING-RAWDON PUBLIC UTILITIES COMMISSION</v>
          </cell>
          <cell r="B2388" t="str">
            <v>HYDRO ONE NETWORKS INC.</v>
          </cell>
          <cell r="D2388">
            <v>-52858</v>
          </cell>
        </row>
        <row r="2389">
          <cell r="A2389" t="str">
            <v>STONEY CREEK HYDRO-ELECTRIC COMMISSION</v>
          </cell>
          <cell r="B2389" t="str">
            <v>HORIZON UTILITIES CORPORATION</v>
          </cell>
          <cell r="D2389">
            <v>-8333522</v>
          </cell>
        </row>
        <row r="2390">
          <cell r="A2390" t="str">
            <v>STRATFORD PUBLIC UTILITY COMMISSION</v>
          </cell>
          <cell r="B2390" t="str">
            <v>FESTIVAL HYDRO INC.</v>
          </cell>
          <cell r="D2390">
            <v>-3327788</v>
          </cell>
        </row>
        <row r="2391">
          <cell r="A2391" t="str">
            <v>SUNDRIDGE HYDRO ELECTRIC SYSTEM</v>
          </cell>
          <cell r="B2391" t="str">
            <v>LAKELAND POWER DISTRIBUTION LTD.</v>
          </cell>
          <cell r="D2391">
            <v>-231738</v>
          </cell>
        </row>
        <row r="2392">
          <cell r="A2392" t="str">
            <v>TARA HYDRO-ELECTRIC SYSTEM</v>
          </cell>
          <cell r="B2392" t="str">
            <v>HYDRO ONE NETWORKS INC.</v>
          </cell>
          <cell r="D2392">
            <v>-83487</v>
          </cell>
        </row>
        <row r="2393">
          <cell r="A2393" t="str">
            <v>TAY HYDRO ELECTRIC DISTRIBUTION COMPANY INC.</v>
          </cell>
          <cell r="B2393" t="str">
            <v>NEWMARKET-TAY POWER DISTRIBUTION LTD.</v>
          </cell>
          <cell r="D2393">
            <v>-709790</v>
          </cell>
        </row>
        <row r="2394">
          <cell r="A2394" t="str">
            <v>TEESWATER HYDRO-ELECTRIC COMMISSION</v>
          </cell>
          <cell r="B2394" t="str">
            <v>WESTARIO POWER INC.</v>
          </cell>
          <cell r="D2394">
            <v>-79337</v>
          </cell>
        </row>
        <row r="2395">
          <cell r="A2395" t="str">
            <v>TERRACE BAY SUPERIOR WIRES INC.</v>
          </cell>
          <cell r="B2395" t="str">
            <v>HYDRO ONE NETWORKS INC.</v>
          </cell>
          <cell r="D2395">
            <v>-119487</v>
          </cell>
        </row>
        <row r="2396">
          <cell r="A2396" t="str">
            <v>THE HYDRO ELECTRIC COMMISSION OF THE TOWN OF CARLETON PLACE</v>
          </cell>
          <cell r="B2396" t="str">
            <v>HYDRO ONE NETWORKS INC.</v>
          </cell>
          <cell r="D2396">
            <v>-844567</v>
          </cell>
        </row>
        <row r="2397">
          <cell r="A2397" t="str">
            <v>THE HYDRO ELECTRIC COMMISSION OF THE TOWN OF SHELBURNE</v>
          </cell>
          <cell r="B2397" t="str">
            <v>HYDRO ONE NETWORKS INC.</v>
          </cell>
          <cell r="D2397">
            <v>-533277</v>
          </cell>
        </row>
        <row r="2398">
          <cell r="A2398" t="str">
            <v>THE HYDRO ELECTRIC COMMISSION OF THE TOWNSHIP OF WARWICK</v>
          </cell>
          <cell r="B2398" t="str">
            <v>BLUEWATER POWER DISTRIBUTION CORPORATION</v>
          </cell>
          <cell r="D2398">
            <v>-94645</v>
          </cell>
        </row>
        <row r="2399">
          <cell r="A2399" t="str">
            <v>THE HYDRO-ELECTRIC COMMISSION FOR THE TOWN OF EXETER</v>
          </cell>
          <cell r="B2399" t="str">
            <v>HYDRO ONE NETWORKS INC.</v>
          </cell>
          <cell r="D2399">
            <v>-440372</v>
          </cell>
        </row>
        <row r="2400">
          <cell r="A2400" t="str">
            <v>THE HYDRO-ELECTRIC COMMISSION OF THE CITY OF GLOUCESTER</v>
          </cell>
          <cell r="B2400" t="str">
            <v>HYDRO OTTAWA LIMITED</v>
          </cell>
          <cell r="D2400">
            <v>-24854010</v>
          </cell>
        </row>
        <row r="2401">
          <cell r="A2401" t="str">
            <v>THE HYDRO-ELECTRIC COMMISSION OF THE TOWN OF PENETANGUISHENE</v>
          </cell>
          <cell r="B2401" t="str">
            <v>POWERSTREAM INC.</v>
          </cell>
          <cell r="D2401">
            <v>-1083477</v>
          </cell>
        </row>
        <row r="2402">
          <cell r="A2402" t="str">
            <v>THE PUBLIC UTILITIES COMMISSION FOR THE TOWN OF BANCROFT</v>
          </cell>
          <cell r="B2402" t="str">
            <v>HYDRO ONE NETWORKS INC.</v>
          </cell>
          <cell r="D2402">
            <v>-208842</v>
          </cell>
        </row>
        <row r="2403">
          <cell r="A2403" t="str">
            <v>THE PUBLIC UTILITIES COMMISSION OF THE TOWN OF COLLINGWOOD</v>
          </cell>
          <cell r="B2403" t="str">
            <v>COLLUS POWER CORP.</v>
          </cell>
          <cell r="D2403">
            <v>-1587439</v>
          </cell>
        </row>
        <row r="2404">
          <cell r="A2404" t="str">
            <v>THE PUBLIC UTILITIES COMMISSION OF THE TOWN OF KAPUSKASING</v>
          </cell>
          <cell r="B2404" t="str">
            <v>NORTHERN ONTARIO WIRES INC.</v>
          </cell>
          <cell r="D2404">
            <v>-28714</v>
          </cell>
        </row>
        <row r="2405">
          <cell r="A2405" t="str">
            <v>THE PUBLIC UTILITIES COMMISSION OF THE TOWN OF PETROLIA</v>
          </cell>
          <cell r="B2405" t="str">
            <v>BLUEWATER POWER DISTRIBUTION CORPORATION</v>
          </cell>
          <cell r="D2405">
            <v>-464921</v>
          </cell>
        </row>
        <row r="2406">
          <cell r="A2406" t="str">
            <v>THE PUBLIC UTILITIES COMMISSION OF THE VILLAGE OF EGANVILLE</v>
          </cell>
          <cell r="B2406" t="str">
            <v>HYDRO ONE NETWORKS INC.</v>
          </cell>
          <cell r="D2406">
            <v>-94249</v>
          </cell>
        </row>
        <row r="2407">
          <cell r="A2407" t="str">
            <v>THE PUBLIC UTILITIES COMMISSION OF THE VILLAGE OF POINT EDWARD</v>
          </cell>
          <cell r="B2407" t="str">
            <v>BLUEWATER POWER DISTRIBUTION CORPORATION</v>
          </cell>
          <cell r="D2407">
            <v>-102083</v>
          </cell>
        </row>
        <row r="2408">
          <cell r="A2408" t="str">
            <v>THE VILLAGE OF OMEMEE HYDRO-ELECTRIC COMMISSION</v>
          </cell>
          <cell r="B2408" t="str">
            <v>HYDRO ONE NETWORKS INC.</v>
          </cell>
          <cell r="D2408">
            <v>-198869</v>
          </cell>
        </row>
        <row r="2409">
          <cell r="A2409" t="str">
            <v>THEDFORD HYDRO ELECTRIC COMMISSION</v>
          </cell>
          <cell r="B2409" t="str">
            <v>HYDRO ONE NETWORKS INC.</v>
          </cell>
          <cell r="D2409">
            <v>-100572</v>
          </cell>
        </row>
        <row r="2410">
          <cell r="A2410" t="str">
            <v>THESSALON HYDRO DISTRIBUTION CORPORATION</v>
          </cell>
          <cell r="B2410" t="str">
            <v>HYDRO ONE NETWORKS INC.</v>
          </cell>
          <cell r="D2410">
            <v>-5837</v>
          </cell>
        </row>
        <row r="2411">
          <cell r="A2411" t="str">
            <v>THORNDALE HYDRO ELECTRIC COMMISSION</v>
          </cell>
          <cell r="B2411" t="str">
            <v>HYDRO ONE NETWORKS INC.</v>
          </cell>
          <cell r="D2411">
            <v>-11026</v>
          </cell>
        </row>
        <row r="2412">
          <cell r="A2412" t="str">
            <v>THOROLD HYDRO CORPORATION</v>
          </cell>
          <cell r="B2412" t="str">
            <v>HYDRO ONE NETWORKS INC.</v>
          </cell>
          <cell r="D2412">
            <v>-1485861</v>
          </cell>
        </row>
        <row r="2413">
          <cell r="A2413" t="str">
            <v>THUNDER BAY HYDRO ELECTRICITY DISTRIBUTION INC.</v>
          </cell>
          <cell r="B2413" t="str">
            <v>THUNDER BAY HYDRO ELECTRICITY DISTRIBUTION INC.</v>
          </cell>
          <cell r="D2413">
            <v>-15377878</v>
          </cell>
        </row>
        <row r="2414">
          <cell r="A2414" t="str">
            <v>TILLSONBURG HYDRO INC.</v>
          </cell>
          <cell r="B2414" t="str">
            <v>TILLSONBURG HYDRO INC.</v>
          </cell>
          <cell r="D2414">
            <v>-2551154</v>
          </cell>
        </row>
        <row r="2415">
          <cell r="A2415" t="str">
            <v>TOWNSHIP OF MCGARRY HYDRO SYSTEM</v>
          </cell>
          <cell r="B2415" t="str">
            <v>HYDRO ONE NETWORKS INC.</v>
          </cell>
          <cell r="D2415">
            <v>-6273</v>
          </cell>
        </row>
        <row r="2416">
          <cell r="A2416" t="str">
            <v>TOWNSHIP OF NORTH DORCHESTER HYDRO</v>
          </cell>
          <cell r="B2416" t="str">
            <v>HYDRO ONE NETWORKS INC.</v>
          </cell>
          <cell r="D2416">
            <v>-135059</v>
          </cell>
        </row>
        <row r="2417">
          <cell r="A2417" t="str">
            <v>TWEED HYDRO ELECTRIC COMMISSION</v>
          </cell>
          <cell r="B2417" t="str">
            <v>HYDRO ONE NETWORKS INC.</v>
          </cell>
          <cell r="D2417">
            <v>-97257</v>
          </cell>
        </row>
        <row r="2418">
          <cell r="A2418" t="str">
            <v>UXBRIDGE HYDRO ELECTRIC COMMISSION</v>
          </cell>
          <cell r="B2418" t="str">
            <v>VERIDIAN CONNECTIONS INC.</v>
          </cell>
          <cell r="D2418">
            <v>-510977</v>
          </cell>
        </row>
        <row r="2419">
          <cell r="A2419" t="str">
            <v>VILLAGE OF BLOOMFIELD HYDRO SYSTEM</v>
          </cell>
          <cell r="B2419" t="str">
            <v>HYDRO ONE NETWORKS INC.</v>
          </cell>
          <cell r="D2419">
            <v>-8706</v>
          </cell>
        </row>
        <row r="2420">
          <cell r="A2420" t="str">
            <v>VILLAGE OF CARDINAL HYDRO SYSTEM</v>
          </cell>
          <cell r="B2420" t="str">
            <v>RIDEAU ST. LAWRENCE DISTRIBUTION INC.</v>
          </cell>
          <cell r="D2420">
            <v>-89444</v>
          </cell>
        </row>
        <row r="2421">
          <cell r="A2421" t="str">
            <v>VILLAGE OF CHATSWORTH HYDRO</v>
          </cell>
          <cell r="B2421" t="str">
            <v>HYDRO ONE NETWORKS INC.</v>
          </cell>
          <cell r="D2421">
            <v>-23841</v>
          </cell>
        </row>
        <row r="2422">
          <cell r="A2422" t="str">
            <v>VILLAGE OF CHESTERVILLE HYDRO SYSTEM</v>
          </cell>
          <cell r="B2422" t="str">
            <v>HYDRO ONE NETWORKS INC.</v>
          </cell>
          <cell r="D2422">
            <v>-75440</v>
          </cell>
        </row>
        <row r="2423">
          <cell r="A2423" t="str">
            <v>VILLAGE OF ERIEAU HYDRO SYSTEM</v>
          </cell>
          <cell r="B2423" t="str">
            <v>CHATHAM-KENT HYDRO INC.</v>
          </cell>
          <cell r="D2423">
            <v>-27444</v>
          </cell>
        </row>
        <row r="2424">
          <cell r="A2424" t="str">
            <v>VILLAGE OF FLESHERTON HYDRO SYSTEM</v>
          </cell>
          <cell r="B2424" t="str">
            <v>HYDRO ONE NETWORKS INC.</v>
          </cell>
          <cell r="D2424">
            <v>-128681</v>
          </cell>
        </row>
        <row r="2425">
          <cell r="A2425" t="str">
            <v>VILLAGE OF IROQUOIS HYDRO SYSTEM</v>
          </cell>
          <cell r="B2425" t="str">
            <v>RIDEAU ST. LAWRENCE DISTRIBUTION INC.</v>
          </cell>
          <cell r="D2425">
            <v>-155193</v>
          </cell>
        </row>
        <row r="2426">
          <cell r="A2426" t="str">
            <v>VILLAGE OF LUCKNOW HYDRO SYSTEM</v>
          </cell>
          <cell r="B2426" t="str">
            <v>WESTARIO POWER INC.</v>
          </cell>
          <cell r="D2426">
            <v>-113562</v>
          </cell>
        </row>
        <row r="2427">
          <cell r="A2427" t="str">
            <v>VILLAGE OF MAXVILLE HYDRO SYSTEM</v>
          </cell>
          <cell r="B2427" t="str">
            <v>HYDRO ONE NETWORKS INC.</v>
          </cell>
          <cell r="D2427">
            <v>-20718</v>
          </cell>
        </row>
        <row r="2428">
          <cell r="A2428" t="str">
            <v>WALKERTON PUBLIC UTILITIES COMMISSION</v>
          </cell>
          <cell r="B2428" t="str">
            <v>WESTARIO POWER INC.</v>
          </cell>
          <cell r="D2428">
            <v>-519281</v>
          </cell>
        </row>
        <row r="2429">
          <cell r="A2429" t="str">
            <v>WARDSVILLE HYDRO ELECTRIC COMMISSION</v>
          </cell>
          <cell r="B2429" t="str">
            <v>HYDRO ONE NETWORKS INC.</v>
          </cell>
          <cell r="D2429">
            <v>-16039</v>
          </cell>
        </row>
        <row r="2430">
          <cell r="A2430" t="str">
            <v>WARKWORTH HYDRO ELECTRIC COMMISSION</v>
          </cell>
          <cell r="B2430" t="str">
            <v>HYDRO ONE NETWORKS INC.</v>
          </cell>
          <cell r="D2430">
            <v>-71849</v>
          </cell>
        </row>
        <row r="2431">
          <cell r="A2431" t="str">
            <v>WATERLOO NORTH HYDRO INC.</v>
          </cell>
          <cell r="B2431" t="str">
            <v>WATERLOO NORTH HYDRO INC.</v>
          </cell>
          <cell r="D2431">
            <v>-12630310</v>
          </cell>
        </row>
        <row r="2432">
          <cell r="A2432" t="str">
            <v>WELLAND HYDRO-ELECTRIC SYSTEM CORP.</v>
          </cell>
          <cell r="B2432" t="str">
            <v>WELLAND HYDRO-ELECTRIC SYSTEM CORP.</v>
          </cell>
          <cell r="D2432">
            <v>-3435077</v>
          </cell>
        </row>
        <row r="2433">
          <cell r="A2433" t="str">
            <v>WELLINGTON ELECTRIC DISTRIBUTION COMPANY INC.</v>
          </cell>
          <cell r="B2433" t="str">
            <v>GUELPH HYDRO ELECTRIC SYSTEMS INC.</v>
          </cell>
          <cell r="D2433">
            <v>-150117</v>
          </cell>
        </row>
        <row r="2434">
          <cell r="A2434" t="str">
            <v>WEST LINCOLN HYDRO ELECTRIC COMMISSION</v>
          </cell>
          <cell r="B2434" t="str">
            <v>NIAGARA PENINSULA ENERGY INC.</v>
          </cell>
          <cell r="D2434">
            <v>-116115</v>
          </cell>
        </row>
        <row r="2435">
          <cell r="A2435" t="str">
            <v>WHITBY HYDRO ELECTRIC CORPORATION</v>
          </cell>
          <cell r="B2435" t="str">
            <v>WHITBY HYDRO ELECTRIC CORPORATION</v>
          </cell>
          <cell r="D2435">
            <v>-23385955</v>
          </cell>
        </row>
        <row r="2436">
          <cell r="A2436" t="str">
            <v>WHITCHURCH STOUFFVILLE HYDRO ELECTRIC COMMISSION</v>
          </cell>
          <cell r="B2436" t="str">
            <v>HYDRO ONE NETWORKS INC.</v>
          </cell>
          <cell r="D2436">
            <v>-2562244</v>
          </cell>
        </row>
        <row r="2437">
          <cell r="A2437" t="str">
            <v>WILLIAMSBURG HYDRO-ELECTRIC SYSTEM</v>
          </cell>
          <cell r="B2437" t="str">
            <v>RIDEAU ST. LAWRENCE DISTRIBUTION INC.</v>
          </cell>
          <cell r="D2437">
            <v>-27463</v>
          </cell>
        </row>
        <row r="2438">
          <cell r="A2438" t="str">
            <v>WINCHESTER HYDRO COMMISSION</v>
          </cell>
          <cell r="B2438" t="str">
            <v>HYDRO ONE NETWORKS INC.</v>
          </cell>
          <cell r="D2438">
            <v>-170526</v>
          </cell>
        </row>
        <row r="2439">
          <cell r="A2439" t="str">
            <v>WINDSOR UTILITIES COMMISSION</v>
          </cell>
          <cell r="B2439" t="str">
            <v>ENWIN UTILITIES LTD.</v>
          </cell>
          <cell r="D2439">
            <v>-8341412</v>
          </cell>
        </row>
        <row r="2440">
          <cell r="A2440" t="str">
            <v>WINGHAM PUBLIC UTILITIES COMMISSION</v>
          </cell>
          <cell r="B2440" t="str">
            <v>WESTARIO POWER INC.</v>
          </cell>
          <cell r="D2440">
            <v>-290937</v>
          </cell>
        </row>
        <row r="2441">
          <cell r="A2441" t="str">
            <v>WOODSTOCK HYDRO SERVICES INC.</v>
          </cell>
          <cell r="B2441" t="str">
            <v>WOODSTOCK HYDRO SERVICES INC.</v>
          </cell>
          <cell r="D2441">
            <v>-1734998</v>
          </cell>
        </row>
        <row r="2442">
          <cell r="A2442" t="str">
            <v>WOODVILLE HYDRO-ELECTRIC SYSTEM</v>
          </cell>
          <cell r="B2442" t="str">
            <v>HYDRO ONE NETWORKS INC.</v>
          </cell>
          <cell r="D2442">
            <v>-54081</v>
          </cell>
        </row>
        <row r="2443">
          <cell r="A2443" t="str">
            <v>WYOMING HYDRO ELECTRIC COMMISSION</v>
          </cell>
          <cell r="B2443" t="str">
            <v>HYDRO ONE NETWORKS INC.</v>
          </cell>
          <cell r="D2443">
            <v>-88792</v>
          </cell>
        </row>
        <row r="2444">
          <cell r="A2444" t="str">
            <v>ZORRA ELECTRIC SUPPLY AUTHORITY</v>
          </cell>
          <cell r="B2444" t="str">
            <v>ERIE THAMES POWERLINES CORPORATION</v>
          </cell>
          <cell r="D2444">
            <v>-124336</v>
          </cell>
        </row>
        <row r="2445">
          <cell r="A2445" t="str">
            <v>ZURICH HYDRO ELECTRIC COMMISSION</v>
          </cell>
          <cell r="B2445" t="str">
            <v>FESTIVAL HYDRO INC.</v>
          </cell>
          <cell r="D2445">
            <v>-50100</v>
          </cell>
        </row>
        <row r="2450">
          <cell r="A2450" t="str">
            <v>AILSA CRAIG HYDRO ELECTRIC SYSTEM</v>
          </cell>
          <cell r="B2450" t="str">
            <v>HYDRO ONE NETWORKS INC.</v>
          </cell>
          <cell r="D2450">
            <v>-76232</v>
          </cell>
        </row>
        <row r="2451">
          <cell r="A2451" t="str">
            <v>AJAX HYDRO-ELECTRIC COMMISSION</v>
          </cell>
          <cell r="B2451" t="str">
            <v>VERIDIAN CONNECTIONS INC.</v>
          </cell>
          <cell r="D2451">
            <v>-17463711</v>
          </cell>
        </row>
        <row r="2452">
          <cell r="A2452" t="str">
            <v>ALVINSTON PUBLIC UTILITIES COMMISSION</v>
          </cell>
          <cell r="B2452" t="str">
            <v>BLUEWATER POWER DISTRIBUTION CORPORATION</v>
          </cell>
          <cell r="D2452">
            <v>-40396</v>
          </cell>
        </row>
        <row r="2453">
          <cell r="A2453" t="str">
            <v>ANCASTER HYDRO-ELECTRIC COMMISSION</v>
          </cell>
          <cell r="B2453" t="str">
            <v>HORIZON UTILITIES CORPORATION</v>
          </cell>
          <cell r="D2453">
            <v>-974689</v>
          </cell>
        </row>
        <row r="2454">
          <cell r="A2454" t="str">
            <v>ARKONA HYDRO ELECTRIC COMMISSION</v>
          </cell>
          <cell r="B2454" t="str">
            <v>HYDRO ONE NETWORKS INC.</v>
          </cell>
          <cell r="D2454">
            <v>-53496</v>
          </cell>
        </row>
        <row r="2455">
          <cell r="A2455" t="str">
            <v>ARNPRIOR HYDRO ELECTRIC COMMISSION</v>
          </cell>
          <cell r="B2455" t="str">
            <v>HYDRO ONE NETWORKS INC.</v>
          </cell>
          <cell r="D2455">
            <v>-1171606</v>
          </cell>
        </row>
        <row r="2456">
          <cell r="A2456" t="str">
            <v>ASPHODEL-NORWOOD DISTRIBUTION INCORPORATED</v>
          </cell>
          <cell r="B2456" t="str">
            <v>PETERBOROUGH DISTRIBUTION INCORPORATED</v>
          </cell>
          <cell r="D2456">
            <v>-62092</v>
          </cell>
        </row>
        <row r="2457">
          <cell r="A2457" t="str">
            <v>ATIKOKAN HYDRO INC.</v>
          </cell>
          <cell r="B2457" t="str">
            <v>ATIKOKAN HYDRO INC.</v>
          </cell>
          <cell r="D2457">
            <v>-296693</v>
          </cell>
        </row>
        <row r="2458">
          <cell r="A2458" t="str">
            <v>AURORA HYDRO CONNECTIONS LIMITED</v>
          </cell>
          <cell r="B2458" t="str">
            <v>POWERSTREAM INC.</v>
          </cell>
          <cell r="D2458">
            <v>-13611099</v>
          </cell>
        </row>
        <row r="2459">
          <cell r="A2459" t="str">
            <v>AYLMER PUBLIC UTILITIES COMMISSION</v>
          </cell>
          <cell r="B2459" t="str">
            <v>ERIE THAMES POWERLINES CORPORATION</v>
          </cell>
          <cell r="D2459">
            <v>-685655</v>
          </cell>
        </row>
        <row r="2460">
          <cell r="A2460" t="str">
            <v>BATH HYDRO</v>
          </cell>
          <cell r="B2460" t="str">
            <v>HYDRO ONE NETWORKS INC.</v>
          </cell>
          <cell r="D2460">
            <v>-385074</v>
          </cell>
        </row>
        <row r="2461">
          <cell r="A2461" t="str">
            <v>BEACHBURG HYDRO</v>
          </cell>
          <cell r="B2461" t="str">
            <v>OTTAWA RIVER POWER CORPORATION</v>
          </cell>
          <cell r="D2461">
            <v>-72922</v>
          </cell>
        </row>
        <row r="2462">
          <cell r="A2462" t="str">
            <v>BELLEVILLE ELECTRIC CORPORATION</v>
          </cell>
          <cell r="B2462" t="str">
            <v>VERIDIAN CONNECTIONS INC.</v>
          </cell>
          <cell r="D2462">
            <v>-1477065</v>
          </cell>
        </row>
        <row r="2463">
          <cell r="A2463" t="str">
            <v>BLANDFORD-BLENHEIM PUBLIC UTILITIES COMMISSION</v>
          </cell>
          <cell r="B2463" t="str">
            <v>HYDRO ONE NETWORKS INC.</v>
          </cell>
          <cell r="D2463">
            <v>-187580</v>
          </cell>
        </row>
        <row r="2464">
          <cell r="A2464" t="str">
            <v>BLUE MOUNTAINS HYDRO SERVICES COMPANY INC.</v>
          </cell>
          <cell r="B2464" t="str">
            <v>COLLUS POWER CORP.</v>
          </cell>
          <cell r="D2464">
            <v>-388453</v>
          </cell>
        </row>
        <row r="2465">
          <cell r="A2465" t="str">
            <v>BLYTH HYDRO ELECTRIC COMMISSION</v>
          </cell>
          <cell r="B2465" t="str">
            <v>HYDRO ONE NETWORKS INC.</v>
          </cell>
          <cell r="D2465">
            <v>-118013</v>
          </cell>
        </row>
        <row r="2466">
          <cell r="A2466" t="str">
            <v>BOARD OF LIGHT &amp; HEAT COMM. OF THE CITY OF GUELPH</v>
          </cell>
          <cell r="B2466" t="str">
            <v>GUELPH HYDRO ELECTRIC SYSTEMS INC.</v>
          </cell>
          <cell r="D2466">
            <v>-22572850</v>
          </cell>
        </row>
        <row r="2467">
          <cell r="A2467" t="str">
            <v>BOBCAYGEON HYDRO ELECTRIC COMMISSION</v>
          </cell>
          <cell r="B2467" t="str">
            <v>HYDRO ONE NETWORKS INC.</v>
          </cell>
          <cell r="D2467">
            <v>-1014797</v>
          </cell>
        </row>
        <row r="2468">
          <cell r="A2468" t="str">
            <v>BRADFORD WEST GWILLIMBURY PUBLIC UTILITIES COMMISSION</v>
          </cell>
          <cell r="B2468" t="str">
            <v>POWERSTREAM INC.</v>
          </cell>
          <cell r="D2468">
            <v>-2683791</v>
          </cell>
        </row>
        <row r="2469">
          <cell r="A2469" t="str">
            <v>BRIGHTON DISTRIBUTION INC.</v>
          </cell>
          <cell r="B2469" t="str">
            <v>HYDRO ONE NETWORKS INC.</v>
          </cell>
          <cell r="D2469">
            <v>-209479</v>
          </cell>
        </row>
        <row r="2470">
          <cell r="A2470" t="str">
            <v>BROCK HYDRO-ELECTRIC COMMISSION</v>
          </cell>
          <cell r="B2470" t="str">
            <v>VERIDIAN CONNECTIONS INC.</v>
          </cell>
          <cell r="D2470">
            <v>-190459</v>
          </cell>
        </row>
        <row r="2471">
          <cell r="A2471" t="str">
            <v>BROCKVILLE UTILITIES INCORPORATED</v>
          </cell>
          <cell r="B2471" t="str">
            <v>HYDRO ONE NETWORKS INC.</v>
          </cell>
          <cell r="D2471">
            <v>-1093206</v>
          </cell>
        </row>
        <row r="2472">
          <cell r="A2472" t="str">
            <v>BRUSSELS PUBLIC UTILITIES COMMISSION</v>
          </cell>
          <cell r="B2472" t="str">
            <v>FESTIVAL HYDRO INC.</v>
          </cell>
          <cell r="D2472">
            <v>-75895</v>
          </cell>
        </row>
        <row r="2473">
          <cell r="A2473" t="str">
            <v>BURK'S FALLS HYDRO ELECTRIC COMMISSION</v>
          </cell>
          <cell r="B2473" t="str">
            <v>LAKELAND POWER DISTRIBUTION LTD.</v>
          </cell>
          <cell r="D2473">
            <v>-101545</v>
          </cell>
        </row>
        <row r="2474">
          <cell r="A2474" t="str">
            <v>BURLINGTON HYDRO INC.</v>
          </cell>
          <cell r="B2474" t="str">
            <v>BURLINGTON HYDRO INC.</v>
          </cell>
          <cell r="D2474">
            <v>-24902845</v>
          </cell>
        </row>
        <row r="2475">
          <cell r="A2475" t="str">
            <v>CALEDON HYDRO CORPORATION</v>
          </cell>
          <cell r="B2475" t="str">
            <v>HYDRO ONE NETWORKS INC.</v>
          </cell>
          <cell r="D2475">
            <v>-1671329</v>
          </cell>
        </row>
        <row r="2476">
          <cell r="A2476" t="str">
            <v>CAMBRIDGE AND NORTH DUMFRIES HYDRO INC.</v>
          </cell>
          <cell r="B2476" t="str">
            <v>CAMBRIDGE AND NORTH DUMFRIES HYDRO INC.</v>
          </cell>
          <cell r="D2476">
            <v>-27999263</v>
          </cell>
        </row>
        <row r="2477">
          <cell r="A2477" t="str">
            <v>CAPREOL HYDRO ELECTRIC COMMISSION</v>
          </cell>
          <cell r="B2477" t="str">
            <v>GREATER SUDBURY HYDRO INC.</v>
          </cell>
          <cell r="D2477">
            <v>-423058</v>
          </cell>
        </row>
        <row r="2478">
          <cell r="A2478" t="str">
            <v>CASSELMAN HYDRO INC.</v>
          </cell>
          <cell r="B2478" t="str">
            <v>HYDRO OTTAWA LIMITED</v>
          </cell>
          <cell r="D2478">
            <v>-591060</v>
          </cell>
        </row>
        <row r="2479">
          <cell r="A2479" t="str">
            <v>CAVAN-MILLBROOK-NORTH MONAGHAN PUBLIC UTILITIES COMMISSION</v>
          </cell>
          <cell r="B2479" t="str">
            <v>HYDRO ONE NETWORKS INC.</v>
          </cell>
          <cell r="D2479">
            <v>-203756</v>
          </cell>
        </row>
        <row r="2480">
          <cell r="A2480" t="str">
            <v>CENTRE HASTINGS HYDRO ELECTRIC COMMISSION</v>
          </cell>
          <cell r="B2480" t="str">
            <v>HYDRO ONE NETWORKS INC.</v>
          </cell>
          <cell r="D2480">
            <v>-71400</v>
          </cell>
        </row>
        <row r="2481">
          <cell r="A2481" t="str">
            <v>CHALK RIVER HYDRO</v>
          </cell>
          <cell r="B2481" t="str">
            <v>HYDRO ONE NETWORKS INC.</v>
          </cell>
          <cell r="D2481">
            <v>-104885</v>
          </cell>
        </row>
        <row r="2482">
          <cell r="A2482" t="str">
            <v>CHAPLEAU PUBLIC UTILITIES CORPORATION</v>
          </cell>
          <cell r="B2482" t="str">
            <v>CHAPLEAU PUBLIC UTILITIES CORPORATION</v>
          </cell>
          <cell r="D2482">
            <v>-59475</v>
          </cell>
        </row>
        <row r="2483">
          <cell r="A2483" t="str">
            <v>CITY OF DRYDEN HYDRO ELECTRIC COMMISSION</v>
          </cell>
          <cell r="B2483" t="str">
            <v>HYDRO ONE NETWORKS INC.</v>
          </cell>
          <cell r="D2483">
            <v>-692036</v>
          </cell>
        </row>
        <row r="2484">
          <cell r="A2484" t="str">
            <v>CLARINGTON HYDRO-ELECTRIC COMMISSION</v>
          </cell>
          <cell r="B2484" t="str">
            <v>VERIDIAN CONNECTIONS INC.</v>
          </cell>
          <cell r="D2484">
            <v>-6101471</v>
          </cell>
        </row>
        <row r="2485">
          <cell r="A2485" t="str">
            <v>CLEARVIEW HYDRO ELECTRIC COMMISSION</v>
          </cell>
          <cell r="B2485" t="str">
            <v>COLLUS POWER CORP.</v>
          </cell>
          <cell r="D2485">
            <v>-251571</v>
          </cell>
        </row>
        <row r="2486">
          <cell r="A2486" t="str">
            <v>CLINTON POWER CORPORATION</v>
          </cell>
          <cell r="B2486" t="str">
            <v>ERIE THAMES POWERLINES CORPORATION</v>
          </cell>
          <cell r="D2486">
            <v>-90288</v>
          </cell>
        </row>
        <row r="2487">
          <cell r="A2487" t="str">
            <v>COBDEN HYDRO</v>
          </cell>
          <cell r="B2487" t="str">
            <v>HYDRO ONE NETWORKS INC.</v>
          </cell>
          <cell r="D2487">
            <v>-231265</v>
          </cell>
        </row>
        <row r="2488">
          <cell r="A2488" t="str">
            <v>COLBORNE PUBLIC UTILITIES COMMISSION</v>
          </cell>
          <cell r="B2488" t="str">
            <v>LAKEFRONT UTILITIES INC.</v>
          </cell>
          <cell r="D2488">
            <v>-72121</v>
          </cell>
        </row>
        <row r="2489">
          <cell r="A2489" t="str">
            <v>COTTAM HYDRO-ELECTRIC SYSTEM</v>
          </cell>
          <cell r="B2489" t="str">
            <v>E.L.K. ENERGY INC.</v>
          </cell>
          <cell r="D2489">
            <v>-627052</v>
          </cell>
        </row>
        <row r="2490">
          <cell r="A2490" t="str">
            <v>DASHWOOD HYDRO-ELECTRIC SYSTEM</v>
          </cell>
          <cell r="B2490" t="str">
            <v>FESTIVAL HYDRO INC.</v>
          </cell>
          <cell r="D2490">
            <v>-6080</v>
          </cell>
        </row>
        <row r="2491">
          <cell r="A2491" t="str">
            <v>DEEP RIVER HYDRO</v>
          </cell>
          <cell r="B2491" t="str">
            <v>HYDRO ONE NETWORKS INC.</v>
          </cell>
          <cell r="D2491">
            <v>-581086</v>
          </cell>
        </row>
        <row r="2492">
          <cell r="A2492" t="str">
            <v>DELHI HYDRO-ELECTRIC COMMISSION</v>
          </cell>
          <cell r="B2492" t="str">
            <v>NORFOLK POWER DISTRIBUTION INC.</v>
          </cell>
          <cell r="D2492">
            <v>-62683</v>
          </cell>
        </row>
        <row r="2493">
          <cell r="A2493" t="str">
            <v>DESERONTO PUBLIC UTILITIES COMMISSION</v>
          </cell>
          <cell r="B2493" t="str">
            <v>HYDRO ONE NETWORKS INC.</v>
          </cell>
          <cell r="D2493">
            <v>-108785</v>
          </cell>
        </row>
        <row r="2494">
          <cell r="A2494" t="str">
            <v>DRESDEN UTILITIES COMMISSION</v>
          </cell>
          <cell r="B2494" t="str">
            <v>CHATHAM-KENT HYDRO INC.</v>
          </cell>
          <cell r="D2494">
            <v>-110680</v>
          </cell>
        </row>
        <row r="2495">
          <cell r="A2495" t="str">
            <v>DUNDALK HYDRO ELECTRIC SYSTEM</v>
          </cell>
          <cell r="B2495" t="str">
            <v>HYDRO ONE NETWORKS INC.</v>
          </cell>
          <cell r="D2495">
            <v>-162571</v>
          </cell>
        </row>
        <row r="2496">
          <cell r="A2496" t="str">
            <v>DUNDAS HYDRO-ELECTRIC COMMISSION</v>
          </cell>
          <cell r="B2496" t="str">
            <v>HORIZON UTILITIES CORPORATION</v>
          </cell>
          <cell r="D2496">
            <v>-3611724</v>
          </cell>
        </row>
        <row r="2497">
          <cell r="A2497" t="str">
            <v>DUNNVILLE HYDRO ELECTRIC COMMISSION</v>
          </cell>
          <cell r="B2497" t="str">
            <v>HALDIMAND COUNTY HYDRO INC.</v>
          </cell>
          <cell r="D2497">
            <v>-445243</v>
          </cell>
        </row>
        <row r="2498">
          <cell r="A2498" t="str">
            <v>DURHAM HYDRO ELECTRIC COMMISSION</v>
          </cell>
          <cell r="B2498" t="str">
            <v>HYDRO ONE NETWORKS INC.</v>
          </cell>
          <cell r="D2498">
            <v>-73640</v>
          </cell>
        </row>
        <row r="2499">
          <cell r="A2499" t="str">
            <v>DUTTON HYDRO LIMITED</v>
          </cell>
          <cell r="B2499" t="str">
            <v>MIDDLESEX POWER DISTRIBUTION CORPORATION</v>
          </cell>
          <cell r="D2499">
            <v>-69053</v>
          </cell>
        </row>
        <row r="2500">
          <cell r="A2500" t="str">
            <v>EAST ZORRA-TAVISTOCK PUBLIC UTILITY COMMISSION</v>
          </cell>
          <cell r="B2500" t="str">
            <v>ERIE THAMES POWERLINES CORPORATION</v>
          </cell>
          <cell r="D2500">
            <v>-353905</v>
          </cell>
        </row>
        <row r="2501">
          <cell r="A2501" t="str">
            <v>ELMWOOD HYDRO-ELECTRIC SYSTEM</v>
          </cell>
          <cell r="B2501" t="str">
            <v>WESTARIO POWER INC.</v>
          </cell>
          <cell r="D2501">
            <v>-7042</v>
          </cell>
        </row>
        <row r="2502">
          <cell r="A2502" t="str">
            <v>EMBRUN COOPERATIVE HYDRO INC.</v>
          </cell>
          <cell r="B2502" t="str">
            <v>COOPERATIVE HYDRO EMBRUN INC.</v>
          </cell>
          <cell r="D2502">
            <v>-488326</v>
          </cell>
        </row>
        <row r="2503">
          <cell r="A2503" t="str">
            <v>ERIN HYDRO ELECTRIC COMMISSION</v>
          </cell>
          <cell r="B2503" t="str">
            <v>HYDRO ONE NETWORKS INC.</v>
          </cell>
          <cell r="D2503">
            <v>-958799</v>
          </cell>
        </row>
        <row r="2504">
          <cell r="A2504" t="str">
            <v>ESSEX HYDRO-ELECTRIC COMMISSION</v>
          </cell>
          <cell r="B2504" t="str">
            <v>E.L.K. ENERGY INC.</v>
          </cell>
          <cell r="D2504">
            <v>-793928</v>
          </cell>
        </row>
        <row r="2505">
          <cell r="A2505" t="str">
            <v>FENELON FALLS BOARD OF WATER, LIGHT AND POWER COMMISSIONERS</v>
          </cell>
          <cell r="B2505" t="str">
            <v>HYDRO ONE NETWORKS INC.</v>
          </cell>
          <cell r="D2505">
            <v>-116426</v>
          </cell>
        </row>
        <row r="2506">
          <cell r="A2506" t="str">
            <v>FLAMBOROUGH HYDRO ELECTRIC COMMISSION</v>
          </cell>
          <cell r="B2506" t="str">
            <v>HORIZON UTILITIES CORPORATION</v>
          </cell>
          <cell r="D2506">
            <v>-631177</v>
          </cell>
        </row>
        <row r="2507">
          <cell r="A2507" t="str">
            <v>FOREST PUBLIC UTILITIES COMMISSION</v>
          </cell>
          <cell r="B2507" t="str">
            <v>HYDRO ONE NETWORKS INC.</v>
          </cell>
          <cell r="D2507">
            <v>-238467</v>
          </cell>
        </row>
        <row r="2508">
          <cell r="A2508" t="str">
            <v>FORT FRANCES POWER CORPORATION</v>
          </cell>
          <cell r="B2508" t="str">
            <v>FORT FRANCES POWER CORPORATION</v>
          </cell>
          <cell r="D2508">
            <v>-301349</v>
          </cell>
        </row>
        <row r="2509">
          <cell r="A2509" t="str">
            <v>GEORGINA HYDRO ELECTRIC COMMISSION</v>
          </cell>
          <cell r="B2509" t="str">
            <v>HYDRO ONE NETWORKS INC.</v>
          </cell>
          <cell r="D2509">
            <v>-519344</v>
          </cell>
        </row>
        <row r="2510">
          <cell r="A2510" t="str">
            <v>GLENCOE PUBLIC UTILITIES COMMISSION</v>
          </cell>
          <cell r="B2510" t="str">
            <v>HYDRO ONE NETWORKS INC.</v>
          </cell>
          <cell r="D2510">
            <v>-151950</v>
          </cell>
        </row>
        <row r="2511">
          <cell r="A2511" t="str">
            <v>GOULBOURN HYDRO ELECTRIC COMMISSION</v>
          </cell>
          <cell r="B2511" t="str">
            <v>HYDRO OTTAWA LIMITED</v>
          </cell>
          <cell r="D2511">
            <v>-578086</v>
          </cell>
        </row>
        <row r="2512">
          <cell r="A2512" t="str">
            <v>GRAND BEND PUBLIC UTILITIES COMMISSION</v>
          </cell>
          <cell r="B2512" t="str">
            <v>HYDRO ONE NETWORKS INC.</v>
          </cell>
          <cell r="D2512">
            <v>-465545</v>
          </cell>
        </row>
        <row r="2513">
          <cell r="A2513" t="str">
            <v>GRAND VALLEY ENERGY INC.</v>
          </cell>
          <cell r="B2513" t="str">
            <v>ORANGEVILLE HYDRO LIMITED</v>
          </cell>
          <cell r="D2513">
            <v>-439949</v>
          </cell>
        </row>
        <row r="2514">
          <cell r="A2514" t="str">
            <v>GRAVENHURST HYDRO ELECTRIC INC.</v>
          </cell>
          <cell r="B2514" t="str">
            <v>VERIDIAN CONNECTIONS INC.</v>
          </cell>
          <cell r="D2514">
            <v>-483787</v>
          </cell>
        </row>
        <row r="2515">
          <cell r="A2515" t="str">
            <v>GRIMSBY POWER INCORPORATED</v>
          </cell>
          <cell r="B2515" t="str">
            <v>GRIMSBY POWER INCORPORATED</v>
          </cell>
          <cell r="D2515">
            <v>-4809522</v>
          </cell>
        </row>
        <row r="2516">
          <cell r="A2516" t="str">
            <v>GUELPH/ERAMOSA HYDRO-ELECTRIC COMMISSION</v>
          </cell>
          <cell r="B2516" t="str">
            <v>GUELPH HYDRO ELECTRIC SYSTEMS INC.</v>
          </cell>
          <cell r="D2516">
            <v>-887451</v>
          </cell>
        </row>
        <row r="2517">
          <cell r="A2517" t="str">
            <v>HALDIMAND HYDRO-ELECTRIC COMMISSION</v>
          </cell>
          <cell r="B2517" t="str">
            <v>HALDIMAND COUNTY HYDRO INC.</v>
          </cell>
          <cell r="D2517">
            <v>-507544</v>
          </cell>
        </row>
        <row r="2518">
          <cell r="A2518" t="str">
            <v>HALTON HILLS HYDRO INC.</v>
          </cell>
          <cell r="B2518" t="str">
            <v>HALTON HILLS HYDRO INC.</v>
          </cell>
          <cell r="D2518">
            <v>-5023623</v>
          </cell>
        </row>
        <row r="2519">
          <cell r="A2519" t="str">
            <v>HAMILTON HYDRO INC.</v>
          </cell>
          <cell r="B2519" t="str">
            <v>HORIZON UTILITIES CORPORATION</v>
          </cell>
          <cell r="D2519">
            <v>-7031831</v>
          </cell>
        </row>
        <row r="2520">
          <cell r="A2520" t="str">
            <v>HANOVER ELECTRIC SERVICES INC.</v>
          </cell>
          <cell r="B2520" t="str">
            <v>WESTARIO POWER INC.</v>
          </cell>
          <cell r="D2520">
            <v>-480012</v>
          </cell>
        </row>
        <row r="2521">
          <cell r="A2521" t="str">
            <v>HASTINGS PUBLIC UTILITIES</v>
          </cell>
          <cell r="B2521" t="str">
            <v>HYDRO ONE NETWORKS INC.</v>
          </cell>
          <cell r="D2521">
            <v>-51313</v>
          </cell>
        </row>
        <row r="2522">
          <cell r="A2522" t="str">
            <v>HAVELOCK-BELMONT-METHUEN HYDRO ELECTRIC COMMISSION</v>
          </cell>
          <cell r="B2522" t="str">
            <v>HYDRO ONE NETWORKS INC.</v>
          </cell>
          <cell r="D2522">
            <v>-46025</v>
          </cell>
        </row>
        <row r="2523">
          <cell r="A2523" t="str">
            <v>HEARST POWER DISTRIBUTION COMPANY LIMITED</v>
          </cell>
          <cell r="B2523" t="str">
            <v>HEARST POWER DISTRIBUTION COMPANY LIMITED</v>
          </cell>
          <cell r="D2523">
            <v>-206641</v>
          </cell>
        </row>
        <row r="2524">
          <cell r="A2524" t="str">
            <v>HEC OF THE TOWNSHIP OF ALFRED - PLANTAGENET</v>
          </cell>
          <cell r="B2524" t="str">
            <v>HYDRO 2000 INC.</v>
          </cell>
          <cell r="D2524">
            <v>-127762</v>
          </cell>
        </row>
        <row r="2525">
          <cell r="A2525" t="str">
            <v>HENSALL PUBLIC UTILITIES COMMISSION</v>
          </cell>
          <cell r="B2525" t="str">
            <v>FESTIVAL HYDRO INC.</v>
          </cell>
          <cell r="D2525">
            <v>-53777</v>
          </cell>
        </row>
        <row r="2526">
          <cell r="A2526" t="str">
            <v>HOLSTEIN HYDRO ELECTRIC SYSTEM</v>
          </cell>
          <cell r="B2526" t="str">
            <v>WELLINGTON NORTH POWER INC.</v>
          </cell>
          <cell r="D2526">
            <v>-11616</v>
          </cell>
        </row>
        <row r="2527">
          <cell r="A2527" t="str">
            <v>HUNTSVILLE PUBLIC UTILITIES COMMISSION</v>
          </cell>
          <cell r="B2527" t="str">
            <v>LAKELAND POWER DISTRIBUTION LTD.</v>
          </cell>
          <cell r="D2527">
            <v>-434121</v>
          </cell>
        </row>
        <row r="2528">
          <cell r="A2528" t="str">
            <v>HYDRO ELECTRIC COMMISSION OF THE CORPORATION OF THE TOWNSHIP OF MIDDLESEX CENTRE</v>
          </cell>
          <cell r="B2528" t="str">
            <v>HYDRO ONE NETWORKS INC.</v>
          </cell>
          <cell r="D2528">
            <v>-279993</v>
          </cell>
        </row>
        <row r="2529">
          <cell r="A2529" t="str">
            <v>HYDRO ELECTRIC COMMISSION OF THE TOWN OF LEAMINGTON</v>
          </cell>
          <cell r="B2529" t="str">
            <v>ESSEX POWERLINES CORPORATION</v>
          </cell>
          <cell r="D2529">
            <v>-2220610</v>
          </cell>
        </row>
        <row r="2530">
          <cell r="A2530" t="str">
            <v>HYDRO ELECTRIC COMMISSION OF THE TOWNSHIP OF SPRINGWATER</v>
          </cell>
          <cell r="B2530" t="str">
            <v>HYDRO ONE NETWORKS INC.</v>
          </cell>
          <cell r="D2530">
            <v>-157903</v>
          </cell>
        </row>
        <row r="2531">
          <cell r="A2531" t="str">
            <v>HYDRO HAWKESBURY INC.</v>
          </cell>
          <cell r="B2531" t="str">
            <v>HYDRO HAWKESBURY INC.</v>
          </cell>
          <cell r="D2531">
            <v>-654859</v>
          </cell>
        </row>
        <row r="2532">
          <cell r="A2532" t="str">
            <v>HYDRO MISSISSAUGA CORPORATION</v>
          </cell>
          <cell r="B2532" t="str">
            <v>ENERSOURCE HYDRO MISSISSAUGA INC.</v>
          </cell>
          <cell r="D2532">
            <v>-211426595</v>
          </cell>
        </row>
        <row r="2533">
          <cell r="A2533" t="str">
            <v>HYDRO ONE BRAMPTON NETWORKS INC.</v>
          </cell>
          <cell r="B2533" t="str">
            <v>HYDRO ONE BRAMPTON NETWORKS INC.</v>
          </cell>
          <cell r="D2533">
            <v>-70428446</v>
          </cell>
        </row>
        <row r="2534">
          <cell r="A2534" t="str">
            <v>HYDRO OTTAWA LIMITED</v>
          </cell>
          <cell r="B2534" t="str">
            <v>HYDRO OTTAWA LIMITED</v>
          </cell>
          <cell r="D2534">
            <v>-38220563</v>
          </cell>
        </row>
        <row r="2535">
          <cell r="A2535" t="str">
            <v>HYDRO VAUGHAN DISTRIBUTION INC.</v>
          </cell>
          <cell r="B2535" t="str">
            <v>POWERSTREAM INC.</v>
          </cell>
          <cell r="D2535">
            <v>-87209685</v>
          </cell>
        </row>
        <row r="2536">
          <cell r="A2536" t="str">
            <v>HYDRO-ELECTRIC COMMISSION FOR THE TOWN OF AMHERSTBURG</v>
          </cell>
          <cell r="B2536" t="str">
            <v>ESSEX POWERLINES CORPORATION</v>
          </cell>
          <cell r="D2536">
            <v>-839038</v>
          </cell>
        </row>
        <row r="2537">
          <cell r="A2537" t="str">
            <v>HYDRO-ELECTRIC COMMISSION OF SOUTH DUMFRIES</v>
          </cell>
          <cell r="B2537" t="str">
            <v>BRANT COUNTY POWER INC.</v>
          </cell>
          <cell r="D2537">
            <v>-1339960</v>
          </cell>
        </row>
        <row r="2538">
          <cell r="A2538" t="str">
            <v>HYDRO-ELECTRIC COMMISSION OF THE CITY OF BRANTFORD</v>
          </cell>
          <cell r="B2538" t="str">
            <v>BRANTFORD POWER INC.</v>
          </cell>
          <cell r="D2538">
            <v>-6136637</v>
          </cell>
        </row>
        <row r="2539">
          <cell r="A2539" t="str">
            <v>HYDRO-ELECTRIC COMMISSION OF THE CITY OF PEMBROKE</v>
          </cell>
          <cell r="B2539" t="str">
            <v>OTTAWA RIVER POWER CORPORATION</v>
          </cell>
          <cell r="D2539">
            <v>-1843533</v>
          </cell>
        </row>
        <row r="2540">
          <cell r="A2540" t="str">
            <v>HYDRO-ELECTRIC COMMISSION OF THE CITY OF SARNIA</v>
          </cell>
          <cell r="B2540" t="str">
            <v>BLUEWATER POWER DISTRIBUTION CORPORATION</v>
          </cell>
          <cell r="D2540">
            <v>-1677753</v>
          </cell>
        </row>
        <row r="2541">
          <cell r="A2541" t="str">
            <v>HYDRO-ELECTRIC COMMISSION OF THE CITY OF TORONTO - EAST YORK OFFICE</v>
          </cell>
          <cell r="B2541" t="str">
            <v>TORONTO HYDRO-ELECTRIC SYSTEM LIMITED</v>
          </cell>
          <cell r="D2541">
            <v>-1161504</v>
          </cell>
        </row>
        <row r="2542">
          <cell r="A2542" t="str">
            <v>HYDRO-ELECTRIC COMMISSION OF THE CITY OF TORONTO - ETOBICOKE OFFICE</v>
          </cell>
          <cell r="B2542" t="str">
            <v>TORONTO HYDRO-ELECTRIC SYSTEM LIMITED</v>
          </cell>
          <cell r="D2542">
            <v>-17024926</v>
          </cell>
        </row>
        <row r="2543">
          <cell r="A2543" t="str">
            <v>HYDRO-ELECTRIC COMMISSION OF THE CITY OF TORONTO - NORTH YORK OFFICE</v>
          </cell>
          <cell r="B2543" t="str">
            <v>TORONTO HYDRO-ELECTRIC SYSTEM LIMITED</v>
          </cell>
          <cell r="D2543">
            <v>-13859585</v>
          </cell>
        </row>
        <row r="2544">
          <cell r="A2544" t="str">
            <v>HYDRO-ELECTRIC COMMISSION OF THE CITY OF TORONTO - SCARBOROUGH OFFICE</v>
          </cell>
          <cell r="B2544" t="str">
            <v>TORONTO HYDRO-ELECTRIC SYSTEM LIMITED</v>
          </cell>
          <cell r="D2544">
            <v>-45210315</v>
          </cell>
        </row>
        <row r="2545">
          <cell r="A2545" t="str">
            <v>HYDRO-ELECTRIC COMMISSION OF THE CITY OF TORONTO - TORONTO OFFICE</v>
          </cell>
          <cell r="B2545" t="str">
            <v>TORONTO HYDRO-ELECTRIC SYSTEM LIMITED</v>
          </cell>
          <cell r="D2545">
            <v>-16694536</v>
          </cell>
        </row>
        <row r="2546">
          <cell r="A2546" t="str">
            <v>HYDRO-ELECTRIC COMMISSION OF THE CITY OF TORONTO - YORK OFFICE</v>
          </cell>
          <cell r="B2546" t="str">
            <v>TORONTO HYDRO-ELECTRIC SYSTEM LIMITED</v>
          </cell>
          <cell r="D2546">
            <v>-1481049</v>
          </cell>
        </row>
        <row r="2547">
          <cell r="A2547" t="str">
            <v>HYDRO-ELECTRIC COMMISSION OF THE TOWN OF BOTHWELL</v>
          </cell>
          <cell r="B2547" t="str">
            <v>CHATHAM-KENT HYDRO INC.</v>
          </cell>
          <cell r="D2547">
            <v>-18554</v>
          </cell>
        </row>
        <row r="2548">
          <cell r="A2548" t="str">
            <v>HYDRO-ELECTRIC COMMISSION OF THE TOWN OF BRACEBRIDGE</v>
          </cell>
          <cell r="B2548" t="str">
            <v>LAKELAND POWER DISTRIBUTION LTD.</v>
          </cell>
          <cell r="D2548">
            <v>-348635</v>
          </cell>
        </row>
        <row r="2549">
          <cell r="A2549" t="str">
            <v>HYDRO-ELECTRIC COMMISSION OF THE TOWN OF CACHE BAY</v>
          </cell>
          <cell r="B2549" t="str">
            <v>GREATER SUDBURY HYDRO INC.</v>
          </cell>
          <cell r="D2549">
            <v>-3110</v>
          </cell>
        </row>
        <row r="2550">
          <cell r="A2550" t="str">
            <v>HYDRO-ELECTRIC COMMISSION OF THE TOWN OF HARRISTON</v>
          </cell>
          <cell r="B2550" t="str">
            <v>WESTARIO POWER INC.</v>
          </cell>
          <cell r="D2550">
            <v>-81709</v>
          </cell>
        </row>
        <row r="2551">
          <cell r="A2551" t="str">
            <v>HYDRO-ELECTRIC COMMISSION OF THE TOWN OF HARROW</v>
          </cell>
          <cell r="B2551" t="str">
            <v>E.L.K. ENERGY INC.</v>
          </cell>
          <cell r="D2551">
            <v>-308527</v>
          </cell>
        </row>
        <row r="2552">
          <cell r="A2552" t="str">
            <v>HYDRO-ELECTRIC COMMISSION OF THE TOWN OF LASALLE</v>
          </cell>
          <cell r="B2552" t="str">
            <v>ESSEX POWERLINES CORPORATION</v>
          </cell>
          <cell r="D2552">
            <v>-6522928</v>
          </cell>
        </row>
        <row r="2553">
          <cell r="A2553" t="str">
            <v>HYDRO-ELECTRIC COMMISSION OF THE TOWN OF PORT ELGIN</v>
          </cell>
          <cell r="B2553" t="str">
            <v>WESTARIO POWER INC.</v>
          </cell>
          <cell r="D2553">
            <v>-2022643</v>
          </cell>
        </row>
        <row r="2554">
          <cell r="A2554" t="str">
            <v>HYDRO-ELECTRIC COMMISSION OF THE TOWN OF STURGEON FALLS</v>
          </cell>
          <cell r="B2554" t="str">
            <v>GREATER SUDBURY HYDRO INC.</v>
          </cell>
          <cell r="D2554">
            <v>-74664</v>
          </cell>
        </row>
        <row r="2555">
          <cell r="A2555" t="str">
            <v>HYDRO-ELECTRIC COMMISSION OF THE TOWN OF VANKLEEK HILL</v>
          </cell>
          <cell r="B2555" t="str">
            <v>HYDRO ONE NETWORKS INC.</v>
          </cell>
          <cell r="D2555">
            <v>-104455</v>
          </cell>
        </row>
        <row r="2556">
          <cell r="A2556" t="str">
            <v>HYDRO-ELECTRIC COMMISSION OF THE TOWN OF WALLACEBURG</v>
          </cell>
          <cell r="B2556" t="str">
            <v>CHATHAM-KENT HYDRO INC.</v>
          </cell>
          <cell r="D2556">
            <v>-736677</v>
          </cell>
        </row>
        <row r="2557">
          <cell r="A2557" t="str">
            <v>HYDRO-ELECTRIC COMMISSION OF THE TOWN OF WASAGA BEACH</v>
          </cell>
          <cell r="B2557" t="str">
            <v>WASAGA DISTRIBUTION INC.</v>
          </cell>
          <cell r="D2557">
            <v>-4206444</v>
          </cell>
        </row>
        <row r="2558">
          <cell r="A2558" t="str">
            <v>HYDRO-ELECTRIC COMMISSION OF THE TOWN OF WEBBWOOD</v>
          </cell>
          <cell r="B2558" t="str">
            <v>ESPANOLA REGIONAL HYDRO DISTRIBUTION CORPORATION</v>
          </cell>
          <cell r="D2558">
            <v>-9548</v>
          </cell>
        </row>
        <row r="2559">
          <cell r="A2559" t="str">
            <v>HYDRO-ELECTRIC COMMISSION OF THE TOWN OF WIARTON</v>
          </cell>
          <cell r="B2559" t="str">
            <v>HYDRO ONE NETWORKS INC.</v>
          </cell>
          <cell r="D2559">
            <v>-166008</v>
          </cell>
        </row>
        <row r="2560">
          <cell r="A2560" t="str">
            <v>HYDRO-ELECTRIC COMMISSION OF THE TOWNSHIP OF BRANTFORD</v>
          </cell>
          <cell r="B2560" t="str">
            <v>BRANT COUNTY POWER INC.</v>
          </cell>
          <cell r="D2560">
            <v>-672280</v>
          </cell>
        </row>
        <row r="2561">
          <cell r="A2561" t="str">
            <v>HYDRO-ELECTRIC COMMISSION OF THE TOWNSHIP OF BURFORD</v>
          </cell>
          <cell r="B2561" t="str">
            <v>BRANT COUNTY POWER INC.</v>
          </cell>
          <cell r="D2561">
            <v>-306179</v>
          </cell>
        </row>
        <row r="2562">
          <cell r="A2562" t="str">
            <v>HYDRO-ELECTRIC COMMISSION OF THE TOWNSHIP OF ESSA</v>
          </cell>
          <cell r="B2562" t="str">
            <v>POWERSTREAM INC.</v>
          </cell>
          <cell r="D2562">
            <v>-91794</v>
          </cell>
        </row>
        <row r="2563">
          <cell r="A2563" t="str">
            <v>HYDRO-ELECTRIC COMMISSION OF THE VILLAGE OF CLIFFORD</v>
          </cell>
          <cell r="B2563" t="str">
            <v>WESTARIO POWER INC.</v>
          </cell>
          <cell r="D2563">
            <v>-44203</v>
          </cell>
        </row>
        <row r="2564">
          <cell r="A2564" t="str">
            <v>HYDRO-ELECTRIC COMMISSION OF THE VILLAGE OF ELORA</v>
          </cell>
          <cell r="B2564" t="str">
            <v>CENTRE WELLINGTON HYDRO LTD.</v>
          </cell>
          <cell r="D2564">
            <v>-832935</v>
          </cell>
        </row>
        <row r="2565">
          <cell r="A2565" t="str">
            <v>HYDRO-ELECTRIC COMMISSION OF THE VILLAGE OF FINCH</v>
          </cell>
          <cell r="B2565" t="str">
            <v>HYDRO ONE NETWORKS INC.</v>
          </cell>
          <cell r="D2565">
            <v>-28863</v>
          </cell>
        </row>
        <row r="2566">
          <cell r="A2566" t="str">
            <v>HYDRO-ELECTRIC COMMISSION OF THE VILLAGE OF FRANKFORD</v>
          </cell>
          <cell r="B2566" t="str">
            <v>HYDRO ONE NETWORKS INC.</v>
          </cell>
          <cell r="D2566">
            <v>-23387</v>
          </cell>
        </row>
        <row r="2567">
          <cell r="A2567" t="str">
            <v>HYDRO-ELECTRIC COMMISSION OF THE VILLAGE OF L'ORIGNAL</v>
          </cell>
          <cell r="B2567" t="str">
            <v>HYDRO ONE NETWORKS INC.</v>
          </cell>
          <cell r="D2567">
            <v>-247222</v>
          </cell>
        </row>
        <row r="2568">
          <cell r="A2568" t="str">
            <v>HYDRO-ELECTRIC COMMISSION OF THE VILLAGE OF LUCAN</v>
          </cell>
          <cell r="B2568" t="str">
            <v>HYDRO ONE NETWORKS INC.</v>
          </cell>
          <cell r="D2568">
            <v>-186697</v>
          </cell>
        </row>
        <row r="2569">
          <cell r="A2569" t="str">
            <v>HYDRO-ELECTRIC COMMISSION OF THE VILLAGE OF MORRISBURG</v>
          </cell>
          <cell r="B2569" t="str">
            <v>RIDEAU ST. LAWRENCE DISTRIBUTION INC.</v>
          </cell>
          <cell r="D2569">
            <v>-182480</v>
          </cell>
        </row>
        <row r="2570">
          <cell r="A2570" t="str">
            <v>HYDRO-ELECTRIC COMMISSION OF THE VILLAGE OF NEUSTADT</v>
          </cell>
          <cell r="B2570" t="str">
            <v>WESTARIO POWER INC.</v>
          </cell>
          <cell r="D2570">
            <v>-23476</v>
          </cell>
        </row>
        <row r="2571">
          <cell r="A2571" t="str">
            <v>HYDRO-ELECTRIC COMMISSION OF THE VILLAGE OF PAISLEY</v>
          </cell>
          <cell r="B2571" t="str">
            <v>HYDRO ONE NETWORKS INC.</v>
          </cell>
          <cell r="D2571">
            <v>-60655</v>
          </cell>
        </row>
        <row r="2572">
          <cell r="A2572" t="str">
            <v>HYDRO-ELECTRIC COMMISSION OF THE VILLAGE OF ST. CLAIR BEACH</v>
          </cell>
          <cell r="B2572" t="str">
            <v>ESSEX POWERLINES CORPORATION</v>
          </cell>
          <cell r="D2572">
            <v>-1478693</v>
          </cell>
        </row>
        <row r="2573">
          <cell r="A2573" t="str">
            <v>INGERSOLL PUBLIC UTILITY COMMISSION</v>
          </cell>
          <cell r="B2573" t="str">
            <v>ERIE THAMES POWERLINES CORPORATION</v>
          </cell>
          <cell r="D2573">
            <v>-1202839</v>
          </cell>
        </row>
        <row r="2574">
          <cell r="A2574" t="str">
            <v>INNISFIL HYDRO DISTRIBUTION SYSTEMS LIMITED</v>
          </cell>
          <cell r="B2574" t="str">
            <v>INNISFIL HYDRO DISTRIBUTION SYSTEMS LIMITED</v>
          </cell>
          <cell r="D2574">
            <v>-1957473</v>
          </cell>
        </row>
        <row r="2575">
          <cell r="A2575" t="str">
            <v>IROQUOIS FALLS HYDRO</v>
          </cell>
          <cell r="B2575" t="str">
            <v>NORTHERN ONTARIO WIRES INC.</v>
          </cell>
          <cell r="D2575">
            <v>-982004</v>
          </cell>
        </row>
        <row r="2576">
          <cell r="A2576" t="str">
            <v>KANATA HYDRO-ELECTRIC COMMISSION</v>
          </cell>
          <cell r="B2576" t="str">
            <v>HYDRO OTTAWA LIMITED</v>
          </cell>
          <cell r="D2576">
            <v>-26895793</v>
          </cell>
        </row>
        <row r="2577">
          <cell r="A2577" t="str">
            <v>KENORA HYDRO ELECTRIC CORPORATION LTD.</v>
          </cell>
          <cell r="B2577" t="str">
            <v>KENORA HYDRO ELECTRIC CORPORATION LTD.</v>
          </cell>
          <cell r="D2577">
            <v>-657468</v>
          </cell>
        </row>
        <row r="2578">
          <cell r="A2578" t="str">
            <v>KILLALOE HYDRO ELECTRIC COMMISSION</v>
          </cell>
          <cell r="B2578" t="str">
            <v>OTTAWA RIVER POWER CORPORATION</v>
          </cell>
          <cell r="D2578">
            <v>-46041</v>
          </cell>
        </row>
        <row r="2579">
          <cell r="A2579" t="str">
            <v>KINCARDINE HYDRO ELECTRIC COMMISSION</v>
          </cell>
          <cell r="B2579" t="str">
            <v>WESTARIO POWER INC.</v>
          </cell>
          <cell r="D2579">
            <v>-1083678</v>
          </cell>
        </row>
        <row r="2580">
          <cell r="A2580" t="str">
            <v>KINGSTON ELECTRICITY DISTRIBUTION LIMITED</v>
          </cell>
          <cell r="B2580" t="str">
            <v>KINGSTON ELECTRICITY DISTRIBUTION LIMITED</v>
          </cell>
          <cell r="D2580">
            <v>-3791129</v>
          </cell>
        </row>
        <row r="2581">
          <cell r="B2581" t="str">
            <v>KINGSTON HYDRO CORPORATION</v>
          </cell>
          <cell r="D2581">
            <v>-3791129</v>
          </cell>
        </row>
        <row r="2582">
          <cell r="A2582" t="str">
            <v>KINGSVILLE PUBLIC UTILITY COMMISSION</v>
          </cell>
          <cell r="B2582" t="str">
            <v>E.L.K. ENERGY INC.</v>
          </cell>
          <cell r="D2582">
            <v>-1097228</v>
          </cell>
        </row>
        <row r="2583">
          <cell r="A2583" t="str">
            <v>KIRKFIELD HYDRO ELECTRIC SYSTEM</v>
          </cell>
          <cell r="B2583" t="str">
            <v>HYDRO ONE NETWORKS INC.</v>
          </cell>
          <cell r="D2583">
            <v>-43959</v>
          </cell>
        </row>
        <row r="2584">
          <cell r="A2584" t="str">
            <v>KITCHENER-WILMOT HYDRO INC.</v>
          </cell>
          <cell r="B2584" t="str">
            <v>KITCHENER-WILMOT HYDRO INC.</v>
          </cell>
          <cell r="D2584">
            <v>-21989288</v>
          </cell>
        </row>
        <row r="2585">
          <cell r="A2585" t="str">
            <v>LAKEFIELD DISTRIBUTION INCORPORATED</v>
          </cell>
          <cell r="B2585" t="str">
            <v>PETERBOROUGH DISTRIBUTION INCORPORATED</v>
          </cell>
          <cell r="D2585">
            <v>-281278</v>
          </cell>
        </row>
        <row r="2586">
          <cell r="A2586" t="str">
            <v>LAKESHORE TOWNSHIP HEC</v>
          </cell>
          <cell r="B2586" t="str">
            <v>E.L.K. ENERGY INC.</v>
          </cell>
          <cell r="D2586">
            <v>-969375</v>
          </cell>
        </row>
        <row r="2587">
          <cell r="A2587" t="str">
            <v>LANARK HIGHLANDS PUBLIC UTILITIES COMMISSION</v>
          </cell>
          <cell r="B2587" t="str">
            <v>HYDRO ONE NETWORKS INC.</v>
          </cell>
          <cell r="D2587">
            <v>-127880</v>
          </cell>
        </row>
        <row r="2588">
          <cell r="A2588" t="str">
            <v>LARDER LAKE ELECTRIC COMPANY</v>
          </cell>
          <cell r="B2588" t="str">
            <v>HYDRO ONE NETWORKS INC.</v>
          </cell>
          <cell r="D2588">
            <v>-134354</v>
          </cell>
        </row>
        <row r="2589">
          <cell r="A2589" t="str">
            <v>LATCHFORD HYDRO ELECTRIC</v>
          </cell>
          <cell r="B2589" t="str">
            <v>HYDRO ONE NETWORKS INC.</v>
          </cell>
          <cell r="D2589">
            <v>-43188</v>
          </cell>
        </row>
        <row r="2590">
          <cell r="A2590" t="str">
            <v>LINCOLN HYDRO-ELECTRIC COMMISSION</v>
          </cell>
          <cell r="B2590" t="str">
            <v>NIAGARA PENINSULA ENERGY INC.</v>
          </cell>
          <cell r="D2590">
            <v>-2180725</v>
          </cell>
        </row>
        <row r="2591">
          <cell r="A2591" t="str">
            <v>LINDSAY HYDRO-ELECTRIC SYSTEM</v>
          </cell>
          <cell r="B2591" t="str">
            <v>HYDRO ONE NETWORKS INC.</v>
          </cell>
          <cell r="D2591">
            <v>-2221960</v>
          </cell>
        </row>
        <row r="2592">
          <cell r="A2592" t="str">
            <v>LONDON HYDRO UTILITIES SERVICES INC.</v>
          </cell>
          <cell r="B2592" t="str">
            <v>LONDON HYDRO INC.</v>
          </cell>
          <cell r="D2592">
            <v>-34850128</v>
          </cell>
        </row>
        <row r="2593">
          <cell r="A2593" t="str">
            <v>MALAHIDE UTILITY COMMISSION</v>
          </cell>
          <cell r="B2593" t="str">
            <v>HYDRO ONE NETWORKS INC.</v>
          </cell>
          <cell r="D2593">
            <v>-74537</v>
          </cell>
        </row>
        <row r="2594">
          <cell r="A2594" t="str">
            <v>MAPLETON HYDRO ELECTRIC COMMISSION</v>
          </cell>
          <cell r="B2594" t="str">
            <v>HYDRO ONE NETWORKS INC.</v>
          </cell>
          <cell r="D2594">
            <v>-286244</v>
          </cell>
        </row>
        <row r="2595">
          <cell r="A2595" t="str">
            <v>MARKDALE HYDRO SYSTEM</v>
          </cell>
          <cell r="B2595" t="str">
            <v>HYDRO ONE NETWORKS INC.</v>
          </cell>
          <cell r="D2595">
            <v>-87779</v>
          </cell>
        </row>
        <row r="2596">
          <cell r="A2596" t="str">
            <v>MARKHAM HYDRO DISTRIBUTION INC.</v>
          </cell>
          <cell r="B2596" t="str">
            <v>POWERSTREAM INC.</v>
          </cell>
          <cell r="D2596">
            <v>-70046978</v>
          </cell>
        </row>
        <row r="2597">
          <cell r="A2597" t="str">
            <v>MARMORA HYDRO COMMISSION</v>
          </cell>
          <cell r="B2597" t="str">
            <v>HYDRO ONE NETWORKS INC.</v>
          </cell>
          <cell r="D2597">
            <v>-83490</v>
          </cell>
        </row>
        <row r="2598">
          <cell r="A2598" t="str">
            <v>MARTINTOWN HYDRO SYSTEM</v>
          </cell>
          <cell r="B2598" t="str">
            <v>HYDRO ONE NETWORKS INC.</v>
          </cell>
          <cell r="D2598">
            <v>-843</v>
          </cell>
        </row>
        <row r="2599">
          <cell r="A2599" t="str">
            <v>MIDLAND POWER UTILITY CORPORATION</v>
          </cell>
          <cell r="B2599" t="str">
            <v>MIDLAND POWER UTILITY CORPORATION</v>
          </cell>
          <cell r="D2599">
            <v>-412824</v>
          </cell>
        </row>
        <row r="2600">
          <cell r="A2600" t="str">
            <v>MILDMAY HYDRO-ELECTRIC COMMISSION</v>
          </cell>
          <cell r="B2600" t="str">
            <v>WESTARIO POWER INC.</v>
          </cell>
          <cell r="D2600">
            <v>-109916</v>
          </cell>
        </row>
        <row r="2601">
          <cell r="A2601" t="str">
            <v>MILTON HYDRO DISTRIBUTION INC.</v>
          </cell>
          <cell r="B2601" t="str">
            <v>MILTON HYDRO DISTRIBUTION INC.</v>
          </cell>
          <cell r="D2601">
            <v>-7959272</v>
          </cell>
        </row>
        <row r="2602">
          <cell r="A2602" t="str">
            <v>MISSISSIPPI MILLS PUBLIC UTILITIES COMMISSION</v>
          </cell>
          <cell r="B2602" t="str">
            <v>OTTAWA RIVER POWER CORPORATION</v>
          </cell>
          <cell r="D2602">
            <v>-444390</v>
          </cell>
        </row>
        <row r="2603">
          <cell r="A2603" t="str">
            <v>NANTICOKE HYDRO ELECTRIC COMMISSION</v>
          </cell>
          <cell r="B2603" t="str">
            <v>HALDIMAND COUNTY HYDRO INC.</v>
          </cell>
          <cell r="D2603">
            <v>-1235478</v>
          </cell>
        </row>
        <row r="2604">
          <cell r="A2604" t="str">
            <v>NAPANEE HYDRO-ELECTRIC COMMISSION</v>
          </cell>
          <cell r="B2604" t="str">
            <v>HYDRO ONE NETWORKS INC.</v>
          </cell>
          <cell r="D2604">
            <v>-373298</v>
          </cell>
        </row>
        <row r="2605">
          <cell r="A2605" t="str">
            <v>NEPEAN HYDRO ELECTRIC COMMISSION</v>
          </cell>
          <cell r="B2605" t="str">
            <v>HYDRO OTTAWA LIMITED</v>
          </cell>
          <cell r="D2605">
            <v>-31741005</v>
          </cell>
        </row>
        <row r="2606">
          <cell r="A2606" t="str">
            <v>NEW TECUMSETH HYDRO</v>
          </cell>
          <cell r="B2606" t="str">
            <v>POWERSTREAM INC.</v>
          </cell>
          <cell r="D2606">
            <v>-2543017</v>
          </cell>
        </row>
        <row r="2607">
          <cell r="A2607" t="str">
            <v>NEWBURY POWER INC.</v>
          </cell>
          <cell r="B2607" t="str">
            <v>MIDDLESEX POWER DISTRIBUTION CORPORATION</v>
          </cell>
          <cell r="D2607">
            <v>-32441</v>
          </cell>
        </row>
        <row r="2608">
          <cell r="A2608" t="str">
            <v>NEWMARKET HYDRO LTD.</v>
          </cell>
          <cell r="B2608" t="str">
            <v>NEWMARKET-TAY POWER DISTRIBUTION LTD.</v>
          </cell>
          <cell r="D2608">
            <v>-28475793</v>
          </cell>
        </row>
        <row r="2609">
          <cell r="A2609" t="str">
            <v>NIAGARA FALLS HYDRO INC.</v>
          </cell>
          <cell r="B2609" t="str">
            <v>NIAGARA PENINSULA ENERGY INC.</v>
          </cell>
          <cell r="D2609">
            <v>-5381489</v>
          </cell>
        </row>
        <row r="2610">
          <cell r="A2610" t="str">
            <v>NIAGARA-ON-THE-LAKE HYDRO INC.</v>
          </cell>
          <cell r="B2610" t="str">
            <v>NIAGARA-ON-THE-LAKE HYDRO INC.</v>
          </cell>
          <cell r="D2610">
            <v>-3094806</v>
          </cell>
        </row>
        <row r="2611">
          <cell r="A2611" t="str">
            <v>NICKEL CENTRE HYDRO-ELECTRIC COMMISSION</v>
          </cell>
          <cell r="B2611" t="str">
            <v>GREATER SUDBURY HYDRO INC.</v>
          </cell>
          <cell r="D2611">
            <v>-109515</v>
          </cell>
        </row>
        <row r="2612">
          <cell r="A2612" t="str">
            <v>NIPIGON HYDRO ELECTRIC COMMISSION</v>
          </cell>
          <cell r="B2612" t="str">
            <v>HYDRO ONE NETWORKS INC.</v>
          </cell>
          <cell r="D2612">
            <v>-99604</v>
          </cell>
        </row>
        <row r="2613">
          <cell r="A2613" t="str">
            <v>NORFOLK POWER DISTRIBUTION INC.</v>
          </cell>
          <cell r="B2613" t="str">
            <v>NORFOLK POWER DISTRIBUTION INC.</v>
          </cell>
          <cell r="D2613">
            <v>-126255</v>
          </cell>
        </row>
        <row r="2614">
          <cell r="A2614" t="str">
            <v>NORTH BAY HYDRO DISTRIBUTION LIMITED</v>
          </cell>
          <cell r="B2614" t="str">
            <v>NORTH BAY HYDRO DISTRIBUTION LIMITED</v>
          </cell>
          <cell r="D2614">
            <v>-4726723</v>
          </cell>
        </row>
        <row r="2615">
          <cell r="A2615" t="str">
            <v>NORTH GLENGARRY PUBLIC UTILITIES COMMISSION</v>
          </cell>
          <cell r="B2615" t="str">
            <v>HYDRO ONE NETWORKS INC.</v>
          </cell>
          <cell r="D2615">
            <v>-234918</v>
          </cell>
        </row>
        <row r="2616">
          <cell r="A2616" t="str">
            <v>NORTH GRENVILLE HYDRO-ELECTRIC COMMISSION</v>
          </cell>
          <cell r="B2616" t="str">
            <v>HYDRO ONE NETWORKS INC.</v>
          </cell>
          <cell r="D2616">
            <v>-391130</v>
          </cell>
        </row>
        <row r="2617">
          <cell r="A2617" t="str">
            <v>NORTH PERTH UTILITY COMMISSION</v>
          </cell>
          <cell r="B2617" t="str">
            <v>HYDRO ONE NETWORKS INC.</v>
          </cell>
          <cell r="D2617">
            <v>-781927</v>
          </cell>
        </row>
        <row r="2618">
          <cell r="A2618" t="str">
            <v>NORWICH PUBLIC UTILITY COMMISSION</v>
          </cell>
          <cell r="B2618" t="str">
            <v>ERIE THAMES POWERLINES CORPORATION</v>
          </cell>
          <cell r="D2618">
            <v>-148183</v>
          </cell>
        </row>
        <row r="2619">
          <cell r="A2619" t="str">
            <v>OAKVILLE HYDRO ELECTRICITY DISTRIBUTION INC.</v>
          </cell>
          <cell r="B2619" t="str">
            <v>OAKVILLE HYDRO ELECTRICITY DISTRIBUTION INC.</v>
          </cell>
          <cell r="D2619">
            <v>-45446210</v>
          </cell>
        </row>
        <row r="2620">
          <cell r="A2620" t="str">
            <v>OIL SPRINGS HYDRO ELECTRIC COMMISSION</v>
          </cell>
          <cell r="B2620" t="str">
            <v>BLUEWATER POWER DISTRIBUTION CORPORATION</v>
          </cell>
          <cell r="D2620">
            <v>-22469</v>
          </cell>
        </row>
        <row r="2621">
          <cell r="A2621" t="str">
            <v>ORANGEVILLE HYDRO LIMITED</v>
          </cell>
          <cell r="B2621" t="str">
            <v>ORANGEVILLE HYDRO LIMITED</v>
          </cell>
          <cell r="D2621">
            <v>-6466013</v>
          </cell>
        </row>
        <row r="2622">
          <cell r="A2622" t="str">
            <v>ORILLIA POWER DISTRIBUTION CORPORATION</v>
          </cell>
          <cell r="B2622" t="str">
            <v>ORILLIA POWER DISTRIBUTION CORPORATION</v>
          </cell>
          <cell r="D2622">
            <v>-1910952</v>
          </cell>
        </row>
        <row r="2623">
          <cell r="A2623" t="str">
            <v>OSHAWA PUC NETWORKS INC.</v>
          </cell>
          <cell r="B2623" t="str">
            <v>OSHAWA PUC NETWORKS INC.</v>
          </cell>
          <cell r="D2623">
            <v>-17265780</v>
          </cell>
        </row>
        <row r="2624">
          <cell r="A2624" t="str">
            <v>PARKHILL P.U.C.</v>
          </cell>
          <cell r="B2624" t="str">
            <v>MIDDLESEX POWER DISTRIBUTION CORPORATION</v>
          </cell>
          <cell r="D2624">
            <v>-86429</v>
          </cell>
        </row>
        <row r="2625">
          <cell r="A2625" t="str">
            <v>PARRY SOUND POWER CORPORATION</v>
          </cell>
          <cell r="B2625" t="str">
            <v>PARRY SOUND POWER CORPORATION</v>
          </cell>
          <cell r="D2625">
            <v>-1286386</v>
          </cell>
        </row>
        <row r="2626">
          <cell r="A2626" t="str">
            <v>PELHAM HYDRO-ELECTRIC COMMISSION</v>
          </cell>
          <cell r="B2626" t="str">
            <v>NIAGARA PENINSULA ENERGY INC.</v>
          </cell>
          <cell r="D2626">
            <v>-273264</v>
          </cell>
        </row>
        <row r="2627">
          <cell r="A2627" t="str">
            <v>PERTH EAST HYDRO ELECTRIC COMMISSION</v>
          </cell>
          <cell r="B2627" t="str">
            <v>HYDRO ONE NETWORKS INC.</v>
          </cell>
          <cell r="D2627">
            <v>-99796</v>
          </cell>
        </row>
        <row r="2628">
          <cell r="A2628" t="str">
            <v>PETERBOROUGH UTILITIES COMMISSION</v>
          </cell>
          <cell r="B2628" t="str">
            <v>PETERBOROUGH DISTRIBUTION INCORPORATED</v>
          </cell>
          <cell r="D2628">
            <v>-8239389</v>
          </cell>
        </row>
        <row r="2629">
          <cell r="A2629" t="str">
            <v>PICKERING HYDRO-ELECTRIC COMMISSION</v>
          </cell>
          <cell r="B2629" t="str">
            <v>VERIDIAN CONNECTIONS INC.</v>
          </cell>
          <cell r="D2629">
            <v>-24090437</v>
          </cell>
        </row>
        <row r="2630">
          <cell r="A2630" t="str">
            <v>POLICE VILLAGE OF APPLE HILL HYDRO SYSTEM</v>
          </cell>
          <cell r="B2630" t="str">
            <v>HYDRO ONE NETWORKS INC.</v>
          </cell>
          <cell r="D2630">
            <v>-697</v>
          </cell>
        </row>
        <row r="2631">
          <cell r="A2631" t="str">
            <v>POLICE VILLAGE OF AVONMORE HYDRO SYSTEM</v>
          </cell>
          <cell r="B2631" t="str">
            <v>HYDRO ONE NETWORKS INC.</v>
          </cell>
          <cell r="D2631">
            <v>-11342</v>
          </cell>
        </row>
        <row r="2632">
          <cell r="A2632" t="str">
            <v>POLICE VILLAGE OF COMBER HYDRO SYSTEM</v>
          </cell>
          <cell r="B2632" t="str">
            <v>E.L.K. ENERGY INC.</v>
          </cell>
          <cell r="D2632">
            <v>-124278</v>
          </cell>
        </row>
        <row r="2633">
          <cell r="A2633" t="str">
            <v>POLICE VILLAGE OF DUBLIN HYDRO SYSTEM</v>
          </cell>
          <cell r="B2633" t="str">
            <v>ERIE THAMES POWERLINES CORPORATION</v>
          </cell>
          <cell r="D2633">
            <v>-3050</v>
          </cell>
        </row>
        <row r="2634">
          <cell r="A2634" t="str">
            <v>POLICE VILLAGE OF GRANTON HYDRO SYSTEM</v>
          </cell>
          <cell r="B2634" t="str">
            <v>HYDRO ONE NETWORKS INC.</v>
          </cell>
          <cell r="D2634">
            <v>-43677</v>
          </cell>
        </row>
        <row r="2635">
          <cell r="A2635" t="str">
            <v>POLICE VILLAGE OF MERLIN HYDRO SYSTEM</v>
          </cell>
          <cell r="B2635" t="str">
            <v>CHATHAM-KENT HYDRO INC.</v>
          </cell>
          <cell r="D2635">
            <v>-27864</v>
          </cell>
        </row>
        <row r="2636">
          <cell r="A2636" t="str">
            <v>POLICE VILLAGE OF MOOREFIELD HYDRO SYSTEM</v>
          </cell>
          <cell r="B2636" t="str">
            <v>HYDRO ONE NETWORKS INC.</v>
          </cell>
          <cell r="D2636">
            <v>-1245</v>
          </cell>
        </row>
        <row r="2637">
          <cell r="A2637" t="str">
            <v>POLICE VILLAGE OF MOUNT BRYDGES HYDRO SYSTEM</v>
          </cell>
          <cell r="B2637" t="str">
            <v>MIDDLESEX POWER DISTRIBUTION CORPORATION</v>
          </cell>
          <cell r="D2637">
            <v>-269602</v>
          </cell>
        </row>
        <row r="2638">
          <cell r="A2638" t="str">
            <v>POLICE VILLAGE OF PRICEVILLE HYDRO SYSTEM</v>
          </cell>
          <cell r="B2638" t="str">
            <v>HYDRO ONE NETWORKS INC.</v>
          </cell>
          <cell r="D2638">
            <v>-11305</v>
          </cell>
        </row>
        <row r="2639">
          <cell r="A2639" t="str">
            <v>POLICE VILLAGE OF RUSSELL HYDRO ELECTRIC SYSTEM</v>
          </cell>
          <cell r="B2639" t="str">
            <v>HYDRO ONE NETWORKS INC.</v>
          </cell>
          <cell r="D2639">
            <v>-123686</v>
          </cell>
        </row>
        <row r="2640">
          <cell r="A2640" t="str">
            <v>PORT COLBORNE HYDRO INC.</v>
          </cell>
          <cell r="B2640" t="str">
            <v>CANADIAN NIAGARA POWER INC.</v>
          </cell>
          <cell r="D2640">
            <v>-1711315</v>
          </cell>
        </row>
        <row r="2641">
          <cell r="A2641" t="str">
            <v>PORT HOPE HYDRO</v>
          </cell>
          <cell r="B2641" t="str">
            <v>VERIDIAN CONNECTIONS INC.</v>
          </cell>
          <cell r="D2641">
            <v>-1716511</v>
          </cell>
        </row>
        <row r="2642">
          <cell r="A2642" t="str">
            <v>PRESCOTT PUBLIC UTILITIES COMMISSION</v>
          </cell>
          <cell r="B2642" t="str">
            <v>RIDEAU ST. LAWRENCE DISTRIBUTION INC.</v>
          </cell>
          <cell r="D2642">
            <v>-76707</v>
          </cell>
        </row>
        <row r="2643">
          <cell r="A2643" t="str">
            <v>PUBLIC UTILITIES COMMISSION OF CHATHAM-KENT</v>
          </cell>
          <cell r="B2643" t="str">
            <v>CHATHAM-KENT HYDRO INC.</v>
          </cell>
          <cell r="D2643">
            <v>-3710194</v>
          </cell>
        </row>
        <row r="2644">
          <cell r="A2644" t="str">
            <v>PUBLIC UTILITIES COMMISSION OF THE CITY OF BARRIE</v>
          </cell>
          <cell r="B2644" t="str">
            <v>POWERSTREAM INC.</v>
          </cell>
          <cell r="D2644">
            <v>-37458935</v>
          </cell>
        </row>
        <row r="2645">
          <cell r="A2645" t="str">
            <v>PUBLIC UTILITIES COMMISSION OF THE CITY OF OWEN SOUND</v>
          </cell>
          <cell r="B2645" t="str">
            <v>HYDRO ONE NETWORKS INC.</v>
          </cell>
          <cell r="D2645">
            <v>-1445454</v>
          </cell>
        </row>
        <row r="2646">
          <cell r="A2646" t="str">
            <v>PUBLIC UTILITIES COMMISSION OF THE CITY OF TRENTON</v>
          </cell>
          <cell r="B2646" t="str">
            <v>HYDRO ONE NETWORKS INC.</v>
          </cell>
          <cell r="D2646">
            <v>-3074841</v>
          </cell>
        </row>
        <row r="2647">
          <cell r="A2647" t="str">
            <v>PUBLIC UTILITIES COMMISSION OF THE CORPORATION OF THE TOWNSHIP OF MAGNETAWAN</v>
          </cell>
          <cell r="B2647" t="str">
            <v>LAKELAND POWER DISTRIBUTION LTD.</v>
          </cell>
          <cell r="D2647">
            <v>-43024</v>
          </cell>
        </row>
        <row r="2648">
          <cell r="A2648" t="str">
            <v>PUBLIC UTILITIES COMMISSION OF THE TOWN OF ALEXANDRIA</v>
          </cell>
          <cell r="B2648" t="str">
            <v>HYDRO ONE NETWORKS INC.</v>
          </cell>
          <cell r="D2648">
            <v>-213503</v>
          </cell>
        </row>
        <row r="2649">
          <cell r="A2649" t="str">
            <v>PUBLIC UTILITIES COMMISSION OF THE TOWN OF BLENHEIM</v>
          </cell>
          <cell r="B2649" t="str">
            <v>CHATHAM-KENT HYDRO INC.</v>
          </cell>
          <cell r="D2649">
            <v>-119852</v>
          </cell>
        </row>
        <row r="2650">
          <cell r="A2650" t="str">
            <v>PUBLIC UTILITIES COMMISSION OF THE TOWN OF CAMPBELLFORD</v>
          </cell>
          <cell r="B2650" t="str">
            <v>HYDRO ONE NETWORKS INC.</v>
          </cell>
          <cell r="D2650">
            <v>-302313</v>
          </cell>
        </row>
        <row r="2651">
          <cell r="A2651" t="str">
            <v>PUBLIC UTILITIES COMMISSION OF THE TOWN OF CHESLEY</v>
          </cell>
          <cell r="B2651" t="str">
            <v>HYDRO ONE NETWORKS INC.</v>
          </cell>
          <cell r="D2651">
            <v>-103819</v>
          </cell>
        </row>
        <row r="2652">
          <cell r="A2652" t="str">
            <v>PUBLIC UTILITIES COMMISSION OF THE TOWN OF COBOURG</v>
          </cell>
          <cell r="B2652" t="str">
            <v>LAKEFRONT UTILITIES INC.</v>
          </cell>
          <cell r="D2652">
            <v>-2357171</v>
          </cell>
        </row>
        <row r="2653">
          <cell r="A2653" t="str">
            <v>PUBLIC UTILITIES COMMISSION OF THE TOWN OF FERGUS</v>
          </cell>
          <cell r="B2653" t="str">
            <v>CENTRE WELLINGTON HYDRO LTD.</v>
          </cell>
          <cell r="D2653">
            <v>-1766858</v>
          </cell>
        </row>
        <row r="2654">
          <cell r="A2654" t="str">
            <v>PUBLIC UTILITIES COMMISSION OF THE TOWN OF GODERICH</v>
          </cell>
          <cell r="B2654" t="str">
            <v>WEST COAST HURON ENERGY INC.</v>
          </cell>
          <cell r="D2654">
            <v>-498486</v>
          </cell>
        </row>
        <row r="2655">
          <cell r="A2655" t="str">
            <v>PUBLIC UTILITIES COMMISSION OF THE TOWN OF MASSEY</v>
          </cell>
          <cell r="B2655" t="str">
            <v>ESPANOLA REGIONAL HYDRO DISTRIBUTION CORPORATION</v>
          </cell>
          <cell r="D2655">
            <v>-31593</v>
          </cell>
        </row>
        <row r="2656">
          <cell r="A2656" t="str">
            <v>PUBLIC UTILITIES COMMISSION OF THE TOWN OF MEAFORD</v>
          </cell>
          <cell r="B2656" t="str">
            <v>HYDRO ONE NETWORKS INC.</v>
          </cell>
          <cell r="D2656">
            <v>-493726</v>
          </cell>
        </row>
        <row r="2657">
          <cell r="A2657" t="str">
            <v>PUBLIC UTILITIES COMMISSION OF THE TOWN OF MITCHELL</v>
          </cell>
          <cell r="B2657" t="str">
            <v>ERIE THAMES POWERLINES CORPORATION</v>
          </cell>
          <cell r="D2657">
            <v>-278354</v>
          </cell>
        </row>
        <row r="2658">
          <cell r="A2658" t="str">
            <v>PUBLIC UTILITIES COMMISSION OF THE TOWN OF MOUNT FOREST</v>
          </cell>
          <cell r="B2658" t="str">
            <v>WELLINGTON NORTH POWER INC.</v>
          </cell>
          <cell r="D2658">
            <v>-312836</v>
          </cell>
        </row>
        <row r="2659">
          <cell r="A2659" t="str">
            <v>PUBLIC UTILITIES COMMISSION OF THE TOWN OF PALMERSTON</v>
          </cell>
          <cell r="B2659" t="str">
            <v>WESTARIO POWER INC.</v>
          </cell>
          <cell r="D2659">
            <v>-172365</v>
          </cell>
        </row>
        <row r="2660">
          <cell r="A2660" t="str">
            <v>PUBLIC UTILITIES COMMISSION OF THE TOWN OF PARIS</v>
          </cell>
          <cell r="B2660" t="str">
            <v>BRANT COUNTY POWER INC.</v>
          </cell>
          <cell r="D2660">
            <v>-363151</v>
          </cell>
        </row>
        <row r="2661">
          <cell r="A2661" t="str">
            <v>PUBLIC UTILITIES COMMISSION OF THE TOWN OF PICTON</v>
          </cell>
          <cell r="B2661" t="str">
            <v>HYDRO ONE NETWORKS INC.</v>
          </cell>
          <cell r="D2661">
            <v>-152333</v>
          </cell>
        </row>
        <row r="2662">
          <cell r="A2662" t="str">
            <v>PUBLIC UTILITIES COMMISSION OF THE TOWN OF RIDGETOWN</v>
          </cell>
          <cell r="B2662" t="str">
            <v>CHATHAM-KENT HYDRO INC.</v>
          </cell>
          <cell r="D2662">
            <v>-132327</v>
          </cell>
        </row>
        <row r="2663">
          <cell r="A2663" t="str">
            <v>PUBLIC UTILITIES COMMISSION OF THE TOWN OF SOUTHAMPTON</v>
          </cell>
          <cell r="B2663" t="str">
            <v>WESTARIO POWER INC.</v>
          </cell>
          <cell r="D2663">
            <v>-197535</v>
          </cell>
        </row>
        <row r="2664">
          <cell r="A2664" t="str">
            <v>PUBLIC UTILITIES COMMISSION OF THE TOWN OF TECUMSEH</v>
          </cell>
          <cell r="B2664" t="str">
            <v>ESSEX POWERLINES CORPORATION</v>
          </cell>
          <cell r="D2664">
            <v>-4471354</v>
          </cell>
        </row>
        <row r="2665">
          <cell r="A2665" t="str">
            <v>PUBLIC UTILITIES COMMISSION OF THE TOWN OF TILBURY</v>
          </cell>
          <cell r="B2665" t="str">
            <v>CHATHAM-KENT HYDRO INC.</v>
          </cell>
          <cell r="D2665">
            <v>-249158</v>
          </cell>
        </row>
        <row r="2666">
          <cell r="A2666" t="str">
            <v>PUBLIC UTILITIES COMMISSION OF THE VILLAGE OF ARTHUR</v>
          </cell>
          <cell r="B2666" t="str">
            <v>WELLINGTON NORTH POWER INC.</v>
          </cell>
          <cell r="D2666">
            <v>-118035</v>
          </cell>
        </row>
        <row r="2667">
          <cell r="A2667" t="str">
            <v>PUBLIC UTILITIES COMMISSION OF THE VILLAGE OF BELMONT</v>
          </cell>
          <cell r="B2667" t="str">
            <v>ERIE THAMES POWERLINES CORPORATION</v>
          </cell>
          <cell r="D2667">
            <v>-315244</v>
          </cell>
        </row>
        <row r="2668">
          <cell r="A2668" t="str">
            <v>PUBLIC UTILITIES COMMISSION OF THE VILLAGE OF LANCASTER</v>
          </cell>
          <cell r="B2668" t="str">
            <v>HYDRO ONE NETWORKS INC.</v>
          </cell>
          <cell r="D2668">
            <v>-43431</v>
          </cell>
        </row>
        <row r="2669">
          <cell r="A2669" t="str">
            <v>PUBLIC UTILITIES COMMISSION OF THE VILLAGE OF PORT STANLEY</v>
          </cell>
          <cell r="B2669" t="str">
            <v>ERIE THAMES POWERLINES CORPORATION</v>
          </cell>
          <cell r="D2669">
            <v>-156355</v>
          </cell>
        </row>
        <row r="2670">
          <cell r="A2670" t="str">
            <v>PUBLIC UTILITIES COMMISSION OF THE VILLAGE OF THAMESVILLE</v>
          </cell>
          <cell r="B2670" t="str">
            <v>CHATHAM-KENT HYDRO INC.</v>
          </cell>
          <cell r="D2670">
            <v>-19390</v>
          </cell>
        </row>
        <row r="2671">
          <cell r="A2671" t="str">
            <v>PUBLIC UTILITIES COMMISSION OF THE VILLAGE OF WESTPORT</v>
          </cell>
          <cell r="B2671" t="str">
            <v>RIDEAU ST. LAWRENCE DISTRIBUTION INC.</v>
          </cell>
          <cell r="D2671">
            <v>-83342</v>
          </cell>
        </row>
        <row r="2672">
          <cell r="A2672" t="str">
            <v>PUBLIC UTILITIES COMMISSION OF THE VILLAGE OF WHEATLEY</v>
          </cell>
          <cell r="B2672" t="str">
            <v>CHATHAM-KENT HYDRO INC.</v>
          </cell>
          <cell r="D2672">
            <v>-119683</v>
          </cell>
        </row>
        <row r="2673">
          <cell r="A2673" t="str">
            <v>PUBLIC UTILITY COMMISSION OF THE VILLAGE OF WEST LORNE</v>
          </cell>
          <cell r="B2673" t="str">
            <v>HYDRO ONE NETWORKS INC.</v>
          </cell>
          <cell r="D2673">
            <v>-93341</v>
          </cell>
        </row>
        <row r="2674">
          <cell r="A2674" t="str">
            <v>PUBLIC UTILITY COMMISSION OF TOWN OF PERTH</v>
          </cell>
          <cell r="B2674" t="str">
            <v>HYDRO ONE NETWORKS INC.</v>
          </cell>
          <cell r="D2674">
            <v>-1786365</v>
          </cell>
        </row>
        <row r="2675">
          <cell r="A2675" t="str">
            <v>RAINY RIVER PUBLIC UTILITIES COMMISSION</v>
          </cell>
          <cell r="B2675" t="str">
            <v>HYDRO ONE NETWORKS INC.</v>
          </cell>
          <cell r="D2675">
            <v>-96206</v>
          </cell>
        </row>
        <row r="2676">
          <cell r="A2676" t="str">
            <v>RED ROCK HYDRO</v>
          </cell>
          <cell r="B2676" t="str">
            <v>HYDRO ONE NETWORKS INC.</v>
          </cell>
          <cell r="D2676">
            <v>-26728</v>
          </cell>
        </row>
        <row r="2677">
          <cell r="A2677" t="str">
            <v>REMARA-BRECHIN HYDRO</v>
          </cell>
          <cell r="B2677" t="str">
            <v>HYDRO ONE NETWORKS INC.</v>
          </cell>
          <cell r="D2677">
            <v>-6839</v>
          </cell>
        </row>
        <row r="2678">
          <cell r="A2678" t="str">
            <v>RENFREW HYDRO INC.</v>
          </cell>
          <cell r="B2678" t="str">
            <v>RENFREW HYDRO INC.</v>
          </cell>
          <cell r="D2678">
            <v>-98644</v>
          </cell>
        </row>
        <row r="2679">
          <cell r="A2679" t="str">
            <v>RICHMOND HILL HYDRO INC.</v>
          </cell>
          <cell r="B2679" t="str">
            <v>POWERSTREAM INC.</v>
          </cell>
          <cell r="D2679">
            <v>-56318838</v>
          </cell>
        </row>
        <row r="2680">
          <cell r="A2680" t="str">
            <v>RIPLEY PUBLIC UTILITIES COMMISSION</v>
          </cell>
          <cell r="B2680" t="str">
            <v>WESTARIO POWER INC.</v>
          </cell>
          <cell r="D2680">
            <v>-45105</v>
          </cell>
        </row>
        <row r="2681">
          <cell r="A2681" t="str">
            <v>ROCKLAND HYDRO ELECTRIC COMMISSION</v>
          </cell>
          <cell r="B2681" t="str">
            <v>HYDRO ONE NETWORKS INC.</v>
          </cell>
          <cell r="D2681">
            <v>-1890937</v>
          </cell>
        </row>
        <row r="2682">
          <cell r="A2682" t="str">
            <v>RODNEY PUBLIC UTILITIES COMMISSION</v>
          </cell>
          <cell r="B2682" t="str">
            <v>HYDRO ONE NETWORKS INC.</v>
          </cell>
          <cell r="D2682">
            <v>-79269</v>
          </cell>
        </row>
        <row r="2683">
          <cell r="A2683" t="str">
            <v>SABLES-SPANISH RIVERS PUBLIC UTILITIES COMMISSION</v>
          </cell>
          <cell r="B2683" t="str">
            <v>ESPANOLA REGIONAL HYDRO DISTRIBUTION CORPORATION</v>
          </cell>
          <cell r="D2683">
            <v>-41141</v>
          </cell>
        </row>
        <row r="2684">
          <cell r="A2684" t="str">
            <v>SCHREIBER HYDRO-ELECTRIC COMMISSION</v>
          </cell>
          <cell r="B2684" t="str">
            <v>HYDRO ONE NETWORKS INC.</v>
          </cell>
          <cell r="D2684">
            <v>-51845</v>
          </cell>
        </row>
        <row r="2685">
          <cell r="A2685" t="str">
            <v>SCUGOG HYDRO ELECTRIC CORPORATION</v>
          </cell>
          <cell r="B2685" t="str">
            <v>VERIDIAN CONNECTIONS INC.</v>
          </cell>
          <cell r="D2685">
            <v>-869072</v>
          </cell>
        </row>
        <row r="2686">
          <cell r="A2686" t="str">
            <v>SEAFORTH PUBLIC UTILITY COMMISSION</v>
          </cell>
          <cell r="B2686" t="str">
            <v>FESTIVAL HYDRO INC.</v>
          </cell>
          <cell r="D2686">
            <v>-59490</v>
          </cell>
        </row>
        <row r="2687">
          <cell r="A2687" t="str">
            <v>SEVERN HYDRO-ELECTRIC SYSTEM</v>
          </cell>
          <cell r="B2687" t="str">
            <v>HYDRO ONE NETWORKS INC.</v>
          </cell>
          <cell r="D2687">
            <v>-158118</v>
          </cell>
        </row>
        <row r="2688">
          <cell r="A2688" t="str">
            <v>SIMCOE HYDRO-ELECTRIC COMMISSION</v>
          </cell>
          <cell r="B2688" t="str">
            <v>NORFOLK POWER DISTRIBUTION INC.</v>
          </cell>
          <cell r="D2688">
            <v>-1754661</v>
          </cell>
        </row>
        <row r="2689">
          <cell r="A2689" t="str">
            <v>SIOUX LOOKOUT HYDRO INC.</v>
          </cell>
          <cell r="B2689" t="str">
            <v>SIOUX LOOKOUT HYDRO INC.</v>
          </cell>
          <cell r="D2689">
            <v>-1077184</v>
          </cell>
        </row>
        <row r="2690">
          <cell r="A2690" t="str">
            <v>SMITHS FALLS HYDRO ELECTRIC COMMISSION</v>
          </cell>
          <cell r="B2690" t="str">
            <v>HYDRO ONE NETWORKS INC.</v>
          </cell>
          <cell r="D2690">
            <v>-555885</v>
          </cell>
        </row>
        <row r="2691">
          <cell r="A2691" t="str">
            <v>SOUTH RIVER PUBLIC UTILITIES COMMISSION</v>
          </cell>
          <cell r="B2691" t="str">
            <v>HYDRO ONE NETWORKS INC.</v>
          </cell>
          <cell r="D2691">
            <v>-123007</v>
          </cell>
        </row>
        <row r="2692">
          <cell r="A2692" t="str">
            <v>SOUTH-WEST OXFORD PUBLIC UTILITIES COMMISSION</v>
          </cell>
          <cell r="B2692" t="str">
            <v>ERIE THAMES POWERLINES CORPORATION</v>
          </cell>
          <cell r="D2692">
            <v>-15240</v>
          </cell>
        </row>
        <row r="2693">
          <cell r="A2693" t="str">
            <v>ST. CATHARINES HYDRO UTILITY SERVICES INC.</v>
          </cell>
          <cell r="B2693" t="str">
            <v>HORIZON UTILITIES CORPORATION</v>
          </cell>
          <cell r="D2693">
            <v>-5737943</v>
          </cell>
        </row>
        <row r="2694">
          <cell r="A2694" t="str">
            <v>ST. MARY'S PUBLIC UTILITIES COMMISSION</v>
          </cell>
          <cell r="B2694" t="str">
            <v>FESTIVAL HYDRO INC.</v>
          </cell>
          <cell r="D2694">
            <v>-632333</v>
          </cell>
        </row>
        <row r="2695">
          <cell r="A2695" t="str">
            <v>ST. THOMAS ENERGY INC.</v>
          </cell>
          <cell r="B2695" t="str">
            <v>ST. THOMAS ENERGY INC.</v>
          </cell>
          <cell r="D2695">
            <v>-2406553</v>
          </cell>
        </row>
        <row r="2696">
          <cell r="A2696" t="str">
            <v>STIRLING-RAWDON PUBLIC UTILITIES COMMISSION</v>
          </cell>
          <cell r="B2696" t="str">
            <v>HYDRO ONE NETWORKS INC.</v>
          </cell>
          <cell r="D2696">
            <v>-55758</v>
          </cell>
        </row>
        <row r="2697">
          <cell r="A2697" t="str">
            <v>STONEY CREEK HYDRO-ELECTRIC COMMISSION</v>
          </cell>
          <cell r="B2697" t="str">
            <v>HORIZON UTILITIES CORPORATION</v>
          </cell>
          <cell r="D2697">
            <v>-9219666</v>
          </cell>
        </row>
        <row r="2698">
          <cell r="A2698" t="str">
            <v>STRATFORD PUBLIC UTILITY COMMISSION</v>
          </cell>
          <cell r="B2698" t="str">
            <v>FESTIVAL HYDRO INC.</v>
          </cell>
          <cell r="D2698">
            <v>-3682680</v>
          </cell>
        </row>
        <row r="2699">
          <cell r="A2699" t="str">
            <v>SUNDRIDGE HYDRO ELECTRIC SYSTEM</v>
          </cell>
          <cell r="B2699" t="str">
            <v>LAKELAND POWER DISTRIBUTION LTD.</v>
          </cell>
          <cell r="D2699">
            <v>-231885</v>
          </cell>
        </row>
        <row r="2700">
          <cell r="A2700" t="str">
            <v>TARA HYDRO-ELECTRIC SYSTEM</v>
          </cell>
          <cell r="B2700" t="str">
            <v>HYDRO ONE NETWORKS INC.</v>
          </cell>
          <cell r="D2700">
            <v>-83487</v>
          </cell>
        </row>
        <row r="2701">
          <cell r="A2701" t="str">
            <v>TAY HYDRO ELECTRIC DISTRIBUTION COMPANY INC.</v>
          </cell>
          <cell r="B2701" t="str">
            <v>NEWMARKET-TAY POWER DISTRIBUTION LTD.</v>
          </cell>
          <cell r="D2701">
            <v>-749785</v>
          </cell>
        </row>
        <row r="2702">
          <cell r="A2702" t="str">
            <v>TEESWATER HYDRO-ELECTRIC COMMISSION</v>
          </cell>
          <cell r="B2702" t="str">
            <v>WESTARIO POWER INC.</v>
          </cell>
          <cell r="D2702">
            <v>-79987</v>
          </cell>
        </row>
        <row r="2703">
          <cell r="A2703" t="str">
            <v>TERRACE BAY SUPERIOR WIRES INC.</v>
          </cell>
          <cell r="B2703" t="str">
            <v>HYDRO ONE NETWORKS INC.</v>
          </cell>
          <cell r="D2703">
            <v>-125100</v>
          </cell>
        </row>
        <row r="2704">
          <cell r="A2704" t="str">
            <v>THE HYDRO ELECTRIC COMMISSION OF THE TOWN OF CARLETON PLACE</v>
          </cell>
          <cell r="B2704" t="str">
            <v>HYDRO ONE NETWORKS INC.</v>
          </cell>
          <cell r="D2704">
            <v>-979803</v>
          </cell>
        </row>
        <row r="2705">
          <cell r="A2705" t="str">
            <v>THE HYDRO ELECTRIC COMMISSION OF THE TOWN OF SHELBURNE</v>
          </cell>
          <cell r="B2705" t="str">
            <v>HYDRO ONE NETWORKS INC.</v>
          </cell>
          <cell r="D2705">
            <v>-560144</v>
          </cell>
        </row>
        <row r="2706">
          <cell r="A2706" t="str">
            <v>THE HYDRO ELECTRIC COMMISSION OF THE TOWNSHIP OF WARWICK</v>
          </cell>
          <cell r="B2706" t="str">
            <v>BLUEWATER POWER DISTRIBUTION CORPORATION</v>
          </cell>
          <cell r="D2706">
            <v>-102652</v>
          </cell>
        </row>
        <row r="2707">
          <cell r="A2707" t="str">
            <v>THE HYDRO-ELECTRIC COMMISSION FOR THE TOWN OF EXETER</v>
          </cell>
          <cell r="B2707" t="str">
            <v>HYDRO ONE NETWORKS INC.</v>
          </cell>
          <cell r="D2707">
            <v>-443071</v>
          </cell>
        </row>
        <row r="2708">
          <cell r="A2708" t="str">
            <v>THE HYDRO-ELECTRIC COMMISSION OF THE CITY OF GLOUCESTER</v>
          </cell>
          <cell r="B2708" t="str">
            <v>HYDRO OTTAWA LIMITED</v>
          </cell>
          <cell r="D2708">
            <v>-26240887</v>
          </cell>
        </row>
        <row r="2709">
          <cell r="A2709" t="str">
            <v>THE HYDRO-ELECTRIC COMMISSION OF THE TOWN OF PENETANGUISHENE</v>
          </cell>
          <cell r="B2709" t="str">
            <v>POWERSTREAM INC.</v>
          </cell>
          <cell r="D2709">
            <v>-1120514</v>
          </cell>
        </row>
        <row r="2710">
          <cell r="A2710" t="str">
            <v>THE PUBLIC UTILITIES COMMISSION FOR THE TOWN OF BANCROFT</v>
          </cell>
          <cell r="B2710" t="str">
            <v>HYDRO ONE NETWORKS INC.</v>
          </cell>
          <cell r="D2710">
            <v>-210604</v>
          </cell>
        </row>
        <row r="2711">
          <cell r="A2711" t="str">
            <v>THE PUBLIC UTILITIES COMMISSION OF THE TOWN OF COLLINGWOOD</v>
          </cell>
          <cell r="B2711" t="str">
            <v>COLLUS POWER CORP.</v>
          </cell>
          <cell r="D2711">
            <v>-1832760</v>
          </cell>
        </row>
        <row r="2712">
          <cell r="A2712" t="str">
            <v>THE PUBLIC UTILITIES COMMISSION OF THE TOWN OF KAPUSKASING</v>
          </cell>
          <cell r="B2712" t="str">
            <v>NORTHERN ONTARIO WIRES INC.</v>
          </cell>
          <cell r="D2712">
            <v>-28714</v>
          </cell>
        </row>
        <row r="2713">
          <cell r="A2713" t="str">
            <v>THE PUBLIC UTILITIES COMMISSION OF THE TOWN OF PETROLIA</v>
          </cell>
          <cell r="B2713" t="str">
            <v>BLUEWATER POWER DISTRIBUTION CORPORATION</v>
          </cell>
          <cell r="D2713">
            <v>-470921</v>
          </cell>
        </row>
        <row r="2714">
          <cell r="A2714" t="str">
            <v>THE PUBLIC UTILITIES COMMISSION OF THE VILLAGE OF EGANVILLE</v>
          </cell>
          <cell r="B2714" t="str">
            <v>HYDRO ONE NETWORKS INC.</v>
          </cell>
          <cell r="D2714">
            <v>-94249</v>
          </cell>
        </row>
        <row r="2715">
          <cell r="A2715" t="str">
            <v>THE PUBLIC UTILITIES COMMISSION OF THE VILLAGE OF POINT EDWARD</v>
          </cell>
          <cell r="B2715" t="str">
            <v>BLUEWATER POWER DISTRIBUTION CORPORATION</v>
          </cell>
          <cell r="D2715">
            <v>-106366</v>
          </cell>
        </row>
        <row r="2716">
          <cell r="A2716" t="str">
            <v>THE VILLAGE OF OMEMEE HYDRO-ELECTRIC COMMISSION</v>
          </cell>
          <cell r="B2716" t="str">
            <v>HYDRO ONE NETWORKS INC.</v>
          </cell>
          <cell r="D2716">
            <v>-200869</v>
          </cell>
        </row>
        <row r="2717">
          <cell r="A2717" t="str">
            <v>THEDFORD HYDRO ELECTRIC COMMISSION</v>
          </cell>
          <cell r="B2717" t="str">
            <v>HYDRO ONE NETWORKS INC.</v>
          </cell>
          <cell r="D2717">
            <v>-102069</v>
          </cell>
        </row>
        <row r="2718">
          <cell r="A2718" t="str">
            <v>THESSALON HYDRO DISTRIBUTION CORPORATION</v>
          </cell>
          <cell r="B2718" t="str">
            <v>HYDRO ONE NETWORKS INC.</v>
          </cell>
          <cell r="D2718">
            <v>-57306</v>
          </cell>
        </row>
        <row r="2719">
          <cell r="A2719" t="str">
            <v>THORNDALE HYDRO ELECTRIC COMMISSION</v>
          </cell>
          <cell r="B2719" t="str">
            <v>HYDRO ONE NETWORKS INC.</v>
          </cell>
          <cell r="D2719">
            <v>-11026</v>
          </cell>
        </row>
        <row r="2720">
          <cell r="A2720" t="str">
            <v>THOROLD HYDRO CORPORATION</v>
          </cell>
          <cell r="B2720" t="str">
            <v>HYDRO ONE NETWORKS INC.</v>
          </cell>
          <cell r="D2720">
            <v>-1539175</v>
          </cell>
        </row>
        <row r="2721">
          <cell r="A2721" t="str">
            <v>THUNDER BAY HYDRO ELECTRICITY DISTRIBUTION INC.</v>
          </cell>
          <cell r="B2721" t="str">
            <v>THUNDER BAY HYDRO ELECTRICITY DISTRIBUTION INC.</v>
          </cell>
          <cell r="D2721">
            <v>-15900385</v>
          </cell>
        </row>
        <row r="2722">
          <cell r="A2722" t="str">
            <v>TILLSONBURG HYDRO INC.</v>
          </cell>
          <cell r="B2722" t="str">
            <v>TILLSONBURG HYDRO INC.</v>
          </cell>
          <cell r="D2722">
            <v>-2936784</v>
          </cell>
        </row>
        <row r="2723">
          <cell r="A2723" t="str">
            <v>TOWNSHIP OF MCGARRY HYDRO SYSTEM</v>
          </cell>
          <cell r="B2723" t="str">
            <v>HYDRO ONE NETWORKS INC.</v>
          </cell>
          <cell r="D2723">
            <v>-6273</v>
          </cell>
        </row>
        <row r="2724">
          <cell r="A2724" t="str">
            <v>TOWNSHIP OF NORTH DORCHESTER HYDRO</v>
          </cell>
          <cell r="B2724" t="str">
            <v>HYDRO ONE NETWORKS INC.</v>
          </cell>
          <cell r="D2724">
            <v>-137329</v>
          </cell>
        </row>
        <row r="2725">
          <cell r="A2725" t="str">
            <v>TWEED HYDRO ELECTRIC COMMISSION</v>
          </cell>
          <cell r="B2725" t="str">
            <v>HYDRO ONE NETWORKS INC.</v>
          </cell>
          <cell r="D2725">
            <v>-97257</v>
          </cell>
        </row>
        <row r="2726">
          <cell r="A2726" t="str">
            <v>UXBRIDGE HYDRO ELECTRIC COMMISSION</v>
          </cell>
          <cell r="B2726" t="str">
            <v>VERIDIAN CONNECTIONS INC.</v>
          </cell>
          <cell r="D2726">
            <v>-648349</v>
          </cell>
        </row>
        <row r="2727">
          <cell r="A2727" t="str">
            <v>VILLAGE OF BLOOMFIELD HYDRO SYSTEM</v>
          </cell>
          <cell r="B2727" t="str">
            <v>HYDRO ONE NETWORKS INC.</v>
          </cell>
          <cell r="D2727">
            <v>-8706</v>
          </cell>
        </row>
        <row r="2728">
          <cell r="A2728" t="str">
            <v>VILLAGE OF CARDINAL HYDRO SYSTEM</v>
          </cell>
          <cell r="B2728" t="str">
            <v>RIDEAU ST. LAWRENCE DISTRIBUTION INC.</v>
          </cell>
          <cell r="D2728">
            <v>-242321</v>
          </cell>
        </row>
        <row r="2729">
          <cell r="A2729" t="str">
            <v>VILLAGE OF CHATSWORTH HYDRO</v>
          </cell>
          <cell r="B2729" t="str">
            <v>HYDRO ONE NETWORKS INC.</v>
          </cell>
          <cell r="D2729">
            <v>-23841</v>
          </cell>
        </row>
        <row r="2730">
          <cell r="A2730" t="str">
            <v>VILLAGE OF CHESTERVILLE HYDRO SYSTEM</v>
          </cell>
          <cell r="B2730" t="str">
            <v>HYDRO ONE NETWORKS INC.</v>
          </cell>
          <cell r="D2730">
            <v>-75440</v>
          </cell>
        </row>
        <row r="2731">
          <cell r="A2731" t="str">
            <v>VILLAGE OF ERIEAU HYDRO SYSTEM</v>
          </cell>
          <cell r="B2731" t="str">
            <v>CHATHAM-KENT HYDRO INC.</v>
          </cell>
          <cell r="D2731">
            <v>-27444</v>
          </cell>
        </row>
        <row r="2732">
          <cell r="A2732" t="str">
            <v>VILLAGE OF FLESHERTON HYDRO SYSTEM</v>
          </cell>
          <cell r="B2732" t="str">
            <v>HYDRO ONE NETWORKS INC.</v>
          </cell>
          <cell r="D2732">
            <v>-128681</v>
          </cell>
        </row>
        <row r="2733">
          <cell r="A2733" t="str">
            <v>VILLAGE OF IROQUOIS HYDRO SYSTEM</v>
          </cell>
          <cell r="B2733" t="str">
            <v>RIDEAU ST. LAWRENCE DISTRIBUTION INC.</v>
          </cell>
          <cell r="D2733">
            <v>-156255</v>
          </cell>
        </row>
        <row r="2734">
          <cell r="A2734" t="str">
            <v>VILLAGE OF LUCKNOW HYDRO SYSTEM</v>
          </cell>
          <cell r="B2734" t="str">
            <v>WESTARIO POWER INC.</v>
          </cell>
          <cell r="D2734">
            <v>-117776</v>
          </cell>
        </row>
        <row r="2735">
          <cell r="A2735" t="str">
            <v>VILLAGE OF MAXVILLE HYDRO SYSTEM</v>
          </cell>
          <cell r="B2735" t="str">
            <v>HYDRO ONE NETWORKS INC.</v>
          </cell>
          <cell r="D2735">
            <v>-20718</v>
          </cell>
        </row>
        <row r="2736">
          <cell r="A2736" t="str">
            <v>WALKERTON PUBLIC UTILITIES COMMISSION</v>
          </cell>
          <cell r="B2736" t="str">
            <v>WESTARIO POWER INC.</v>
          </cell>
          <cell r="D2736">
            <v>-552699</v>
          </cell>
        </row>
        <row r="2737">
          <cell r="A2737" t="str">
            <v>WARDSVILLE HYDRO ELECTRIC COMMISSION</v>
          </cell>
          <cell r="B2737" t="str">
            <v>HYDRO ONE NETWORKS INC.</v>
          </cell>
          <cell r="D2737">
            <v>-18074</v>
          </cell>
        </row>
        <row r="2738">
          <cell r="A2738" t="str">
            <v>WARKWORTH HYDRO ELECTRIC COMMISSION</v>
          </cell>
          <cell r="B2738" t="str">
            <v>HYDRO ONE NETWORKS INC.</v>
          </cell>
          <cell r="D2738">
            <v>-71849</v>
          </cell>
        </row>
        <row r="2739">
          <cell r="A2739" t="str">
            <v>WATERLOO NORTH HYDRO INC.</v>
          </cell>
          <cell r="B2739" t="str">
            <v>WATERLOO NORTH HYDRO INC.</v>
          </cell>
          <cell r="D2739">
            <v>-13619820</v>
          </cell>
        </row>
        <row r="2740">
          <cell r="A2740" t="str">
            <v>WELLAND HYDRO-ELECTRIC SYSTEM CORP.</v>
          </cell>
          <cell r="B2740" t="str">
            <v>WELLAND HYDRO-ELECTRIC SYSTEM CORP.</v>
          </cell>
          <cell r="D2740">
            <v>-3759593</v>
          </cell>
        </row>
        <row r="2741">
          <cell r="A2741" t="str">
            <v>WELLINGTON ELECTRIC DISTRIBUTION COMPANY INC.</v>
          </cell>
          <cell r="B2741" t="str">
            <v>GUELPH HYDRO ELECTRIC SYSTEMS INC.</v>
          </cell>
          <cell r="D2741">
            <v>-150117</v>
          </cell>
        </row>
        <row r="2742">
          <cell r="A2742" t="str">
            <v>WEST LINCOLN HYDRO ELECTRIC COMMISSION</v>
          </cell>
          <cell r="B2742" t="str">
            <v>NIAGARA PENINSULA ENERGY INC.</v>
          </cell>
          <cell r="D2742">
            <v>-116115</v>
          </cell>
        </row>
        <row r="2743">
          <cell r="A2743" t="str">
            <v>WHITBY HYDRO ELECTRIC CORPORATION</v>
          </cell>
          <cell r="B2743" t="str">
            <v>WHITBY HYDRO ELECTRIC CORPORATION</v>
          </cell>
          <cell r="D2743">
            <v>-25236418</v>
          </cell>
        </row>
        <row r="2744">
          <cell r="A2744" t="str">
            <v>WHITCHURCH STOUFFVILLE HYDRO ELECTRIC COMMISSION</v>
          </cell>
          <cell r="B2744" t="str">
            <v>HYDRO ONE NETWORKS INC.</v>
          </cell>
          <cell r="D2744">
            <v>-2640237</v>
          </cell>
        </row>
        <row r="2745">
          <cell r="A2745" t="str">
            <v>WILLIAMSBURG HYDRO-ELECTRIC SYSTEM</v>
          </cell>
          <cell r="B2745" t="str">
            <v>RIDEAU ST. LAWRENCE DISTRIBUTION INC.</v>
          </cell>
          <cell r="D2745">
            <v>-27463</v>
          </cell>
        </row>
        <row r="2746">
          <cell r="A2746" t="str">
            <v>WINCHESTER HYDRO COMMISSION</v>
          </cell>
          <cell r="B2746" t="str">
            <v>HYDRO ONE NETWORKS INC.</v>
          </cell>
          <cell r="D2746">
            <v>-170526</v>
          </cell>
        </row>
        <row r="2747">
          <cell r="A2747" t="str">
            <v>WINDSOR UTILITIES COMMISSION</v>
          </cell>
          <cell r="B2747" t="str">
            <v>ENWIN UTILITIES LTD.</v>
          </cell>
          <cell r="D2747">
            <v>-10768892</v>
          </cell>
        </row>
        <row r="2748">
          <cell r="A2748" t="str">
            <v>WINGHAM PUBLIC UTILITIES COMMISSION</v>
          </cell>
          <cell r="B2748" t="str">
            <v>WESTARIO POWER INC.</v>
          </cell>
          <cell r="D2748">
            <v>-290938</v>
          </cell>
        </row>
        <row r="2749">
          <cell r="A2749" t="str">
            <v>WOODSTOCK HYDRO SERVICES INC.</v>
          </cell>
          <cell r="B2749" t="str">
            <v>WOODSTOCK HYDRO SERVICES INC.</v>
          </cell>
          <cell r="D2749">
            <v>-1751980</v>
          </cell>
        </row>
        <row r="2750">
          <cell r="A2750" t="str">
            <v>WOODVILLE HYDRO-ELECTRIC SYSTEM</v>
          </cell>
          <cell r="B2750" t="str">
            <v>HYDRO ONE NETWORKS INC.</v>
          </cell>
          <cell r="D2750">
            <v>-54831</v>
          </cell>
        </row>
        <row r="2751">
          <cell r="A2751" t="str">
            <v>WYOMING HYDRO ELECTRIC COMMISSION</v>
          </cell>
          <cell r="B2751" t="str">
            <v>HYDRO ONE NETWORKS INC.</v>
          </cell>
          <cell r="D2751">
            <v>-90392</v>
          </cell>
        </row>
        <row r="2752">
          <cell r="A2752" t="str">
            <v>ZORRA ELECTRIC SUPPLY AUTHORITY</v>
          </cell>
          <cell r="B2752" t="str">
            <v>ERIE THAMES POWERLINES CORPORATION</v>
          </cell>
          <cell r="D2752">
            <v>-129374</v>
          </cell>
        </row>
        <row r="2753">
          <cell r="A2753" t="str">
            <v>ZURICH HYDRO ELECTRIC COMMISSION</v>
          </cell>
          <cell r="B2753" t="str">
            <v>FESTIVAL HYDRO INC.</v>
          </cell>
          <cell r="D2753">
            <v>-50560</v>
          </cell>
        </row>
        <row r="2758">
          <cell r="A2758" t="str">
            <v>AILSA CRAIG HYDRO ELECTRIC SYSTEM</v>
          </cell>
          <cell r="B2758" t="str">
            <v>HYDRO ONE NETWORKS INC.</v>
          </cell>
          <cell r="D2758">
            <v>-100879</v>
          </cell>
        </row>
        <row r="2759">
          <cell r="A2759" t="str">
            <v>ALVINSTON PUBLIC UTILITIES COMMISSION</v>
          </cell>
          <cell r="B2759" t="str">
            <v>BLUEWATER POWER DISTRIBUTION CORPORATION</v>
          </cell>
          <cell r="D2759">
            <v>-42246</v>
          </cell>
        </row>
        <row r="2760">
          <cell r="A2760" t="str">
            <v>ANCASTER HYDRO-ELECTRIC COMMISSION</v>
          </cell>
          <cell r="B2760" t="str">
            <v>HORIZON UTILITIES CORPORATION</v>
          </cell>
          <cell r="D2760">
            <v>-980562</v>
          </cell>
        </row>
        <row r="2761">
          <cell r="A2761" t="str">
            <v>ARKONA HYDRO ELECTRIC COMMISSION</v>
          </cell>
          <cell r="B2761" t="str">
            <v>HYDRO ONE NETWORKS INC.</v>
          </cell>
          <cell r="D2761">
            <v>-53496</v>
          </cell>
        </row>
        <row r="2762">
          <cell r="A2762" t="str">
            <v>ARNPRIOR HYDRO ELECTRIC COMMISSION</v>
          </cell>
          <cell r="B2762" t="str">
            <v>HYDRO ONE NETWORKS INC.</v>
          </cell>
          <cell r="D2762">
            <v>-1262893</v>
          </cell>
        </row>
        <row r="2763">
          <cell r="A2763" t="str">
            <v>ASPHODEL-NORWOOD DISTRIBUTION INCORPORATED</v>
          </cell>
          <cell r="B2763" t="str">
            <v>PETERBOROUGH DISTRIBUTION INCORPORATED</v>
          </cell>
          <cell r="D2763">
            <v>-62092</v>
          </cell>
        </row>
        <row r="2764">
          <cell r="A2764" t="str">
            <v>ATIKOKAN HYDRO INC.</v>
          </cell>
          <cell r="B2764" t="str">
            <v>ATIKOKAN HYDRO INC.</v>
          </cell>
          <cell r="D2764">
            <v>-296693</v>
          </cell>
        </row>
        <row r="2765">
          <cell r="A2765" t="str">
            <v>AURORA HYDRO CONNECTIONS LIMITED</v>
          </cell>
          <cell r="B2765" t="str">
            <v>POWERSTREAM INC.</v>
          </cell>
          <cell r="D2765">
            <v>-14298281</v>
          </cell>
        </row>
        <row r="2766">
          <cell r="A2766" t="str">
            <v>AYLMER PUBLIC UTILITIES COMMISSION</v>
          </cell>
          <cell r="B2766" t="str">
            <v>ERIE THAMES POWERLINES CORPORATION</v>
          </cell>
          <cell r="D2766">
            <v>-746072</v>
          </cell>
        </row>
        <row r="2767">
          <cell r="A2767" t="str">
            <v>BELLEVILLE ELECTRIC CORPORATION</v>
          </cell>
          <cell r="B2767" t="str">
            <v>VERIDIAN CONNECTIONS INC.</v>
          </cell>
          <cell r="D2767">
            <v>-1721933</v>
          </cell>
        </row>
        <row r="2768">
          <cell r="A2768" t="str">
            <v>BLUE MOUNTAINS HYDRO SERVICES COMPANY INC.</v>
          </cell>
          <cell r="B2768" t="str">
            <v>COLLUS POWER CORP.</v>
          </cell>
          <cell r="D2768">
            <v>-390480</v>
          </cell>
        </row>
        <row r="2769">
          <cell r="A2769" t="str">
            <v>BLYTH HYDRO ELECTRIC COMMISSION</v>
          </cell>
          <cell r="B2769" t="str">
            <v>HYDRO ONE NETWORKS INC.</v>
          </cell>
          <cell r="D2769">
            <v>-125077</v>
          </cell>
        </row>
        <row r="2770">
          <cell r="A2770" t="str">
            <v>BOARD OF LIGHT &amp; HEAT COMM. OF THE CITY OF GUELPH</v>
          </cell>
          <cell r="B2770" t="str">
            <v>GUELPH HYDRO ELECTRIC SYSTEMS INC.</v>
          </cell>
          <cell r="D2770">
            <v>-25897619</v>
          </cell>
        </row>
        <row r="2771">
          <cell r="A2771" t="str">
            <v>BOBCAYGEON HYDRO ELECTRIC COMMISSION</v>
          </cell>
          <cell r="B2771" t="str">
            <v>HYDRO ONE NETWORKS INC.</v>
          </cell>
          <cell r="D2771">
            <v>-1018554</v>
          </cell>
        </row>
        <row r="2772">
          <cell r="A2772" t="str">
            <v>BRADFORD WEST GWILLIMBURY PUBLIC UTILITIES COMMISSION</v>
          </cell>
          <cell r="B2772" t="str">
            <v>POWERSTREAM INC.</v>
          </cell>
          <cell r="D2772">
            <v>-2779296</v>
          </cell>
        </row>
        <row r="2773">
          <cell r="A2773" t="str">
            <v>BRIGHTON DISTRIBUTION INC.</v>
          </cell>
          <cell r="B2773" t="str">
            <v>HYDRO ONE NETWORKS INC.</v>
          </cell>
          <cell r="D2773">
            <v>-216290</v>
          </cell>
        </row>
        <row r="2774">
          <cell r="A2774" t="str">
            <v>BROCK HYDRO-ELECTRIC COMMISSION</v>
          </cell>
          <cell r="B2774" t="str">
            <v>VERIDIAN CONNECTIONS INC.</v>
          </cell>
          <cell r="D2774">
            <v>-190457</v>
          </cell>
        </row>
        <row r="2775">
          <cell r="A2775" t="str">
            <v>BROCKVILLE UTILITIES INCORPORATED</v>
          </cell>
          <cell r="B2775" t="str">
            <v>HYDRO ONE NETWORKS INC.</v>
          </cell>
          <cell r="D2775">
            <v>-1116731</v>
          </cell>
        </row>
        <row r="2776">
          <cell r="A2776" t="str">
            <v>BRUSSELS PUBLIC UTILITIES COMMISSION</v>
          </cell>
          <cell r="B2776" t="str">
            <v>FESTIVAL HYDRO INC.</v>
          </cell>
          <cell r="D2776">
            <v>-78830</v>
          </cell>
        </row>
        <row r="2777">
          <cell r="A2777" t="str">
            <v>BURK'S FALLS HYDRO ELECTRIC COMMISSION</v>
          </cell>
          <cell r="B2777" t="str">
            <v>LAKELAND POWER DISTRIBUTION LTD.</v>
          </cell>
          <cell r="D2777">
            <v>-102860</v>
          </cell>
        </row>
        <row r="2778">
          <cell r="A2778" t="str">
            <v>BURLINGTON HYDRO INC.</v>
          </cell>
          <cell r="B2778" t="str">
            <v>BURLINGTON HYDRO INC.</v>
          </cell>
          <cell r="D2778">
            <v>-28309928</v>
          </cell>
        </row>
        <row r="2779">
          <cell r="A2779" t="str">
            <v>CAMBRIDGE AND NORTH DUMFRIES HYDRO INC.</v>
          </cell>
          <cell r="B2779" t="str">
            <v>CAMBRIDGE AND NORTH DUMFRIES HYDRO INC.</v>
          </cell>
          <cell r="D2779">
            <v>-32091282</v>
          </cell>
        </row>
        <row r="2780">
          <cell r="A2780" t="str">
            <v>CAPREOL HYDRO ELECTRIC COMMISSION</v>
          </cell>
          <cell r="B2780" t="str">
            <v>GREATER SUDBURY HYDRO INC.</v>
          </cell>
          <cell r="D2780">
            <v>-423058</v>
          </cell>
        </row>
        <row r="2781">
          <cell r="A2781" t="str">
            <v>CASSELMAN HYDRO INC.</v>
          </cell>
          <cell r="B2781" t="str">
            <v>HYDRO OTTAWA LIMITED</v>
          </cell>
          <cell r="D2781">
            <v>-600230</v>
          </cell>
        </row>
        <row r="2782">
          <cell r="A2782" t="str">
            <v>CAVAN-MILLBROOK-NORTH MONAGHAN PUBLIC UTILITIES COMMISSION</v>
          </cell>
          <cell r="B2782" t="str">
            <v>HYDRO ONE NETWORKS INC.</v>
          </cell>
          <cell r="D2782">
            <v>-204006</v>
          </cell>
        </row>
        <row r="2783">
          <cell r="A2783" t="str">
            <v>CENTRE HASTINGS HYDRO ELECTRIC COMMISSION</v>
          </cell>
          <cell r="B2783" t="str">
            <v>HYDRO ONE NETWORKS INC.</v>
          </cell>
          <cell r="D2783">
            <v>-75542</v>
          </cell>
        </row>
        <row r="2784">
          <cell r="A2784" t="str">
            <v>CHALK RIVER HYDRO</v>
          </cell>
          <cell r="B2784" t="str">
            <v>HYDRO ONE NETWORKS INC.</v>
          </cell>
          <cell r="D2784">
            <v>-102901</v>
          </cell>
        </row>
        <row r="2785">
          <cell r="A2785" t="str">
            <v>CHAPLEAU PUBLIC UTILITIES CORPORATION</v>
          </cell>
          <cell r="B2785" t="str">
            <v>CHAPLEAU PUBLIC UTILITIES CORPORATION</v>
          </cell>
          <cell r="D2785">
            <v>-61710</v>
          </cell>
        </row>
        <row r="2786">
          <cell r="A2786" t="str">
            <v>CITY OF DRYDEN HYDRO ELECTRIC COMMISSION</v>
          </cell>
          <cell r="B2786" t="str">
            <v>HYDRO ONE NETWORKS INC.</v>
          </cell>
          <cell r="D2786">
            <v>-747376</v>
          </cell>
        </row>
        <row r="2787">
          <cell r="A2787" t="str">
            <v>CLARINGTON HYDRO-ELECTRIC COMMISSION</v>
          </cell>
          <cell r="B2787" t="str">
            <v>VERIDIAN CONNECTIONS INC.</v>
          </cell>
          <cell r="D2787">
            <v>-6354159</v>
          </cell>
        </row>
        <row r="2788">
          <cell r="A2788" t="str">
            <v>CLEARVIEW HYDRO ELECTRIC COMMISSION</v>
          </cell>
          <cell r="B2788" t="str">
            <v>COLLUS POWER CORP.</v>
          </cell>
          <cell r="D2788">
            <v>-253198</v>
          </cell>
        </row>
        <row r="2789">
          <cell r="A2789" t="str">
            <v>CLINTON POWER CORPORATION</v>
          </cell>
          <cell r="B2789" t="str">
            <v>ERIE THAMES POWERLINES CORPORATION</v>
          </cell>
          <cell r="D2789">
            <v>-90743</v>
          </cell>
        </row>
        <row r="2790">
          <cell r="A2790" t="str">
            <v>COLBORNE PUBLIC UTILITIES COMMISSION</v>
          </cell>
          <cell r="B2790" t="str">
            <v>LAKEFRONT UTILITIES INC.</v>
          </cell>
          <cell r="D2790">
            <v>-72121</v>
          </cell>
        </row>
        <row r="2791">
          <cell r="A2791" t="str">
            <v>COTTAM HYDRO-ELECTRIC SYSTEM</v>
          </cell>
          <cell r="B2791" t="str">
            <v>E.L.K. ENERGY INC.</v>
          </cell>
          <cell r="D2791">
            <v>-644435</v>
          </cell>
        </row>
        <row r="2792">
          <cell r="A2792" t="str">
            <v>DASHWOOD HYDRO-ELECTRIC SYSTEM</v>
          </cell>
          <cell r="B2792" t="str">
            <v>FESTIVAL HYDRO INC.</v>
          </cell>
          <cell r="D2792">
            <v>-6080</v>
          </cell>
        </row>
        <row r="2793">
          <cell r="A2793" t="str">
            <v>DELHI HYDRO-ELECTRIC COMMISSION</v>
          </cell>
          <cell r="B2793" t="str">
            <v>NORFOLK POWER DISTRIBUTION INC.</v>
          </cell>
          <cell r="D2793">
            <v>-62683</v>
          </cell>
        </row>
        <row r="2794">
          <cell r="A2794" t="str">
            <v>DESERONTO PUBLIC UTILITIES COMMISSION</v>
          </cell>
          <cell r="B2794" t="str">
            <v>HYDRO ONE NETWORKS INC.</v>
          </cell>
          <cell r="D2794">
            <v>-108785</v>
          </cell>
        </row>
        <row r="2795">
          <cell r="A2795" t="str">
            <v>DUNDALK HYDRO ELECTRIC SYSTEM</v>
          </cell>
          <cell r="B2795" t="str">
            <v>HYDRO ONE NETWORKS INC.</v>
          </cell>
          <cell r="D2795">
            <v>-162571</v>
          </cell>
        </row>
        <row r="2796">
          <cell r="A2796" t="str">
            <v>DUNDAS HYDRO-ELECTRIC COMMISSION</v>
          </cell>
          <cell r="B2796" t="str">
            <v>HORIZON UTILITIES CORPORATION</v>
          </cell>
          <cell r="D2796">
            <v>-3753781</v>
          </cell>
        </row>
        <row r="2797">
          <cell r="A2797" t="str">
            <v>DUNNVILLE HYDRO ELECTRIC COMMISSION</v>
          </cell>
          <cell r="B2797" t="str">
            <v>HALDIMAND COUNTY HYDRO INC.</v>
          </cell>
          <cell r="D2797">
            <v>-458901</v>
          </cell>
        </row>
        <row r="2798">
          <cell r="A2798" t="str">
            <v>DURHAM HYDRO ELECTRIC COMMISSION</v>
          </cell>
          <cell r="B2798" t="str">
            <v>HYDRO ONE NETWORKS INC.</v>
          </cell>
          <cell r="D2798">
            <v>-73638</v>
          </cell>
        </row>
        <row r="2799">
          <cell r="A2799" t="str">
            <v>DUTTON HYDRO LIMITED</v>
          </cell>
          <cell r="B2799" t="str">
            <v>MIDDLESEX POWER DISTRIBUTION CORPORATION</v>
          </cell>
          <cell r="D2799">
            <v>-69053</v>
          </cell>
        </row>
        <row r="2800">
          <cell r="A2800" t="str">
            <v>EAST ZORRA-TAVISTOCK PUBLIC UTILITY COMMISSION</v>
          </cell>
          <cell r="B2800" t="str">
            <v>ERIE THAMES POWERLINES CORPORATION</v>
          </cell>
          <cell r="D2800">
            <v>-360566</v>
          </cell>
        </row>
        <row r="2801">
          <cell r="A2801" t="str">
            <v>ELMWOOD HYDRO-ELECTRIC SYSTEM</v>
          </cell>
          <cell r="B2801" t="str">
            <v>WESTARIO POWER INC.</v>
          </cell>
          <cell r="D2801">
            <v>-7042</v>
          </cell>
        </row>
        <row r="2802">
          <cell r="A2802" t="str">
            <v>EMBRUN COOPERATIVE HYDRO INC.</v>
          </cell>
          <cell r="B2802" t="str">
            <v>COOPERATIVE HYDRO EMBRUN INC.</v>
          </cell>
          <cell r="D2802">
            <v>-552110</v>
          </cell>
        </row>
        <row r="2803">
          <cell r="A2803" t="str">
            <v>ERIN HYDRO ELECTRIC COMMISSION</v>
          </cell>
          <cell r="B2803" t="str">
            <v>HYDRO ONE NETWORKS INC.</v>
          </cell>
          <cell r="D2803">
            <v>-973782</v>
          </cell>
        </row>
        <row r="2804">
          <cell r="A2804" t="str">
            <v>ESSEX HYDRO-ELECTRIC COMMISSION</v>
          </cell>
          <cell r="B2804" t="str">
            <v>E.L.K. ENERGY INC.</v>
          </cell>
          <cell r="D2804">
            <v>-1006600</v>
          </cell>
        </row>
        <row r="2805">
          <cell r="A2805" t="str">
            <v>FENELON FALLS BOARD OF WATER, LIGHT AND POWER COMMISSIONERS</v>
          </cell>
          <cell r="B2805" t="str">
            <v>HYDRO ONE NETWORKS INC.</v>
          </cell>
          <cell r="D2805">
            <v>-116424</v>
          </cell>
        </row>
        <row r="2806">
          <cell r="A2806" t="str">
            <v>FLAMBOROUGH HYDRO ELECTRIC COMMISSION</v>
          </cell>
          <cell r="B2806" t="str">
            <v>HORIZON UTILITIES CORPORATION</v>
          </cell>
          <cell r="D2806">
            <v>-631177</v>
          </cell>
        </row>
        <row r="2807">
          <cell r="A2807" t="str">
            <v>FOREST PUBLIC UTILITIES COMMISSION</v>
          </cell>
          <cell r="B2807" t="str">
            <v>HYDRO ONE NETWORKS INC.</v>
          </cell>
          <cell r="D2807">
            <v>-251492</v>
          </cell>
        </row>
        <row r="2808">
          <cell r="A2808" t="str">
            <v>FORT FRANCES POWER CORPORATION</v>
          </cell>
          <cell r="B2808" t="str">
            <v>FORT FRANCES POWER CORPORATION</v>
          </cell>
          <cell r="D2808">
            <v>-344364</v>
          </cell>
        </row>
        <row r="2809">
          <cell r="A2809" t="str">
            <v>GEORGINA HYDRO ELECTRIC COMMISSION</v>
          </cell>
          <cell r="B2809" t="str">
            <v>HYDRO ONE NETWORKS INC.</v>
          </cell>
          <cell r="D2809">
            <v>-519344</v>
          </cell>
        </row>
        <row r="2810">
          <cell r="A2810" t="str">
            <v>GLENCOE PUBLIC UTILITIES COMMISSION</v>
          </cell>
          <cell r="B2810" t="str">
            <v>HYDRO ONE NETWORKS INC.</v>
          </cell>
          <cell r="D2810">
            <v>-192733</v>
          </cell>
        </row>
        <row r="2811">
          <cell r="A2811" t="str">
            <v>GOULBOURN HYDRO ELECTRIC COMMISSION</v>
          </cell>
          <cell r="B2811" t="str">
            <v>HYDRO OTTAWA LIMITED</v>
          </cell>
          <cell r="D2811">
            <v>-3244443</v>
          </cell>
        </row>
        <row r="2812">
          <cell r="A2812" t="str">
            <v>GRAND VALLEY ENERGY INC.</v>
          </cell>
          <cell r="B2812" t="str">
            <v>ORANGEVILLE HYDRO LIMITED</v>
          </cell>
          <cell r="D2812">
            <v>-440681</v>
          </cell>
        </row>
        <row r="2813">
          <cell r="A2813" t="str">
            <v>GRAVENHURST HYDRO ELECTRIC INC.</v>
          </cell>
          <cell r="B2813" t="str">
            <v>VERIDIAN CONNECTIONS INC.</v>
          </cell>
          <cell r="D2813">
            <v>-595320</v>
          </cell>
        </row>
        <row r="2814">
          <cell r="A2814" t="str">
            <v>GRIMSBY POWER INCORPORATED</v>
          </cell>
          <cell r="B2814" t="str">
            <v>GRIMSBY POWER INCORPORATED</v>
          </cell>
          <cell r="D2814">
            <v>-5179246</v>
          </cell>
        </row>
        <row r="2815">
          <cell r="A2815" t="str">
            <v>GUELPH/ERAMOSA HYDRO-ELECTRIC COMMISSION</v>
          </cell>
          <cell r="B2815" t="str">
            <v>GUELPH HYDRO ELECTRIC SYSTEMS INC.</v>
          </cell>
          <cell r="D2815">
            <v>-894803</v>
          </cell>
        </row>
        <row r="2816">
          <cell r="A2816" t="str">
            <v>HALDIMAND HYDRO-ELECTRIC COMMISSION</v>
          </cell>
          <cell r="B2816" t="str">
            <v>HALDIMAND COUNTY HYDRO INC.</v>
          </cell>
          <cell r="D2816">
            <v>-507544</v>
          </cell>
        </row>
        <row r="2817">
          <cell r="A2817" t="str">
            <v>HAMILTON HYDRO INC.</v>
          </cell>
          <cell r="B2817" t="str">
            <v>HORIZON UTILITIES CORPORATION</v>
          </cell>
          <cell r="D2817">
            <v>-7549299</v>
          </cell>
        </row>
        <row r="2818">
          <cell r="A2818" t="str">
            <v>HANOVER ELECTRIC SERVICES INC.</v>
          </cell>
          <cell r="B2818" t="str">
            <v>WESTARIO POWER INC.</v>
          </cell>
          <cell r="D2818">
            <v>-649252</v>
          </cell>
        </row>
        <row r="2819">
          <cell r="A2819" t="str">
            <v>HASTINGS PUBLIC UTILITIES</v>
          </cell>
          <cell r="B2819" t="str">
            <v>HYDRO ONE NETWORKS INC.</v>
          </cell>
          <cell r="D2819">
            <v>-51513</v>
          </cell>
        </row>
        <row r="2820">
          <cell r="A2820" t="str">
            <v>HAVELOCK-BELMONT-METHUEN HYDRO ELECTRIC COMMISSION</v>
          </cell>
          <cell r="B2820" t="str">
            <v>HYDRO ONE NETWORKS INC.</v>
          </cell>
          <cell r="D2820">
            <v>-46025</v>
          </cell>
        </row>
        <row r="2821">
          <cell r="A2821" t="str">
            <v>HEARST POWER DISTRIBUTION COMPANY LIMITED</v>
          </cell>
          <cell r="B2821" t="str">
            <v>HEARST POWER DISTRIBUTION COMPANY LIMITED</v>
          </cell>
          <cell r="D2821">
            <v>-206641</v>
          </cell>
        </row>
        <row r="2822">
          <cell r="A2822" t="str">
            <v>HEC OF THE TOWNSHIP OF ALFRED - PLANTAGENET</v>
          </cell>
          <cell r="B2822" t="str">
            <v>HYDRO 2000 INC.</v>
          </cell>
          <cell r="D2822">
            <v>-126380</v>
          </cell>
        </row>
        <row r="2823">
          <cell r="A2823" t="str">
            <v>HENSALL PUBLIC UTILITIES COMMISSION</v>
          </cell>
          <cell r="B2823" t="str">
            <v>FESTIVAL HYDRO INC.</v>
          </cell>
          <cell r="D2823">
            <v>-53777</v>
          </cell>
        </row>
        <row r="2824">
          <cell r="A2824" t="str">
            <v>HOLSTEIN HYDRO ELECTRIC SYSTEM</v>
          </cell>
          <cell r="B2824" t="str">
            <v>WELLINGTON NORTH POWER INC.</v>
          </cell>
          <cell r="D2824">
            <v>-11616</v>
          </cell>
        </row>
        <row r="2825">
          <cell r="A2825" t="str">
            <v>HUNTSVILLE PUBLIC UTILITIES COMMISSION</v>
          </cell>
          <cell r="B2825" t="str">
            <v>LAKELAND POWER DISTRIBUTION LTD.</v>
          </cell>
          <cell r="D2825">
            <v>-434121</v>
          </cell>
        </row>
        <row r="2826">
          <cell r="A2826" t="str">
            <v>HYDRO ELECTRIC COMMISSION OF THE CORPORATION OF THE TOWNSHIP OF MIDDLESEX CENTRE</v>
          </cell>
          <cell r="B2826" t="str">
            <v>HYDRO ONE NETWORKS INC.</v>
          </cell>
          <cell r="D2826">
            <v>-281568</v>
          </cell>
        </row>
        <row r="2827">
          <cell r="A2827" t="str">
            <v>HYDRO ELECTRIC COMMISSION OF THE TOWN OF LEAMINGTON</v>
          </cell>
          <cell r="B2827" t="str">
            <v>ESSEX POWERLINES CORPORATION</v>
          </cell>
          <cell r="D2827">
            <v>-2388864</v>
          </cell>
        </row>
        <row r="2828">
          <cell r="A2828" t="str">
            <v>HYDRO ELECTRIC COMMISSION OF THE TOWNSHIP OF SPRINGWATER</v>
          </cell>
          <cell r="B2828" t="str">
            <v>HYDRO ONE NETWORKS INC.</v>
          </cell>
          <cell r="D2828">
            <v>-298803</v>
          </cell>
        </row>
        <row r="2829">
          <cell r="A2829" t="str">
            <v>HYDRO HAWKESBURY INC.</v>
          </cell>
          <cell r="B2829" t="str">
            <v>HYDRO HAWKESBURY INC.</v>
          </cell>
          <cell r="D2829">
            <v>-652498</v>
          </cell>
        </row>
        <row r="2830">
          <cell r="A2830" t="str">
            <v>HYDRO MISSISSAUGA CORPORATION</v>
          </cell>
          <cell r="B2830" t="str">
            <v>ENERSOURCE HYDRO MISSISSAUGA INC.</v>
          </cell>
          <cell r="D2830">
            <v>-196777461</v>
          </cell>
        </row>
        <row r="2831">
          <cell r="A2831" t="str">
            <v>HYDRO ONE BRAMPTON NETWORKS INC.</v>
          </cell>
          <cell r="B2831" t="str">
            <v>HYDRO ONE BRAMPTON NETWORKS INC.</v>
          </cell>
          <cell r="D2831">
            <v>-76260277</v>
          </cell>
        </row>
        <row r="2832">
          <cell r="A2832" t="str">
            <v>HYDRO OTTAWA LIMITED</v>
          </cell>
          <cell r="B2832" t="str">
            <v>HYDRO OTTAWA LIMITED</v>
          </cell>
          <cell r="D2832">
            <v>-38447615</v>
          </cell>
        </row>
        <row r="2833">
          <cell r="A2833" t="str">
            <v>HYDRO VAUGHAN DISTRIBUTION INC.</v>
          </cell>
          <cell r="B2833" t="str">
            <v>POWERSTREAM INC.</v>
          </cell>
          <cell r="D2833">
            <v>-91224766</v>
          </cell>
        </row>
        <row r="2834">
          <cell r="A2834" t="str">
            <v>HYDRO-ELECTRIC COMMISSION FOR THE TOWN OF AMHERSTBURG</v>
          </cell>
          <cell r="B2834" t="str">
            <v>ESSEX POWERLINES CORPORATION</v>
          </cell>
          <cell r="D2834">
            <v>-877112</v>
          </cell>
        </row>
        <row r="2835">
          <cell r="A2835" t="str">
            <v>HYDRO-ELECTRIC COMMISSION OF SOUTH DUMFRIES</v>
          </cell>
          <cell r="B2835" t="str">
            <v>BRANT COUNTY POWER INC.</v>
          </cell>
          <cell r="D2835">
            <v>-1348475</v>
          </cell>
        </row>
        <row r="2836">
          <cell r="A2836" t="str">
            <v>HYDRO-ELECTRIC COMMISSION OF THE CITY OF BRANTFORD</v>
          </cell>
          <cell r="B2836" t="str">
            <v>BRANTFORD POWER INC.</v>
          </cell>
          <cell r="D2836">
            <v>-4569232</v>
          </cell>
        </row>
        <row r="2837">
          <cell r="A2837" t="str">
            <v>HYDRO-ELECTRIC COMMISSION OF THE CITY OF PEMBROKE</v>
          </cell>
          <cell r="B2837" t="str">
            <v>OTTAWA RIVER POWER CORPORATION</v>
          </cell>
          <cell r="D2837">
            <v>-1940364</v>
          </cell>
        </row>
        <row r="2838">
          <cell r="A2838" t="str">
            <v>HYDRO-ELECTRIC COMMISSION OF THE CITY OF SARNIA</v>
          </cell>
          <cell r="B2838" t="str">
            <v>BLUEWATER POWER DISTRIBUTION CORPORATION</v>
          </cell>
          <cell r="D2838">
            <v>-1848188</v>
          </cell>
        </row>
        <row r="2839">
          <cell r="A2839" t="str">
            <v>HYDRO-ELECTRIC COMMISSION OF THE CORPORATION OF THE TOWNSHIP OF NORTH DUNDAS</v>
          </cell>
          <cell r="B2839" t="str">
            <v>HYDRO ONE NETWORKS INC.</v>
          </cell>
          <cell r="D2839">
            <v>-307740</v>
          </cell>
        </row>
        <row r="2840">
          <cell r="A2840" t="str">
            <v>HYDRO-ELECTRIC COMMISSION OF THE TOWN OF BRACEBRIDGE</v>
          </cell>
          <cell r="B2840" t="str">
            <v>LAKELAND POWER DISTRIBUTION LTD.</v>
          </cell>
          <cell r="D2840">
            <v>-355689</v>
          </cell>
        </row>
        <row r="2841">
          <cell r="A2841" t="str">
            <v>HYDRO-ELECTRIC COMMISSION OF THE TOWN OF CACHE BAY</v>
          </cell>
          <cell r="B2841" t="str">
            <v>GREATER SUDBURY HYDRO INC.</v>
          </cell>
          <cell r="D2841">
            <v>-3083</v>
          </cell>
        </row>
        <row r="2842">
          <cell r="A2842" t="str">
            <v>HYDRO-ELECTRIC COMMISSION OF THE TOWN OF HARRISTON</v>
          </cell>
          <cell r="B2842" t="str">
            <v>WESTARIO POWER INC.</v>
          </cell>
          <cell r="D2842">
            <v>-81709</v>
          </cell>
        </row>
        <row r="2843">
          <cell r="A2843" t="str">
            <v>HYDRO-ELECTRIC COMMISSION OF THE TOWN OF HARROW</v>
          </cell>
          <cell r="B2843" t="str">
            <v>E.L.K. ENERGY INC.</v>
          </cell>
          <cell r="D2843">
            <v>-317125</v>
          </cell>
        </row>
        <row r="2844">
          <cell r="A2844" t="str">
            <v>HYDRO-ELECTRIC COMMISSION OF THE TOWN OF LASALLE</v>
          </cell>
          <cell r="B2844" t="str">
            <v>ESSEX POWERLINES CORPORATION</v>
          </cell>
          <cell r="D2844">
            <v>-7306579</v>
          </cell>
        </row>
        <row r="2845">
          <cell r="A2845" t="str">
            <v>HYDRO-ELECTRIC COMMISSION OF THE TOWN OF PORT ELGIN</v>
          </cell>
          <cell r="B2845" t="str">
            <v>WESTARIO POWER INC.</v>
          </cell>
          <cell r="D2845">
            <v>-1996787</v>
          </cell>
        </row>
        <row r="2846">
          <cell r="A2846" t="str">
            <v>HYDRO-ELECTRIC COMMISSION OF THE TOWN OF STURGEON FALLS</v>
          </cell>
          <cell r="B2846" t="str">
            <v>GREATER SUDBURY HYDRO INC.</v>
          </cell>
          <cell r="D2846">
            <v>-71204</v>
          </cell>
        </row>
        <row r="2847">
          <cell r="A2847" t="str">
            <v>HYDRO-ELECTRIC COMMISSION OF THE TOWN OF VANKLEEK HILL</v>
          </cell>
          <cell r="B2847" t="str">
            <v>HYDRO ONE NETWORKS INC.</v>
          </cell>
          <cell r="D2847">
            <v>-355610</v>
          </cell>
        </row>
        <row r="2848">
          <cell r="A2848" t="str">
            <v>HYDRO-ELECTRIC COMMISSION OF THE TOWN OF WASAGA BEACH</v>
          </cell>
          <cell r="B2848" t="str">
            <v>WASAGA DISTRIBUTION INC.</v>
          </cell>
          <cell r="D2848">
            <v>-4443704</v>
          </cell>
        </row>
        <row r="2849">
          <cell r="A2849" t="str">
            <v>HYDRO-ELECTRIC COMMISSION OF THE TOWN OF WEBBWOOD</v>
          </cell>
          <cell r="B2849" t="str">
            <v>ESPANOLA REGIONAL HYDRO DISTRIBUTION CORPORATION</v>
          </cell>
          <cell r="D2849">
            <v>-41141</v>
          </cell>
        </row>
        <row r="2850">
          <cell r="A2850" t="str">
            <v>HYDRO-ELECTRIC COMMISSION OF THE TOWN OF WIARTON</v>
          </cell>
          <cell r="B2850" t="str">
            <v>HYDRO ONE NETWORKS INC.</v>
          </cell>
          <cell r="D2850">
            <v>-166888</v>
          </cell>
        </row>
        <row r="2851">
          <cell r="A2851" t="str">
            <v>HYDRO-ELECTRIC COMMISSION OF THE TOWNSHIP OF BRANTFORD</v>
          </cell>
          <cell r="B2851" t="str">
            <v>BRANT COUNTY POWER INC.</v>
          </cell>
          <cell r="D2851">
            <v>-678854</v>
          </cell>
        </row>
        <row r="2852">
          <cell r="A2852" t="str">
            <v>HYDRO-ELECTRIC COMMISSION OF THE TOWNSHIP OF BURFORD</v>
          </cell>
          <cell r="B2852" t="str">
            <v>BRANT COUNTY POWER INC.</v>
          </cell>
          <cell r="D2852">
            <v>-306179</v>
          </cell>
        </row>
        <row r="2853">
          <cell r="A2853" t="str">
            <v>HYDRO-ELECTRIC COMMISSION OF THE TOWNSHIP OF ESSA</v>
          </cell>
          <cell r="B2853" t="str">
            <v>POWERSTREAM INC.</v>
          </cell>
          <cell r="D2853">
            <v>-91794</v>
          </cell>
        </row>
        <row r="2854">
          <cell r="A2854" t="str">
            <v>HYDRO-ELECTRIC COMMISSION OF THE VILLAGE OF CLIFFORD</v>
          </cell>
          <cell r="B2854" t="str">
            <v>WESTARIO POWER INC.</v>
          </cell>
          <cell r="D2854">
            <v>-45481</v>
          </cell>
        </row>
        <row r="2855">
          <cell r="A2855" t="str">
            <v>HYDRO-ELECTRIC COMMISSION OF THE VILLAGE OF ELORA</v>
          </cell>
          <cell r="B2855" t="str">
            <v>CENTRE WELLINGTON HYDRO LTD.</v>
          </cell>
          <cell r="D2855">
            <v>-970999</v>
          </cell>
        </row>
        <row r="2856">
          <cell r="A2856" t="str">
            <v>HYDRO-ELECTRIC COMMISSION OF THE VILLAGE OF LUCAN</v>
          </cell>
          <cell r="B2856" t="str">
            <v>HYDRO ONE NETWORKS INC.</v>
          </cell>
          <cell r="D2856">
            <v>-190225</v>
          </cell>
        </row>
        <row r="2857">
          <cell r="A2857" t="str">
            <v>HYDRO-ELECTRIC COMMISSION OF THE VILLAGE OF PAISLEY</v>
          </cell>
          <cell r="B2857" t="str">
            <v>HYDRO ONE NETWORKS INC.</v>
          </cell>
          <cell r="D2857">
            <v>-60655</v>
          </cell>
        </row>
        <row r="2858">
          <cell r="A2858" t="str">
            <v>HYDRO-ELECTRIC COMMISSION OF THE VILLAGE OF ST. CLAIR BEACH</v>
          </cell>
          <cell r="B2858" t="str">
            <v>ESSEX POWERLINES CORPORATION</v>
          </cell>
          <cell r="D2858">
            <v>-1482312</v>
          </cell>
        </row>
        <row r="2859">
          <cell r="A2859" t="str">
            <v>INGERSOLL PUBLIC UTILITY COMMISSION</v>
          </cell>
          <cell r="B2859" t="str">
            <v>ERIE THAMES POWERLINES CORPORATION</v>
          </cell>
          <cell r="D2859">
            <v>-1202839</v>
          </cell>
        </row>
        <row r="2860">
          <cell r="A2860" t="str">
            <v>INNISFIL HYDRO DISTRIBUTION SYSTEMS LIMITED</v>
          </cell>
          <cell r="B2860" t="str">
            <v>INNISFIL HYDRO DISTRIBUTION SYSTEMS LIMITED</v>
          </cell>
          <cell r="D2860">
            <v>-3080855</v>
          </cell>
        </row>
        <row r="2861">
          <cell r="A2861" t="str">
            <v>IROQUOIS FALLS HYDRO</v>
          </cell>
          <cell r="B2861" t="str">
            <v>NORTHERN ONTARIO WIRES INC.</v>
          </cell>
          <cell r="D2861">
            <v>-982004</v>
          </cell>
        </row>
        <row r="2862">
          <cell r="A2862" t="str">
            <v>KANATA HYDRO-ELECTRIC COMMISSION</v>
          </cell>
          <cell r="B2862" t="str">
            <v>HYDRO OTTAWA LIMITED</v>
          </cell>
          <cell r="D2862">
            <v>-32661234</v>
          </cell>
        </row>
        <row r="2863">
          <cell r="A2863" t="str">
            <v>KENORA HYDRO ELECTRIC CORPORATION LTD.</v>
          </cell>
          <cell r="B2863" t="str">
            <v>KENORA HYDRO ELECTRIC CORPORATION LTD.</v>
          </cell>
          <cell r="D2863">
            <v>-669068</v>
          </cell>
        </row>
        <row r="2864">
          <cell r="A2864" t="str">
            <v>KILLALOE HYDRO ELECTRIC COMMISSION</v>
          </cell>
          <cell r="B2864" t="str">
            <v>OTTAWA RIVER POWER CORPORATION</v>
          </cell>
          <cell r="D2864">
            <v>-46041</v>
          </cell>
        </row>
        <row r="2865">
          <cell r="A2865" t="str">
            <v>KINCARDINE HYDRO ELECTRIC COMMISSION</v>
          </cell>
          <cell r="B2865" t="str">
            <v>WESTARIO POWER INC.</v>
          </cell>
          <cell r="D2865">
            <v>-1087016</v>
          </cell>
        </row>
        <row r="2866">
          <cell r="A2866" t="str">
            <v>KINGSTON ELECTRICITY DISTRIBUTION LIMITED</v>
          </cell>
          <cell r="B2866" t="str">
            <v>KINGSTON ELECTRICITY DISTRIBUTION LIMITED</v>
          </cell>
          <cell r="D2866">
            <v>-3822949</v>
          </cell>
        </row>
        <row r="2867">
          <cell r="B2867" t="str">
            <v>KINGSTON HYDRO CORPORATION</v>
          </cell>
          <cell r="D2867">
            <v>-3822949</v>
          </cell>
        </row>
        <row r="2868">
          <cell r="A2868" t="str">
            <v>KINGSVILLE PUBLIC UTILITY COMMISSION</v>
          </cell>
          <cell r="B2868" t="str">
            <v>E.L.K. ENERGY INC.</v>
          </cell>
          <cell r="D2868">
            <v>-1255448</v>
          </cell>
        </row>
        <row r="2869">
          <cell r="A2869" t="str">
            <v>KIRKFIELD HYDRO ELECTRIC SYSTEM</v>
          </cell>
          <cell r="B2869" t="str">
            <v>HYDRO ONE NETWORKS INC.</v>
          </cell>
          <cell r="D2869">
            <v>-43959</v>
          </cell>
        </row>
        <row r="2870">
          <cell r="A2870" t="str">
            <v>KITCHENER-WILMOT HYDRO INC.</v>
          </cell>
          <cell r="B2870" t="str">
            <v>KITCHENER-WILMOT HYDRO INC.</v>
          </cell>
          <cell r="D2870">
            <v>-23227529</v>
          </cell>
        </row>
        <row r="2871">
          <cell r="A2871" t="str">
            <v>LAKEFIELD DISTRIBUTION INCORPORATED</v>
          </cell>
          <cell r="B2871" t="str">
            <v>PETERBOROUGH DISTRIBUTION INCORPORATED</v>
          </cell>
          <cell r="D2871">
            <v>-281278</v>
          </cell>
        </row>
        <row r="2872">
          <cell r="A2872" t="str">
            <v>LAKESHORE TOWNSHIP HEC</v>
          </cell>
          <cell r="B2872" t="str">
            <v>E.L.K. ENERGY INC.</v>
          </cell>
          <cell r="D2872">
            <v>-1017617</v>
          </cell>
        </row>
        <row r="2873">
          <cell r="A2873" t="str">
            <v>LANARK HIGHLANDS PUBLIC UTILITIES COMMISSION</v>
          </cell>
          <cell r="B2873" t="str">
            <v>HYDRO ONE NETWORKS INC.</v>
          </cell>
          <cell r="D2873">
            <v>-127880</v>
          </cell>
        </row>
        <row r="2874">
          <cell r="A2874" t="str">
            <v>LARDER LAKE ELECTRIC COMPANY</v>
          </cell>
          <cell r="B2874" t="str">
            <v>HYDRO ONE NETWORKS INC.</v>
          </cell>
          <cell r="D2874">
            <v>-134356</v>
          </cell>
        </row>
        <row r="2875">
          <cell r="A2875" t="str">
            <v>LATCHFORD HYDRO ELECTRIC</v>
          </cell>
          <cell r="B2875" t="str">
            <v>HYDRO ONE NETWORKS INC.</v>
          </cell>
          <cell r="D2875">
            <v>-48924</v>
          </cell>
        </row>
        <row r="2876">
          <cell r="A2876" t="str">
            <v>LINCOLN HYDRO-ELECTRIC COMMISSION</v>
          </cell>
          <cell r="B2876" t="str">
            <v>NIAGARA PENINSULA ENERGY INC.</v>
          </cell>
          <cell r="D2876">
            <v>-2618948</v>
          </cell>
        </row>
        <row r="2877">
          <cell r="A2877" t="str">
            <v>LINDSAY HYDRO-ELECTRIC SYSTEM</v>
          </cell>
          <cell r="B2877" t="str">
            <v>HYDRO ONE NETWORKS INC.</v>
          </cell>
          <cell r="D2877">
            <v>-2278561</v>
          </cell>
        </row>
        <row r="2878">
          <cell r="A2878" t="str">
            <v>LONDON HYDRO UTILITIES SERVICES INC.</v>
          </cell>
          <cell r="B2878" t="str">
            <v>LONDON HYDRO INC.</v>
          </cell>
          <cell r="D2878">
            <v>-36994778</v>
          </cell>
        </row>
        <row r="2879">
          <cell r="A2879" t="str">
            <v>MAPLETON HYDRO ELECTRIC COMMISSION</v>
          </cell>
          <cell r="B2879" t="str">
            <v>HYDRO ONE NETWORKS INC.</v>
          </cell>
          <cell r="D2879">
            <v>-286244</v>
          </cell>
        </row>
        <row r="2880">
          <cell r="A2880" t="str">
            <v>MARKDALE HYDRO SYSTEM</v>
          </cell>
          <cell r="B2880" t="str">
            <v>HYDRO ONE NETWORKS INC.</v>
          </cell>
          <cell r="D2880">
            <v>-110779</v>
          </cell>
        </row>
        <row r="2881">
          <cell r="A2881" t="str">
            <v>MARKHAM HYDRO DISTRIBUTION INC.</v>
          </cell>
          <cell r="B2881" t="str">
            <v>POWERSTREAM INC.</v>
          </cell>
          <cell r="D2881">
            <v>-76864487</v>
          </cell>
        </row>
        <row r="2882">
          <cell r="A2882" t="str">
            <v>MARMORA HYDRO COMMISSION</v>
          </cell>
          <cell r="B2882" t="str">
            <v>HYDRO ONE NETWORKS INC.</v>
          </cell>
          <cell r="D2882">
            <v>-83982</v>
          </cell>
        </row>
        <row r="2883">
          <cell r="A2883" t="str">
            <v>MIDLAND POWER UTILITY CORPORATION</v>
          </cell>
          <cell r="B2883" t="str">
            <v>MIDLAND POWER UTILITY CORPORATION</v>
          </cell>
          <cell r="D2883">
            <v>-416724</v>
          </cell>
        </row>
        <row r="2884">
          <cell r="A2884" t="str">
            <v>MILTON HYDRO DISTRIBUTION INC.</v>
          </cell>
          <cell r="B2884" t="str">
            <v>MILTON HYDRO DISTRIBUTION INC.</v>
          </cell>
          <cell r="D2884">
            <v>-8446951</v>
          </cell>
        </row>
        <row r="2885">
          <cell r="A2885" t="str">
            <v>MISSISSIPPI MILLS PUBLIC UTILITIES COMMISSION</v>
          </cell>
          <cell r="B2885" t="str">
            <v>OTTAWA RIVER POWER CORPORATION</v>
          </cell>
          <cell r="D2885">
            <v>-502766</v>
          </cell>
        </row>
        <row r="2886">
          <cell r="A2886" t="str">
            <v>NAPANEE HYDRO-ELECTRIC COMMISSION</v>
          </cell>
          <cell r="B2886" t="str">
            <v>HYDRO ONE NETWORKS INC.</v>
          </cell>
          <cell r="D2886">
            <v>-378037</v>
          </cell>
        </row>
        <row r="2887">
          <cell r="A2887" t="str">
            <v>NEPEAN HYDRO ELECTRIC COMMISSION</v>
          </cell>
          <cell r="B2887" t="str">
            <v>HYDRO OTTAWA LIMITED</v>
          </cell>
          <cell r="D2887">
            <v>-34564609</v>
          </cell>
        </row>
        <row r="2888">
          <cell r="A2888" t="str">
            <v>NEW TECUMSETH HYDRO</v>
          </cell>
          <cell r="B2888" t="str">
            <v>POWERSTREAM INC.</v>
          </cell>
          <cell r="D2888">
            <v>-2869800</v>
          </cell>
        </row>
        <row r="2889">
          <cell r="A2889" t="str">
            <v>NEWBURY POWER INC.</v>
          </cell>
          <cell r="B2889" t="str">
            <v>MIDDLESEX POWER DISTRIBUTION CORPORATION</v>
          </cell>
          <cell r="D2889">
            <v>-32441</v>
          </cell>
        </row>
        <row r="2890">
          <cell r="A2890" t="str">
            <v>NEWMARKET HYDRO LTD.</v>
          </cell>
          <cell r="B2890" t="str">
            <v>NEWMARKET-TAY POWER DISTRIBUTION LTD.</v>
          </cell>
          <cell r="D2890">
            <v>-31522425</v>
          </cell>
        </row>
        <row r="2891">
          <cell r="A2891" t="str">
            <v>NIAGARA FALLS HYDRO INC.</v>
          </cell>
          <cell r="B2891" t="str">
            <v>NIAGARA PENINSULA ENERGY INC.</v>
          </cell>
          <cell r="D2891">
            <v>-5986529</v>
          </cell>
        </row>
        <row r="2892">
          <cell r="A2892" t="str">
            <v>NIAGARA-ON-THE-LAKE HYDRO INC.</v>
          </cell>
          <cell r="B2892" t="str">
            <v>NIAGARA-ON-THE-LAKE HYDRO INC.</v>
          </cell>
          <cell r="D2892">
            <v>-3594044</v>
          </cell>
        </row>
        <row r="2893">
          <cell r="A2893" t="str">
            <v>NICKEL CENTRE HYDRO-ELECTRIC COMMISSION</v>
          </cell>
          <cell r="B2893" t="str">
            <v>GREATER SUDBURY HYDRO INC.</v>
          </cell>
          <cell r="D2893">
            <v>-111765</v>
          </cell>
        </row>
        <row r="2894">
          <cell r="A2894" t="str">
            <v>NIPIGON HYDRO ELECTRIC COMMISSION</v>
          </cell>
          <cell r="B2894" t="str">
            <v>HYDRO ONE NETWORKS INC.</v>
          </cell>
          <cell r="D2894">
            <v>-99604</v>
          </cell>
        </row>
        <row r="2895">
          <cell r="A2895" t="str">
            <v>NORFOLK POWER DISTRIBUTION INC.</v>
          </cell>
          <cell r="B2895" t="str">
            <v>NORFOLK POWER DISTRIBUTION INC.</v>
          </cell>
          <cell r="D2895">
            <v>-136912</v>
          </cell>
        </row>
        <row r="2896">
          <cell r="A2896" t="str">
            <v>NORTH BAY HYDRO DISTRIBUTION LIMITED</v>
          </cell>
          <cell r="B2896" t="str">
            <v>NORTH BAY HYDRO DISTRIBUTION LIMITED</v>
          </cell>
          <cell r="D2896">
            <v>-5017460</v>
          </cell>
        </row>
        <row r="2897">
          <cell r="A2897" t="str">
            <v>NORTH GLENGARRY PUBLIC UTILITIES COMMISSION</v>
          </cell>
          <cell r="B2897" t="str">
            <v>HYDRO ONE NETWORKS INC.</v>
          </cell>
          <cell r="D2897">
            <v>-234918</v>
          </cell>
        </row>
        <row r="2898">
          <cell r="A2898" t="str">
            <v>NORTH PERTH UTILITY COMMISSION</v>
          </cell>
          <cell r="B2898" t="str">
            <v>HYDRO ONE NETWORKS INC.</v>
          </cell>
          <cell r="D2898">
            <v>-803122</v>
          </cell>
        </row>
        <row r="2899">
          <cell r="A2899" t="str">
            <v>NORWICH PUBLIC UTILITY COMMISSION</v>
          </cell>
          <cell r="B2899" t="str">
            <v>ERIE THAMES POWERLINES CORPORATION</v>
          </cell>
          <cell r="D2899">
            <v>-150530</v>
          </cell>
        </row>
        <row r="2900">
          <cell r="A2900" t="str">
            <v>OAKVILLE HYDRO ELECTRICITY DISTRIBUTION INC.</v>
          </cell>
          <cell r="B2900" t="str">
            <v>OAKVILLE HYDRO ELECTRICITY DISTRIBUTION INC.</v>
          </cell>
          <cell r="D2900">
            <v>-49155750</v>
          </cell>
        </row>
        <row r="2901">
          <cell r="A2901" t="str">
            <v>OIL SPRINGS HYDRO ELECTRIC COMMISSION</v>
          </cell>
          <cell r="B2901" t="str">
            <v>BLUEWATER POWER DISTRIBUTION CORPORATION</v>
          </cell>
          <cell r="D2901">
            <v>-21713</v>
          </cell>
        </row>
        <row r="2902">
          <cell r="A2902" t="str">
            <v>ORANGEVILLE HYDRO LIMITED</v>
          </cell>
          <cell r="B2902" t="str">
            <v>ORANGEVILLE HYDRO LIMITED</v>
          </cell>
          <cell r="D2902">
            <v>-7379141</v>
          </cell>
        </row>
        <row r="2903">
          <cell r="A2903" t="str">
            <v>ORILLIA POWER DISTRIBUTION CORPORATION</v>
          </cell>
          <cell r="B2903" t="str">
            <v>ORILLIA POWER DISTRIBUTION CORPORATION</v>
          </cell>
          <cell r="D2903">
            <v>-2030282</v>
          </cell>
        </row>
        <row r="2904">
          <cell r="A2904" t="str">
            <v>OSHAWA PUC NETWORKS INC.</v>
          </cell>
          <cell r="B2904" t="str">
            <v>OSHAWA PUC NETWORKS INC.</v>
          </cell>
          <cell r="D2904">
            <v>-17802276</v>
          </cell>
        </row>
        <row r="2905">
          <cell r="A2905" t="str">
            <v>PARKHILL P.U.C.</v>
          </cell>
          <cell r="B2905" t="str">
            <v>MIDDLESEX POWER DISTRIBUTION CORPORATION</v>
          </cell>
          <cell r="D2905">
            <v>-87081</v>
          </cell>
        </row>
        <row r="2906">
          <cell r="A2906" t="str">
            <v>PARRY SOUND POWER CORPORATION</v>
          </cell>
          <cell r="B2906" t="str">
            <v>PARRY SOUND POWER CORPORATION</v>
          </cell>
          <cell r="D2906">
            <v>-1327039</v>
          </cell>
        </row>
        <row r="2907">
          <cell r="A2907" t="str">
            <v>PELHAM HYDRO-ELECTRIC COMMISSION</v>
          </cell>
          <cell r="B2907" t="str">
            <v>NIAGARA PENINSULA ENERGY INC.</v>
          </cell>
          <cell r="D2907">
            <v>-347872</v>
          </cell>
        </row>
        <row r="2908">
          <cell r="A2908" t="str">
            <v>PERTH EAST HYDRO ELECTRIC COMMISSION</v>
          </cell>
          <cell r="B2908" t="str">
            <v>HYDRO ONE NETWORKS INC.</v>
          </cell>
          <cell r="D2908">
            <v>-101821</v>
          </cell>
        </row>
        <row r="2909">
          <cell r="A2909" t="str">
            <v>PETERBOROUGH UTILITIES COMMISSION</v>
          </cell>
          <cell r="B2909" t="str">
            <v>PETERBOROUGH DISTRIBUTION INCORPORATED</v>
          </cell>
          <cell r="D2909">
            <v>-9014867</v>
          </cell>
        </row>
        <row r="2910">
          <cell r="A2910" t="str">
            <v>PICKERING HYDRO-ELECTRIC COMMISSION</v>
          </cell>
          <cell r="B2910" t="str">
            <v>VERIDIAN CONNECTIONS INC.</v>
          </cell>
          <cell r="D2910">
            <v>-25244408</v>
          </cell>
        </row>
        <row r="2911">
          <cell r="A2911" t="str">
            <v>POLICE VILLAGE OF COMBER HYDRO SYSTEM</v>
          </cell>
          <cell r="B2911" t="str">
            <v>E.L.K. ENERGY INC.</v>
          </cell>
          <cell r="D2911">
            <v>-140119</v>
          </cell>
        </row>
        <row r="2912">
          <cell r="A2912" t="str">
            <v>POLICE VILLAGE OF GRANTON HYDRO SYSTEM</v>
          </cell>
          <cell r="B2912" t="str">
            <v>HYDRO ONE NETWORKS INC.</v>
          </cell>
          <cell r="D2912">
            <v>-43877</v>
          </cell>
        </row>
        <row r="2913">
          <cell r="A2913" t="str">
            <v>POLICE VILLAGE OF MOOREFIELD HYDRO SYSTEM</v>
          </cell>
          <cell r="B2913" t="str">
            <v>HYDRO ONE NETWORKS INC.</v>
          </cell>
          <cell r="D2913">
            <v>-1245</v>
          </cell>
        </row>
        <row r="2914">
          <cell r="A2914" t="str">
            <v>POLICE VILLAGE OF MOUNT BRYDGES HYDRO SYSTEM</v>
          </cell>
          <cell r="B2914" t="str">
            <v>MIDDLESEX POWER DISTRIBUTION CORPORATION</v>
          </cell>
          <cell r="D2914">
            <v>-304226</v>
          </cell>
        </row>
        <row r="2915">
          <cell r="A2915" t="str">
            <v>POLICE VILLAGE OF RUSSELL HYDRO ELECTRIC SYSTEM</v>
          </cell>
          <cell r="B2915" t="str">
            <v>HYDRO ONE NETWORKS INC.</v>
          </cell>
          <cell r="D2915">
            <v>-227597</v>
          </cell>
        </row>
        <row r="2916">
          <cell r="A2916" t="str">
            <v>PORT COLBORNE HYDRO INC.</v>
          </cell>
          <cell r="B2916" t="str">
            <v>CANADIAN NIAGARA POWER INC.</v>
          </cell>
          <cell r="D2916">
            <v>-1864677</v>
          </cell>
        </row>
        <row r="2917">
          <cell r="A2917" t="str">
            <v>PORT HOPE HYDRO</v>
          </cell>
          <cell r="B2917" t="str">
            <v>VERIDIAN CONNECTIONS INC.</v>
          </cell>
          <cell r="D2917">
            <v>-1540248</v>
          </cell>
        </row>
        <row r="2918">
          <cell r="A2918" t="str">
            <v>PRESCOTT PUBLIC UTILITIES COMMISSION</v>
          </cell>
          <cell r="B2918" t="str">
            <v>RIDEAU ST. LAWRENCE DISTRIBUTION INC.</v>
          </cell>
          <cell r="D2918">
            <v>-76707</v>
          </cell>
        </row>
        <row r="2919">
          <cell r="A2919" t="str">
            <v>PUBLIC UTILITIES COMMISSION OF THE CITY OF BARRIE</v>
          </cell>
          <cell r="B2919" t="str">
            <v>POWERSTREAM INC.</v>
          </cell>
          <cell r="D2919">
            <v>-41944734</v>
          </cell>
        </row>
        <row r="2920">
          <cell r="A2920" t="str">
            <v>PUBLIC UTILITIES COMMISSION OF THE CITY OF OWEN SOUND</v>
          </cell>
          <cell r="B2920" t="str">
            <v>HYDRO ONE NETWORKS INC.</v>
          </cell>
          <cell r="D2920">
            <v>-1464046</v>
          </cell>
        </row>
        <row r="2921">
          <cell r="A2921" t="str">
            <v>PUBLIC UTILITIES COMMISSION OF THE CORPORATION OF THE TOWNSHIP OF MAGNETAWAN</v>
          </cell>
          <cell r="B2921" t="str">
            <v>LAKELAND POWER DISTRIBUTION LTD.</v>
          </cell>
          <cell r="D2921">
            <v>-45340</v>
          </cell>
        </row>
        <row r="2922">
          <cell r="A2922" t="str">
            <v>PUBLIC UTILITIES COMMISSION OF THE TOWN OF ALEXANDRIA</v>
          </cell>
          <cell r="B2922" t="str">
            <v>HYDRO ONE NETWORKS INC.</v>
          </cell>
          <cell r="D2922">
            <v>-234918</v>
          </cell>
        </row>
        <row r="2923">
          <cell r="A2923" t="str">
            <v>PUBLIC UTILITIES COMMISSION OF THE TOWN OF CAMPBELLFORD</v>
          </cell>
          <cell r="B2923" t="str">
            <v>HYDRO ONE NETWORKS INC.</v>
          </cell>
          <cell r="D2923">
            <v>-444620</v>
          </cell>
        </row>
        <row r="2924">
          <cell r="A2924" t="str">
            <v>PUBLIC UTILITIES COMMISSION OF THE TOWN OF CHESLEY</v>
          </cell>
          <cell r="B2924" t="str">
            <v>HYDRO ONE NETWORKS INC.</v>
          </cell>
          <cell r="D2924">
            <v>-103819</v>
          </cell>
        </row>
        <row r="2925">
          <cell r="A2925" t="str">
            <v>PUBLIC UTILITIES COMMISSION OF THE TOWN OF COBOURG</v>
          </cell>
          <cell r="B2925" t="str">
            <v>LAKEFRONT UTILITIES INC.</v>
          </cell>
          <cell r="D2925">
            <v>-2713490</v>
          </cell>
        </row>
        <row r="2926">
          <cell r="A2926" t="str">
            <v>PUBLIC UTILITIES COMMISSION OF THE TOWN OF FERGUS</v>
          </cell>
          <cell r="B2926" t="str">
            <v>CENTRE WELLINGTON HYDRO LTD.</v>
          </cell>
          <cell r="D2926">
            <v>-1913728</v>
          </cell>
        </row>
        <row r="2927">
          <cell r="A2927" t="str">
            <v>PUBLIC UTILITIES COMMISSION OF THE TOWN OF GODERICH</v>
          </cell>
          <cell r="B2927" t="str">
            <v>WEST COAST HURON ENERGY INC.</v>
          </cell>
          <cell r="D2927">
            <v>-498486</v>
          </cell>
        </row>
        <row r="2928">
          <cell r="A2928" t="str">
            <v>PUBLIC UTILITIES COMMISSION OF THE TOWN OF MASSEY</v>
          </cell>
          <cell r="B2928" t="str">
            <v>ESPANOLA REGIONAL HYDRO DISTRIBUTION CORPORATION</v>
          </cell>
          <cell r="D2928">
            <v>-31593</v>
          </cell>
        </row>
        <row r="2929">
          <cell r="A2929" t="str">
            <v>PUBLIC UTILITIES COMMISSION OF THE TOWN OF MEAFORD</v>
          </cell>
          <cell r="B2929" t="str">
            <v>HYDRO ONE NETWORKS INC.</v>
          </cell>
          <cell r="D2929">
            <v>-498034</v>
          </cell>
        </row>
        <row r="2930">
          <cell r="A2930" t="str">
            <v>PUBLIC UTILITIES COMMISSION OF THE TOWN OF MITCHELL</v>
          </cell>
          <cell r="B2930" t="str">
            <v>ERIE THAMES POWERLINES CORPORATION</v>
          </cell>
          <cell r="D2930">
            <v>-370350</v>
          </cell>
        </row>
        <row r="2931">
          <cell r="A2931" t="str">
            <v>PUBLIC UTILITIES COMMISSION OF THE TOWN OF MOUNT FOREST</v>
          </cell>
          <cell r="B2931" t="str">
            <v>WELLINGTON NORTH POWER INC.</v>
          </cell>
          <cell r="D2931">
            <v>-319580</v>
          </cell>
        </row>
        <row r="2932">
          <cell r="A2932" t="str">
            <v>PUBLIC UTILITIES COMMISSION OF THE TOWN OF PALMERSTON</v>
          </cell>
          <cell r="B2932" t="str">
            <v>WESTARIO POWER INC.</v>
          </cell>
          <cell r="D2932">
            <v>-175770</v>
          </cell>
        </row>
        <row r="2933">
          <cell r="A2933" t="str">
            <v>PUBLIC UTILITIES COMMISSION OF THE TOWN OF PARIS</v>
          </cell>
          <cell r="B2933" t="str">
            <v>BRANT COUNTY POWER INC.</v>
          </cell>
          <cell r="D2933">
            <v>-363151</v>
          </cell>
        </row>
        <row r="2934">
          <cell r="A2934" t="str">
            <v>PUBLIC UTILITIES COMMISSION OF THE TOWN OF SOUTHAMPTON</v>
          </cell>
          <cell r="B2934" t="str">
            <v>WESTARIO POWER INC.</v>
          </cell>
          <cell r="D2934">
            <v>-212967</v>
          </cell>
        </row>
        <row r="2935">
          <cell r="A2935" t="str">
            <v>PUBLIC UTILITIES COMMISSION OF THE TOWN OF TECUMSEH</v>
          </cell>
          <cell r="B2935" t="str">
            <v>ESSEX POWERLINES CORPORATION</v>
          </cell>
          <cell r="D2935">
            <v>-4770849</v>
          </cell>
        </row>
        <row r="2936">
          <cell r="A2936" t="str">
            <v>PUBLIC UTILITIES COMMISSION OF THE VILLAGE OF ARTHUR</v>
          </cell>
          <cell r="B2936" t="str">
            <v>WELLINGTON NORTH POWER INC.</v>
          </cell>
          <cell r="D2936">
            <v>-118635</v>
          </cell>
        </row>
        <row r="2937">
          <cell r="A2937" t="str">
            <v>PUBLIC UTILITIES COMMISSION OF THE VILLAGE OF LANCASTER</v>
          </cell>
          <cell r="B2937" t="str">
            <v>HYDRO ONE NETWORKS INC.</v>
          </cell>
          <cell r="D2937">
            <v>-45474</v>
          </cell>
        </row>
        <row r="2938">
          <cell r="A2938" t="str">
            <v>PUBLIC UTILITIES COMMISSION OF THE VILLAGE OF PORT STANLEY</v>
          </cell>
          <cell r="B2938" t="str">
            <v>ERIE THAMES POWERLINES CORPORATION</v>
          </cell>
          <cell r="D2938">
            <v>-471292</v>
          </cell>
        </row>
        <row r="2939">
          <cell r="A2939" t="str">
            <v>PUBLIC UTILITIES COMMISSION OF THE VILLAGE OF WESTPORT</v>
          </cell>
          <cell r="B2939" t="str">
            <v>RIDEAU ST. LAWRENCE DISTRIBUTION INC.</v>
          </cell>
          <cell r="D2939">
            <v>-83342</v>
          </cell>
        </row>
        <row r="2940">
          <cell r="A2940" t="str">
            <v>PUBLIC UTILITY COMMISSION OF THE VILLAGE OF WEST LORNE</v>
          </cell>
          <cell r="B2940" t="str">
            <v>HYDRO ONE NETWORKS INC.</v>
          </cell>
          <cell r="D2940">
            <v>-174090</v>
          </cell>
        </row>
        <row r="2941">
          <cell r="A2941" t="str">
            <v>PUBLIC UTILITY COMMISSION OF TOWN OF PERTH</v>
          </cell>
          <cell r="B2941" t="str">
            <v>HYDRO ONE NETWORKS INC.</v>
          </cell>
          <cell r="D2941">
            <v>-1974998</v>
          </cell>
        </row>
        <row r="2942">
          <cell r="A2942" t="str">
            <v>QUINTE WEST ELECTRIC DISTRIBUTION COMPANY INC.</v>
          </cell>
          <cell r="B2942" t="str">
            <v>HYDRO ONE NETWORKS INC.</v>
          </cell>
          <cell r="D2942">
            <v>-2298790</v>
          </cell>
        </row>
        <row r="2943">
          <cell r="A2943" t="str">
            <v>RED ROCK HYDRO</v>
          </cell>
          <cell r="B2943" t="str">
            <v>HYDRO ONE NETWORKS INC.</v>
          </cell>
          <cell r="D2943">
            <v>-34221</v>
          </cell>
        </row>
        <row r="2944">
          <cell r="A2944" t="str">
            <v>REMARA-BRECHIN HYDRO</v>
          </cell>
          <cell r="B2944" t="str">
            <v>HYDRO ONE NETWORKS INC.</v>
          </cell>
          <cell r="D2944">
            <v>-6839</v>
          </cell>
        </row>
        <row r="2945">
          <cell r="A2945" t="str">
            <v>RENFREW HYDRO INC.</v>
          </cell>
          <cell r="B2945" t="str">
            <v>RENFREW HYDRO INC.</v>
          </cell>
          <cell r="D2945">
            <v>-98644</v>
          </cell>
        </row>
        <row r="2946">
          <cell r="A2946" t="str">
            <v>RICHMOND HILL HYDRO INC.</v>
          </cell>
          <cell r="B2946" t="str">
            <v>POWERSTREAM INC.</v>
          </cell>
          <cell r="D2946">
            <v>-63540782</v>
          </cell>
        </row>
        <row r="2947">
          <cell r="A2947" t="str">
            <v>RIPLEY PUBLIC UTILITIES COMMISSION</v>
          </cell>
          <cell r="B2947" t="str">
            <v>WESTARIO POWER INC.</v>
          </cell>
          <cell r="D2947">
            <v>-45105</v>
          </cell>
        </row>
        <row r="2948">
          <cell r="A2948" t="str">
            <v>ROCKLAND HYDRO ELECTRIC COMMISSION</v>
          </cell>
          <cell r="B2948" t="str">
            <v>HYDRO ONE NETWORKS INC.</v>
          </cell>
          <cell r="D2948">
            <v>-1975965</v>
          </cell>
        </row>
        <row r="2949">
          <cell r="A2949" t="str">
            <v>SABLES-SPANISH RIVERS PUBLIC UTILITIES COMMISSION</v>
          </cell>
          <cell r="B2949" t="str">
            <v>ESPANOLA REGIONAL HYDRO DISTRIBUTION CORPORATION</v>
          </cell>
          <cell r="D2949">
            <v>-41141</v>
          </cell>
        </row>
        <row r="2950">
          <cell r="A2950" t="str">
            <v>SCHREIBER HYDRO-ELECTRIC COMMISSION</v>
          </cell>
          <cell r="B2950" t="str">
            <v>HYDRO ONE NETWORKS INC.</v>
          </cell>
          <cell r="D2950">
            <v>-51845</v>
          </cell>
        </row>
        <row r="2951">
          <cell r="A2951" t="str">
            <v>SCUGOG HYDRO ELECTRIC CORPORATION</v>
          </cell>
          <cell r="B2951" t="str">
            <v>VERIDIAN CONNECTIONS INC.</v>
          </cell>
          <cell r="D2951">
            <v>-885837</v>
          </cell>
        </row>
        <row r="2952">
          <cell r="A2952" t="str">
            <v>SEAFORTH PUBLIC UTILITY COMMISSION</v>
          </cell>
          <cell r="B2952" t="str">
            <v>FESTIVAL HYDRO INC.</v>
          </cell>
          <cell r="D2952">
            <v>-59899</v>
          </cell>
        </row>
        <row r="2953">
          <cell r="A2953" t="str">
            <v>SEVERN HYDRO-ELECTRIC SYSTEM</v>
          </cell>
          <cell r="B2953" t="str">
            <v>HYDRO ONE NETWORKS INC.</v>
          </cell>
          <cell r="D2953">
            <v>-159467</v>
          </cell>
        </row>
        <row r="2954">
          <cell r="A2954" t="str">
            <v>SIMCOE HYDRO-ELECTRIC COMMISSION</v>
          </cell>
          <cell r="B2954" t="str">
            <v>NORFOLK POWER DISTRIBUTION INC.</v>
          </cell>
          <cell r="D2954">
            <v>-1855360</v>
          </cell>
        </row>
        <row r="2955">
          <cell r="A2955" t="str">
            <v>SIOUX LOOKOUT HYDRO INC.</v>
          </cell>
          <cell r="B2955" t="str">
            <v>SIOUX LOOKOUT HYDRO INC.</v>
          </cell>
          <cell r="D2955">
            <v>-1097444</v>
          </cell>
        </row>
        <row r="2956">
          <cell r="A2956" t="str">
            <v>SMITHS FALLS HYDRO ELECTRIC COMMISSION</v>
          </cell>
          <cell r="B2956" t="str">
            <v>HYDRO ONE NETWORKS INC.</v>
          </cell>
          <cell r="D2956">
            <v>-647544</v>
          </cell>
        </row>
        <row r="2957">
          <cell r="A2957" t="str">
            <v>SOUTH RIVER PUBLIC UTILITIES COMMISSION</v>
          </cell>
          <cell r="B2957" t="str">
            <v>HYDRO ONE NETWORKS INC.</v>
          </cell>
          <cell r="D2957">
            <v>-124480</v>
          </cell>
        </row>
        <row r="2958">
          <cell r="A2958" t="str">
            <v>ST. CATHARINES HYDRO UTILITY SERVICES INC.</v>
          </cell>
          <cell r="B2958" t="str">
            <v>HORIZON UTILITIES CORPORATION</v>
          </cell>
          <cell r="D2958">
            <v>-5910130</v>
          </cell>
        </row>
        <row r="2959">
          <cell r="A2959" t="str">
            <v>ST. MARY'S PUBLIC UTILITIES COMMISSION</v>
          </cell>
          <cell r="B2959" t="str">
            <v>FESTIVAL HYDRO INC.</v>
          </cell>
          <cell r="D2959">
            <v>-640015</v>
          </cell>
        </row>
        <row r="2960">
          <cell r="A2960" t="str">
            <v>ST. THOMAS ENERGY INC.</v>
          </cell>
          <cell r="B2960" t="str">
            <v>ST. THOMAS ENERGY INC.</v>
          </cell>
          <cell r="D2960">
            <v>-3257771</v>
          </cell>
        </row>
        <row r="2961">
          <cell r="A2961" t="str">
            <v>STIRLING-RAWDON PUBLIC UTILITIES COMMISSION</v>
          </cell>
          <cell r="B2961" t="str">
            <v>HYDRO ONE NETWORKS INC.</v>
          </cell>
          <cell r="D2961">
            <v>-56358</v>
          </cell>
        </row>
        <row r="2962">
          <cell r="A2962" t="str">
            <v>STONEY CREEK HYDRO-ELECTRIC COMMISSION</v>
          </cell>
          <cell r="B2962" t="str">
            <v>HORIZON UTILITIES CORPORATION</v>
          </cell>
          <cell r="D2962">
            <v>-10244306</v>
          </cell>
        </row>
        <row r="2963">
          <cell r="A2963" t="str">
            <v>STRATFORD PUBLIC UTILITY COMMISSION</v>
          </cell>
          <cell r="B2963" t="str">
            <v>FESTIVAL HYDRO INC.</v>
          </cell>
          <cell r="D2963">
            <v>-3783227</v>
          </cell>
        </row>
        <row r="2964">
          <cell r="A2964" t="str">
            <v>SUNDRIDGE HYDRO ELECTRIC SYSTEM</v>
          </cell>
          <cell r="B2964" t="str">
            <v>LAKELAND POWER DISTRIBUTION LTD.</v>
          </cell>
          <cell r="D2964">
            <v>-231838</v>
          </cell>
        </row>
        <row r="2965">
          <cell r="A2965" t="str">
            <v>TAY HYDRO ELECTRIC DISTRIBUTION COMPANY INC.</v>
          </cell>
          <cell r="B2965" t="str">
            <v>NEWMARKET-TAY POWER DISTRIBUTION LTD.</v>
          </cell>
          <cell r="D2965">
            <v>-761291</v>
          </cell>
        </row>
        <row r="2966">
          <cell r="A2966" t="str">
            <v>TERRACE BAY SUPERIOR WIRES INC.</v>
          </cell>
          <cell r="B2966" t="str">
            <v>HYDRO ONE NETWORKS INC.</v>
          </cell>
          <cell r="D2966">
            <v>-126688</v>
          </cell>
        </row>
        <row r="2967">
          <cell r="A2967" t="str">
            <v>THE HYDRO ELECTRIC COMMISSION OF THE MUNICIPALITY OF CENTRAL ELGIN</v>
          </cell>
          <cell r="B2967" t="str">
            <v>ERIE THAMES POWERLINES CORPORATION</v>
          </cell>
          <cell r="D2967">
            <v>-471292</v>
          </cell>
        </row>
        <row r="2968">
          <cell r="A2968" t="str">
            <v>THE HYDRO ELECTRIC COMMISSION OF THE TOWN OF CARLETON PLACE</v>
          </cell>
          <cell r="B2968" t="str">
            <v>HYDRO ONE NETWORKS INC.</v>
          </cell>
          <cell r="D2968">
            <v>-1074862</v>
          </cell>
        </row>
        <row r="2969">
          <cell r="A2969" t="str">
            <v>THE HYDRO ELECTRIC COMMISSION OF THE TOWN OF SHELBURNE</v>
          </cell>
          <cell r="B2969" t="str">
            <v>HYDRO ONE NETWORKS INC.</v>
          </cell>
          <cell r="D2969">
            <v>-590098</v>
          </cell>
        </row>
        <row r="2970">
          <cell r="A2970" t="str">
            <v>THE HYDRO ELECTRIC COMMISSION OF THE TOWNSHIP OF WARWICK</v>
          </cell>
          <cell r="B2970" t="str">
            <v>BLUEWATER POWER DISTRIBUTION CORPORATION</v>
          </cell>
          <cell r="D2970">
            <v>-103025</v>
          </cell>
        </row>
        <row r="2971">
          <cell r="A2971" t="str">
            <v>THE HYDRO-ELECTRIC COMMISSION FOR THE TOWN OF EXETER</v>
          </cell>
          <cell r="B2971" t="str">
            <v>HYDRO ONE NETWORKS INC.</v>
          </cell>
          <cell r="D2971">
            <v>-533777</v>
          </cell>
        </row>
        <row r="2972">
          <cell r="A2972" t="str">
            <v>THE HYDRO-ELECTRIC COMMISSION OF THE CITY OF GLOUCESTER</v>
          </cell>
          <cell r="B2972" t="str">
            <v>HYDRO OTTAWA LIMITED</v>
          </cell>
          <cell r="D2972">
            <v>-28494799</v>
          </cell>
        </row>
        <row r="2973">
          <cell r="A2973" t="str">
            <v>THE HYDRO-ELECTRIC COMMISSION OF THE TOWN OF PENETANGUISHENE</v>
          </cell>
          <cell r="B2973" t="str">
            <v>POWERSTREAM INC.</v>
          </cell>
          <cell r="D2973">
            <v>-1174553</v>
          </cell>
        </row>
        <row r="2974">
          <cell r="A2974" t="str">
            <v>THE PUBLIC UTILITIES COMMISSION FOR THE TOWN OF BANCROFT</v>
          </cell>
          <cell r="B2974" t="str">
            <v>HYDRO ONE NETWORKS INC.</v>
          </cell>
          <cell r="D2974">
            <v>-213074</v>
          </cell>
        </row>
        <row r="2975">
          <cell r="A2975" t="str">
            <v>THE PUBLIC UTILITIES COMMISSION OF THE TOWN OF COLLINGWOOD</v>
          </cell>
          <cell r="B2975" t="str">
            <v>COLLUS POWER CORP.</v>
          </cell>
          <cell r="D2975">
            <v>-1949714</v>
          </cell>
        </row>
        <row r="2976">
          <cell r="A2976" t="str">
            <v>THE PUBLIC UTILITIES COMMISSION OF THE TOWN OF PETROLIA</v>
          </cell>
          <cell r="B2976" t="str">
            <v>BLUEWATER POWER DISTRIBUTION CORPORATION</v>
          </cell>
          <cell r="D2976">
            <v>-536163</v>
          </cell>
        </row>
        <row r="2977">
          <cell r="A2977" t="str">
            <v>THE PUBLIC UTILITIES COMMISSION OF THE VILLAGE OF EGANVILLE</v>
          </cell>
          <cell r="B2977" t="str">
            <v>HYDRO ONE NETWORKS INC.</v>
          </cell>
          <cell r="D2977">
            <v>-94249</v>
          </cell>
        </row>
        <row r="2978">
          <cell r="A2978" t="str">
            <v>THE PUBLIC UTILITIES COMMISSION OF THE VILLAGE OF POINT EDWARD</v>
          </cell>
          <cell r="B2978" t="str">
            <v>BLUEWATER POWER DISTRIBUTION CORPORATION</v>
          </cell>
          <cell r="D2978">
            <v>-106921</v>
          </cell>
        </row>
        <row r="2979">
          <cell r="A2979" t="str">
            <v>THE VILLAGE OF OMEMEE HYDRO-ELECTRIC COMMISSION</v>
          </cell>
          <cell r="B2979" t="str">
            <v>HYDRO ONE NETWORKS INC.</v>
          </cell>
          <cell r="D2979">
            <v>-196742</v>
          </cell>
        </row>
        <row r="2980">
          <cell r="A2980" t="str">
            <v>THEDFORD HYDRO ELECTRIC COMMISSION</v>
          </cell>
          <cell r="B2980" t="str">
            <v>HYDRO ONE NETWORKS INC.</v>
          </cell>
          <cell r="D2980">
            <v>-115943</v>
          </cell>
        </row>
        <row r="2981">
          <cell r="A2981" t="str">
            <v>THESSALON HYDRO DISTRIBUTION CORPORATION</v>
          </cell>
          <cell r="B2981" t="str">
            <v>HYDRO ONE NETWORKS INC.</v>
          </cell>
          <cell r="D2981">
            <v>-57306</v>
          </cell>
        </row>
        <row r="2982">
          <cell r="A2982" t="str">
            <v>THORNDALE HYDRO ELECTRIC COMMISSION</v>
          </cell>
          <cell r="B2982" t="str">
            <v>HYDRO ONE NETWORKS INC.</v>
          </cell>
          <cell r="D2982">
            <v>-14112</v>
          </cell>
        </row>
        <row r="2983">
          <cell r="A2983" t="str">
            <v>THOROLD HYDRO CORPORATION</v>
          </cell>
          <cell r="B2983" t="str">
            <v>HYDRO ONE NETWORKS INC.</v>
          </cell>
          <cell r="D2983">
            <v>-1630474</v>
          </cell>
        </row>
        <row r="2984">
          <cell r="A2984" t="str">
            <v>THUNDER BAY HYDRO ELECTRICITY DISTRIBUTION INC.</v>
          </cell>
          <cell r="B2984" t="str">
            <v>THUNDER BAY HYDRO ELECTRICITY DISTRIBUTION INC.</v>
          </cell>
          <cell r="D2984">
            <v>-16449089</v>
          </cell>
        </row>
        <row r="2985">
          <cell r="A2985" t="str">
            <v>TILLSONBURG HYDRO INC.</v>
          </cell>
          <cell r="B2985" t="str">
            <v>TILLSONBURG HYDRO INC.</v>
          </cell>
          <cell r="D2985">
            <v>-3111851</v>
          </cell>
        </row>
        <row r="2986">
          <cell r="A2986" t="str">
            <v>TOWNSHIP OF CHAMPLAIN PUBLIC UTILITY COMMISSION</v>
          </cell>
          <cell r="B2986" t="str">
            <v>HYDRO ONE NETWORKS INC.</v>
          </cell>
          <cell r="D2986">
            <v>-355610</v>
          </cell>
        </row>
        <row r="2987">
          <cell r="A2987" t="str">
            <v>TOWNSHIP OF MCGARRY HYDRO SYSTEM</v>
          </cell>
          <cell r="B2987" t="str">
            <v>HYDRO ONE NETWORKS INC.</v>
          </cell>
          <cell r="D2987">
            <v>-6273</v>
          </cell>
        </row>
        <row r="2988">
          <cell r="A2988" t="str">
            <v>TOWNSHIP OF NORTH DORCHESTER HYDRO</v>
          </cell>
          <cell r="B2988" t="str">
            <v>HYDRO ONE NETWORKS INC.</v>
          </cell>
          <cell r="D2988">
            <v>-140359</v>
          </cell>
        </row>
        <row r="2989">
          <cell r="A2989" t="str">
            <v>TWEED HYDRO ELECTRIC COMMISSION</v>
          </cell>
          <cell r="B2989" t="str">
            <v>HYDRO ONE NETWORKS INC.</v>
          </cell>
          <cell r="D2989">
            <v>-99987</v>
          </cell>
        </row>
        <row r="2990">
          <cell r="A2990" t="str">
            <v>UXBRIDGE HYDRO ELECTRIC COMMISSION</v>
          </cell>
          <cell r="B2990" t="str">
            <v>VERIDIAN CONNECTIONS INC.</v>
          </cell>
          <cell r="D2990">
            <v>-678653</v>
          </cell>
        </row>
        <row r="2991">
          <cell r="A2991" t="str">
            <v>VILLAGE OF CHATSWORTH HYDRO</v>
          </cell>
          <cell r="B2991" t="str">
            <v>HYDRO ONE NETWORKS INC.</v>
          </cell>
          <cell r="D2991">
            <v>-23841</v>
          </cell>
        </row>
        <row r="2992">
          <cell r="A2992" t="str">
            <v>VILLAGE OF LUCKNOW HYDRO SYSTEM</v>
          </cell>
          <cell r="B2992" t="str">
            <v>WESTARIO POWER INC.</v>
          </cell>
          <cell r="D2992">
            <v>-116714</v>
          </cell>
        </row>
        <row r="2993">
          <cell r="A2993" t="str">
            <v>WALKERTON PUBLIC UTILITIES COMMISSION</v>
          </cell>
          <cell r="B2993" t="str">
            <v>WESTARIO POWER INC.</v>
          </cell>
          <cell r="D2993">
            <v>-557221</v>
          </cell>
        </row>
        <row r="2994">
          <cell r="A2994" t="str">
            <v>WARKWORTH HYDRO ELECTRIC COMMISSION</v>
          </cell>
          <cell r="B2994" t="str">
            <v>HYDRO ONE NETWORKS INC.</v>
          </cell>
          <cell r="D2994">
            <v>-71849</v>
          </cell>
        </row>
        <row r="2995">
          <cell r="A2995" t="str">
            <v>WATERLOO NORTH HYDRO INC.</v>
          </cell>
          <cell r="B2995" t="str">
            <v>WATERLOO NORTH HYDRO INC.</v>
          </cell>
          <cell r="D2995">
            <v>-14707641</v>
          </cell>
        </row>
        <row r="2996">
          <cell r="A2996" t="str">
            <v>WELLAND HYDRO-ELECTRIC SYSTEM CORP.</v>
          </cell>
          <cell r="B2996" t="str">
            <v>WELLAND HYDRO-ELECTRIC SYSTEM CORP.</v>
          </cell>
          <cell r="D2996">
            <v>-4228645</v>
          </cell>
        </row>
        <row r="2997">
          <cell r="A2997" t="str">
            <v>WEST ELGIN HYDRO ELECTRIC COMMISSION</v>
          </cell>
          <cell r="B2997" t="str">
            <v>HYDRO ONE NETWORKS INC.</v>
          </cell>
          <cell r="D2997">
            <v>-174090</v>
          </cell>
        </row>
        <row r="2998">
          <cell r="A2998" t="str">
            <v>WEST PERTH POWER INC.</v>
          </cell>
          <cell r="B2998" t="str">
            <v>ERIE THAMES POWERLINES CORPORATION</v>
          </cell>
          <cell r="D2998">
            <v>-370350</v>
          </cell>
        </row>
        <row r="2999">
          <cell r="A2999" t="str">
            <v>WHITBY HYDRO ELECTRIC CORPORATION</v>
          </cell>
          <cell r="B2999" t="str">
            <v>WHITBY HYDRO ELECTRIC CORPORATION</v>
          </cell>
          <cell r="D2999">
            <v>-28271488</v>
          </cell>
        </row>
        <row r="3000">
          <cell r="A3000" t="str">
            <v>WHITCHURCH STOUFFVILLE HYDRO ELECTRIC COMMISSION</v>
          </cell>
          <cell r="B3000" t="str">
            <v>HYDRO ONE NETWORKS INC.</v>
          </cell>
          <cell r="D3000">
            <v>-2700041</v>
          </cell>
        </row>
        <row r="3001">
          <cell r="A3001" t="str">
            <v>WINCHESTER HYDRO COMMISSION</v>
          </cell>
          <cell r="B3001" t="str">
            <v>HYDRO ONE NETWORKS INC.</v>
          </cell>
          <cell r="D3001">
            <v>-307740</v>
          </cell>
        </row>
        <row r="3002">
          <cell r="A3002" t="str">
            <v>WINGHAM PUBLIC UTILITIES COMMISSION</v>
          </cell>
          <cell r="B3002" t="str">
            <v>WESTARIO POWER INC.</v>
          </cell>
          <cell r="D3002">
            <v>-302830</v>
          </cell>
        </row>
        <row r="3003">
          <cell r="A3003" t="str">
            <v>WOODSTOCK HYDRO SERVICES INC.</v>
          </cell>
          <cell r="B3003" t="str">
            <v>WOODSTOCK HYDRO SERVICES INC.</v>
          </cell>
          <cell r="D3003">
            <v>-1802908</v>
          </cell>
        </row>
        <row r="3004">
          <cell r="A3004" t="str">
            <v>WOODVILLE HYDRO-ELECTRIC SYSTEM</v>
          </cell>
          <cell r="B3004" t="str">
            <v>HYDRO ONE NETWORKS INC.</v>
          </cell>
          <cell r="D3004">
            <v>-54451</v>
          </cell>
        </row>
        <row r="3005">
          <cell r="A3005" t="str">
            <v>WYOMING HYDRO ELECTRIC COMMISSION</v>
          </cell>
          <cell r="B3005" t="str">
            <v>HYDRO ONE NETWORKS INC.</v>
          </cell>
          <cell r="D3005">
            <v>-91914</v>
          </cell>
        </row>
        <row r="3006">
          <cell r="A3006" t="str">
            <v>ZORRA ELECTRIC SUPPLY AUTHORITY</v>
          </cell>
          <cell r="B3006" t="str">
            <v>ERIE THAMES POWERLINES CORPORATION</v>
          </cell>
          <cell r="D3006">
            <v>-129374</v>
          </cell>
        </row>
        <row r="3007">
          <cell r="A3007" t="str">
            <v>ZURICH HYDRO ELECTRIC COMMISSION</v>
          </cell>
          <cell r="B3007" t="str">
            <v>FESTIVAL HYDRO INC.</v>
          </cell>
          <cell r="D3007">
            <v>-55680</v>
          </cell>
        </row>
        <row r="3012">
          <cell r="A3012" t="str">
            <v>ASPHODEL-NORWOOD DISTRIBUTION INCORPORATED</v>
          </cell>
          <cell r="B3012" t="str">
            <v>PETERBOROUGH DISTRIBUTION INCORPORATED</v>
          </cell>
          <cell r="C3012">
            <v>0</v>
          </cell>
        </row>
        <row r="3013">
          <cell r="A3013" t="str">
            <v>ATIKOKAN HYDRO INC.</v>
          </cell>
          <cell r="B3013" t="str">
            <v>ATIKOKAN HYDRO INC.</v>
          </cell>
          <cell r="C3013">
            <v>0</v>
          </cell>
        </row>
        <row r="3014">
          <cell r="A3014" t="str">
            <v>AURORA HYDRO CONNECTIONS LIMITED</v>
          </cell>
          <cell r="B3014" t="str">
            <v>POWERSTREAM INC.</v>
          </cell>
          <cell r="C3014">
            <v>0</v>
          </cell>
        </row>
        <row r="3015">
          <cell r="A3015" t="str">
            <v>BARRIE HYDRO DISTRIBUTION INC.</v>
          </cell>
          <cell r="B3015" t="str">
            <v>POWERSTREAM INC.</v>
          </cell>
          <cell r="C3015">
            <v>-8553572</v>
          </cell>
        </row>
        <row r="3016">
          <cell r="A3016" t="str">
            <v>BLUEWATER POWER DISTRIBUTION CORPORATION</v>
          </cell>
          <cell r="B3016" t="str">
            <v>BLUEWATER POWER DISTRIBUTION CORPORATION</v>
          </cell>
          <cell r="C3016">
            <v>-1519230</v>
          </cell>
        </row>
        <row r="3017">
          <cell r="A3017" t="str">
            <v>BRANT COUNTY POWER INC.</v>
          </cell>
          <cell r="B3017" t="str">
            <v>BRANT COUNTY POWER INC.</v>
          </cell>
          <cell r="C3017">
            <v>-332720</v>
          </cell>
        </row>
        <row r="3018">
          <cell r="A3018" t="str">
            <v>BRANTFORD POWER INC.</v>
          </cell>
          <cell r="B3018" t="str">
            <v>BRANTFORD POWER INC.</v>
          </cell>
          <cell r="C3018">
            <v>0</v>
          </cell>
        </row>
        <row r="3019">
          <cell r="A3019" t="str">
            <v>BURLINGTON HYDRO INC.</v>
          </cell>
          <cell r="B3019" t="str">
            <v>BURLINGTON HYDRO INC.</v>
          </cell>
          <cell r="C3019">
            <v>-3931602</v>
          </cell>
        </row>
        <row r="3020">
          <cell r="A3020" t="str">
            <v>CAMBRIDGE AND NORTH DUMFRIES HYDRO INC.</v>
          </cell>
          <cell r="B3020" t="str">
            <v>CAMBRIDGE AND NORTH DUMFRIES HYDRO INC.</v>
          </cell>
          <cell r="C3020">
            <v>-5576476</v>
          </cell>
        </row>
        <row r="3021">
          <cell r="A3021" t="str">
            <v>CANADIAN NIAGARA POWER INC.- FORT ERIE</v>
          </cell>
          <cell r="B3021" t="str">
            <v>CANADIAN NIAGARA POWER INC.- FORT ERIE</v>
          </cell>
          <cell r="C3021">
            <v>-1382450</v>
          </cell>
        </row>
        <row r="3022">
          <cell r="A3022" t="str">
            <v>CENTRE WELLINGTON HYDRO LTD.</v>
          </cell>
          <cell r="B3022" t="str">
            <v>CENTRE WELLINGTON HYDRO LTD.</v>
          </cell>
          <cell r="C3022">
            <v>-471485</v>
          </cell>
        </row>
        <row r="3023">
          <cell r="A3023" t="str">
            <v>CHAPLEAU PUBLIC UTILITIES CORPORATION</v>
          </cell>
          <cell r="B3023" t="str">
            <v>CHAPLEAU PUBLIC UTILITIES CORPORATION</v>
          </cell>
          <cell r="C3023">
            <v>0</v>
          </cell>
        </row>
        <row r="3024">
          <cell r="A3024" t="str">
            <v>CHATHAM-KENT HYDRO INC.</v>
          </cell>
          <cell r="B3024" t="str">
            <v>CHATHAM-KENT HYDRO INC.</v>
          </cell>
          <cell r="C3024">
            <v>-1334411</v>
          </cell>
        </row>
        <row r="3025">
          <cell r="A3025" t="str">
            <v>CLINTON POWER CORPORATION</v>
          </cell>
          <cell r="B3025" t="str">
            <v>ERIE THAMES POWERLINES CORPORATION</v>
          </cell>
          <cell r="C3025">
            <v>-2500</v>
          </cell>
        </row>
        <row r="3026">
          <cell r="A3026" t="str">
            <v>COLLUS POWER CORP.</v>
          </cell>
          <cell r="B3026" t="str">
            <v>COLLUS POWER CORP.</v>
          </cell>
          <cell r="C3026">
            <v>-819242</v>
          </cell>
        </row>
        <row r="3027">
          <cell r="A3027" t="str">
            <v>COOPERATIVE HYDRO EMBRUN INC.</v>
          </cell>
          <cell r="B3027" t="str">
            <v>COOPERATIVE HYDRO EMBRUN INC.</v>
          </cell>
          <cell r="C3027">
            <v>0</v>
          </cell>
        </row>
        <row r="3028">
          <cell r="A3028" t="str">
            <v>DUTTON HYDRO LIMITED</v>
          </cell>
          <cell r="B3028" t="str">
            <v>MIDDLESEX POWER DISTRIBUTION CORPORATION</v>
          </cell>
          <cell r="C3028">
            <v>0</v>
          </cell>
        </row>
        <row r="3029">
          <cell r="A3029" t="str">
            <v>E.L.K. ENERGY INC.</v>
          </cell>
          <cell r="B3029" t="str">
            <v>E.L.K. ENERGY INC.</v>
          </cell>
          <cell r="C3029">
            <v>-844184</v>
          </cell>
        </row>
        <row r="3030">
          <cell r="A3030" t="str">
            <v>ENERSOURCE HYDRO MISSISSAUGA INC.</v>
          </cell>
          <cell r="B3030" t="str">
            <v>ENERSOURCE HYDRO MISSISSAUGA INC.</v>
          </cell>
          <cell r="C3030">
            <v>-31537459</v>
          </cell>
        </row>
        <row r="3031">
          <cell r="A3031" t="str">
            <v>ENWIN UTILITIES LTD.</v>
          </cell>
          <cell r="B3031" t="str">
            <v>ENWIN UTILITIES LTD.</v>
          </cell>
          <cell r="C3031">
            <v>-3143534</v>
          </cell>
        </row>
        <row r="3032">
          <cell r="A3032" t="str">
            <v>ERIE THAMES POWERLINES CORPORATION</v>
          </cell>
          <cell r="B3032" t="str">
            <v>ERIE THAMES POWERLINES CORPORATION</v>
          </cell>
          <cell r="C3032">
            <v>0</v>
          </cell>
        </row>
        <row r="3033">
          <cell r="A3033" t="str">
            <v>ESPANOLA REGIONAL HYDRO DISTRIBUTION CORPORATION</v>
          </cell>
          <cell r="B3033" t="str">
            <v>ESPANOLA REGIONAL HYDRO DISTRIBUTION CORPORATION</v>
          </cell>
          <cell r="C3033">
            <v>-100457</v>
          </cell>
        </row>
        <row r="3034">
          <cell r="A3034" t="str">
            <v>ESSEX POWERLINES CORPORATION</v>
          </cell>
          <cell r="B3034" t="str">
            <v>ESSEX POWERLINES CORPORATION</v>
          </cell>
          <cell r="C3034">
            <v>-2461602</v>
          </cell>
        </row>
        <row r="3035">
          <cell r="A3035" t="str">
            <v>FESTIVAL HYDRO INC.</v>
          </cell>
          <cell r="B3035" t="str">
            <v>FESTIVAL HYDRO INC.</v>
          </cell>
          <cell r="C3035">
            <v>-834758</v>
          </cell>
        </row>
        <row r="3036">
          <cell r="A3036" t="str">
            <v>FORT ALBANY POWER CORPORATION</v>
          </cell>
          <cell r="B3036" t="str">
            <v>FORT ALBANY POWER CORPORATION</v>
          </cell>
          <cell r="C3036">
            <v>0</v>
          </cell>
        </row>
        <row r="3037">
          <cell r="A3037" t="str">
            <v>FORT FRANCES POWER CORPORATION</v>
          </cell>
          <cell r="B3037" t="str">
            <v>FORT FRANCES POWER CORPORATION</v>
          </cell>
          <cell r="C3037">
            <v>0</v>
          </cell>
        </row>
        <row r="3038">
          <cell r="A3038" t="str">
            <v>GRAND VALLEY ENERGY INC.</v>
          </cell>
          <cell r="B3038" t="str">
            <v>ORANGEVILLE HYDRO LIMITED</v>
          </cell>
          <cell r="C3038">
            <v>0</v>
          </cell>
        </row>
        <row r="3039">
          <cell r="A3039" t="str">
            <v>GRAVENHURST HYDRO ELECTRIC INC.</v>
          </cell>
          <cell r="B3039" t="str">
            <v>VERIDIAN CONNECTIONS INC.</v>
          </cell>
          <cell r="C3039">
            <v>-1537000</v>
          </cell>
        </row>
        <row r="3040">
          <cell r="A3040" t="str">
            <v>GREAT LAKES POWER LIMITED</v>
          </cell>
          <cell r="B3040" t="str">
            <v>GREAT LAKES POWER LIMITED</v>
          </cell>
          <cell r="C3040">
            <v>0</v>
          </cell>
        </row>
        <row r="3041">
          <cell r="A3041" t="str">
            <v>GREATER SUDBURY HYDRO INC.</v>
          </cell>
          <cell r="B3041" t="str">
            <v>GREATER SUDBURY HYDRO INC.</v>
          </cell>
          <cell r="C3041">
            <v>-1983816</v>
          </cell>
        </row>
        <row r="3042">
          <cell r="A3042" t="str">
            <v>GRIMSBY POWER INCORPORATED</v>
          </cell>
          <cell r="B3042" t="str">
            <v>GRIMSBY POWER INCORPORATED</v>
          </cell>
          <cell r="C3042">
            <v>-1252284</v>
          </cell>
        </row>
        <row r="3043">
          <cell r="A3043" t="str">
            <v>GUELPH HYDRO ELECTRIC SYSTEMS INC.</v>
          </cell>
          <cell r="B3043" t="str">
            <v>GUELPH HYDRO ELECTRIC SYSTEMS INC.</v>
          </cell>
          <cell r="C3043">
            <v>-7623931</v>
          </cell>
        </row>
        <row r="3044">
          <cell r="A3044" t="str">
            <v>HALDIMAND COUNTY HYDRO INC.</v>
          </cell>
          <cell r="B3044" t="str">
            <v>HALDIMAND COUNTY HYDRO INC.</v>
          </cell>
          <cell r="C3044">
            <v>-513177</v>
          </cell>
        </row>
        <row r="3045">
          <cell r="A3045" t="str">
            <v>HALTON HILLS HYDRO INC.</v>
          </cell>
          <cell r="B3045" t="str">
            <v>HALTON HILLS HYDRO INC.</v>
          </cell>
          <cell r="C3045">
            <v>0</v>
          </cell>
        </row>
        <row r="3046">
          <cell r="A3046" t="str">
            <v>HAMILTON HYDRO INC. C/O HORIZON UTILITIES CORPORATION</v>
          </cell>
          <cell r="B3046" t="str">
            <v>HORIZON UTILITIES CORPORATION</v>
          </cell>
          <cell r="C3046">
            <v>-1187581</v>
          </cell>
        </row>
        <row r="3047">
          <cell r="A3047" t="str">
            <v>HEARST POWER DISTRIBUTION COMPANY LIMITED</v>
          </cell>
          <cell r="B3047" t="str">
            <v>HEARST POWER DISTRIBUTION COMPANY LIMITED</v>
          </cell>
          <cell r="C3047">
            <v>0</v>
          </cell>
        </row>
        <row r="3048">
          <cell r="A3048" t="str">
            <v>HYDRO 2000 INC.</v>
          </cell>
          <cell r="B3048" t="str">
            <v>HYDRO 2000 INC.</v>
          </cell>
          <cell r="C3048">
            <v>0</v>
          </cell>
        </row>
        <row r="3049">
          <cell r="A3049" t="str">
            <v>HYDRO HAWKESBURY INC.</v>
          </cell>
          <cell r="B3049" t="str">
            <v>HYDRO HAWKESBURY INC.</v>
          </cell>
          <cell r="C3049">
            <v>0</v>
          </cell>
        </row>
        <row r="3050">
          <cell r="A3050" t="str">
            <v>HYDRO ONE BRAMPTON NETWORKS INC.</v>
          </cell>
          <cell r="B3050" t="str">
            <v>HYDRO ONE BRAMPTON NETWORKS INC.</v>
          </cell>
          <cell r="C3050">
            <v>-28474705</v>
          </cell>
        </row>
        <row r="3051">
          <cell r="A3051" t="str">
            <v>HYDRO ONE NETWORKS INC.</v>
          </cell>
          <cell r="B3051" t="str">
            <v>HYDRO ONE NETWORKS INC.</v>
          </cell>
          <cell r="C3051">
            <v>0</v>
          </cell>
        </row>
        <row r="3052">
          <cell r="A3052" t="str">
            <v>HYDRO ONE REMOTE COMMUNITIES</v>
          </cell>
          <cell r="B3052" t="str">
            <v>HYDRO ONE REMOTE COMMUNITIES</v>
          </cell>
          <cell r="C3052">
            <v>0</v>
          </cell>
        </row>
        <row r="3053">
          <cell r="A3053" t="str">
            <v>HYDRO OTTAWA LIMITED</v>
          </cell>
          <cell r="B3053" t="str">
            <v>HYDRO OTTAWA LIMITED</v>
          </cell>
          <cell r="C3053">
            <v>-56847398</v>
          </cell>
        </row>
        <row r="3054">
          <cell r="A3054" t="str">
            <v>INNISFIL HYDRO DISTRIBUTION SYSTEMS LIMITED</v>
          </cell>
          <cell r="B3054" t="str">
            <v>INNISFIL HYDRO DISTRIBUTION SYSTEMS LIMITED</v>
          </cell>
          <cell r="C3054">
            <v>-1748985</v>
          </cell>
        </row>
        <row r="3055">
          <cell r="A3055" t="str">
            <v>KASHECHEWAN POWER CORPORATION</v>
          </cell>
          <cell r="B3055" t="str">
            <v>KASHECHEWAN POWER CORPORATION</v>
          </cell>
          <cell r="C3055">
            <v>0</v>
          </cell>
        </row>
        <row r="3056">
          <cell r="A3056" t="str">
            <v>KENORA HYDRO ELECTRIC CORPORATION LTD.</v>
          </cell>
          <cell r="B3056" t="str">
            <v>KENORA HYDRO ELECTRIC CORPORATION LTD.</v>
          </cell>
          <cell r="C3056">
            <v>-44534</v>
          </cell>
        </row>
        <row r="3057">
          <cell r="A3057" t="str">
            <v>KINGSTON ELECTRICITY DISTRIBUTION LIMITED</v>
          </cell>
          <cell r="B3057" t="str">
            <v>KINGSTON HYDRO CORPORATION</v>
          </cell>
          <cell r="C3057">
            <v>-36504</v>
          </cell>
        </row>
        <row r="3058">
          <cell r="A3058" t="str">
            <v>KITCHENER-WILMOT HYDRO INC.</v>
          </cell>
          <cell r="B3058" t="str">
            <v>KITCHENER-WILMOT HYDRO INC.</v>
          </cell>
          <cell r="C3058">
            <v>-8753965</v>
          </cell>
        </row>
        <row r="3059">
          <cell r="A3059" t="str">
            <v>LAKEFIELD DISTRIBUTION INCORPORATED</v>
          </cell>
          <cell r="B3059" t="str">
            <v>PETERBOROUGH DISTRIBUTION INCORPORATED</v>
          </cell>
          <cell r="C3059">
            <v>0</v>
          </cell>
        </row>
        <row r="3060">
          <cell r="A3060" t="str">
            <v>LAKEFRONT UTILITIES INC.</v>
          </cell>
          <cell r="B3060" t="str">
            <v>LAKEFRONT UTILITIES INC.</v>
          </cell>
          <cell r="C3060">
            <v>-514495</v>
          </cell>
        </row>
        <row r="3061">
          <cell r="A3061" t="str">
            <v>LAKELAND POWER DISTRIBUTION LTD.</v>
          </cell>
          <cell r="B3061" t="str">
            <v>LAKELAND POWER DISTRIBUTION LTD.</v>
          </cell>
          <cell r="C3061">
            <v>-813042</v>
          </cell>
        </row>
        <row r="3062">
          <cell r="A3062" t="str">
            <v>LONDON HYDRO INC.</v>
          </cell>
          <cell r="B3062" t="str">
            <v>LONDON HYDRO INC.</v>
          </cell>
          <cell r="C3062">
            <v>-7456227</v>
          </cell>
        </row>
        <row r="3063">
          <cell r="A3063" t="str">
            <v>MIDDLESEX POWER DISTRIBUTION CORPORATION</v>
          </cell>
          <cell r="B3063" t="str">
            <v>MIDDLESEX POWER DISTRIBUTION CORPORATION</v>
          </cell>
          <cell r="C3063">
            <v>-348112</v>
          </cell>
        </row>
        <row r="3064">
          <cell r="A3064" t="str">
            <v>MIDLAND POWER UTILITY CORPORATION</v>
          </cell>
          <cell r="B3064" t="str">
            <v>MIDLAND POWER UTILITY CORPORATION</v>
          </cell>
          <cell r="C3064">
            <v>-227296</v>
          </cell>
        </row>
        <row r="3065">
          <cell r="A3065" t="str">
            <v>MILTON HYDRO DISTRIBUTION INC.</v>
          </cell>
          <cell r="B3065" t="str">
            <v>MILTON HYDRO DISTRIBUTION INC.</v>
          </cell>
          <cell r="C3065">
            <v>-5255258</v>
          </cell>
        </row>
        <row r="3066">
          <cell r="A3066" t="str">
            <v>NEWMARKET HYDRO LTD.</v>
          </cell>
          <cell r="B3066" t="str">
            <v>NEWMARKET-TAY POWER DISTRIBUTION LTD.</v>
          </cell>
          <cell r="C3066">
            <v>-5284900</v>
          </cell>
        </row>
        <row r="3067">
          <cell r="A3067" t="str">
            <v>NIAGARA FALLS HYDRO INC.</v>
          </cell>
          <cell r="B3067" t="str">
            <v>NIAGARA PENINSULA ENERGY INC.</v>
          </cell>
          <cell r="C3067">
            <v>-871158</v>
          </cell>
        </row>
        <row r="3068">
          <cell r="A3068" t="str">
            <v>NIAGARA-ON-THE-LAKE HYDRO INC.</v>
          </cell>
          <cell r="B3068" t="str">
            <v>NIAGARA-ON-THE-LAKE HYDRO INC.</v>
          </cell>
          <cell r="C3068">
            <v>-1931528</v>
          </cell>
        </row>
        <row r="3069">
          <cell r="A3069" t="str">
            <v>NORFOLK POWER DISTRIBUTION INC.</v>
          </cell>
          <cell r="B3069" t="str">
            <v>NORFOLK POWER DISTRIBUTION INC.</v>
          </cell>
          <cell r="C3069">
            <v>-1988959</v>
          </cell>
        </row>
        <row r="3070">
          <cell r="A3070" t="str">
            <v>NORTH BAY HYDRO DISTRIBUTION LIMITED</v>
          </cell>
          <cell r="B3070" t="str">
            <v>NORTH BAY HYDRO DISTRIBUTION LIMITED</v>
          </cell>
          <cell r="C3070">
            <v>-1414706</v>
          </cell>
        </row>
        <row r="3071">
          <cell r="A3071" t="str">
            <v>NORTHERN ONTARIO WIRES INC.</v>
          </cell>
          <cell r="B3071" t="str">
            <v>NORTHERN ONTARIO WIRES INC.</v>
          </cell>
          <cell r="C3071">
            <v>0</v>
          </cell>
        </row>
        <row r="3072">
          <cell r="A3072" t="str">
            <v>OAKVILLE HYDRO ELECTRICITY DISTRIBUTION INC.</v>
          </cell>
          <cell r="B3072" t="str">
            <v>OAKVILLE HYDRO ELECTRICITY DISTRIBUTION INC.</v>
          </cell>
          <cell r="C3072">
            <v>-8696928</v>
          </cell>
        </row>
        <row r="3073">
          <cell r="A3073" t="str">
            <v>ORANGEVILLE HYDRO LIMITED</v>
          </cell>
          <cell r="B3073" t="str">
            <v>ORANGEVILLE HYDRO LIMITED</v>
          </cell>
          <cell r="C3073">
            <v>-1586426</v>
          </cell>
        </row>
        <row r="3074">
          <cell r="A3074" t="str">
            <v>ORILLIA POWER DISTRIBUTION CORPORATION</v>
          </cell>
          <cell r="B3074" t="str">
            <v>ORILLIA POWER DISTRIBUTION CORPORATION</v>
          </cell>
          <cell r="C3074">
            <v>0</v>
          </cell>
        </row>
        <row r="3075">
          <cell r="A3075" t="str">
            <v>OSHAWA PUC NETWORKS INC.</v>
          </cell>
          <cell r="B3075" t="str">
            <v>OSHAWA PUC NETWORKS INC.</v>
          </cell>
          <cell r="C3075">
            <v>-5692489</v>
          </cell>
        </row>
        <row r="3076">
          <cell r="A3076" t="str">
            <v>OTTAWA RIVER POWER CORPORATION</v>
          </cell>
          <cell r="B3076" t="str">
            <v>OTTAWA RIVER POWER CORPORATION</v>
          </cell>
          <cell r="C3076">
            <v>-171884</v>
          </cell>
        </row>
        <row r="3077">
          <cell r="A3077" t="str">
            <v>PARRY SOUND POWER CORPORATION</v>
          </cell>
          <cell r="B3077" t="str">
            <v>PARRY SOUND POWER CORPORATION</v>
          </cell>
          <cell r="C3077">
            <v>-184390</v>
          </cell>
        </row>
        <row r="3078">
          <cell r="A3078" t="str">
            <v>PENINSULA WEST UTILITIES LIMITED</v>
          </cell>
          <cell r="B3078" t="str">
            <v>NIAGARA PENINSULA ENERGY INC.</v>
          </cell>
          <cell r="C3078">
            <v>-1495204</v>
          </cell>
        </row>
        <row r="3079">
          <cell r="A3079" t="str">
            <v>PETERBOROUGH DISTRIBUTION INCORPORATED</v>
          </cell>
          <cell r="B3079" t="str">
            <v>PETERBOROUGH DISTRIBUTION INCORPORATED</v>
          </cell>
          <cell r="C3079">
            <v>0</v>
          </cell>
        </row>
        <row r="3080">
          <cell r="A3080" t="str">
            <v>PORT COLBORNE HYDRO INC.</v>
          </cell>
          <cell r="B3080" t="str">
            <v>CANADIAN NIAGARA POWER INC.</v>
          </cell>
          <cell r="C3080">
            <v>-8838</v>
          </cell>
        </row>
        <row r="3081">
          <cell r="A3081" t="str">
            <v>POWERSTREAM INC.</v>
          </cell>
          <cell r="B3081" t="str">
            <v>POWERSTREAM INC.</v>
          </cell>
          <cell r="C3081">
            <v>-69944253</v>
          </cell>
        </row>
        <row r="3082">
          <cell r="A3082" t="str">
            <v>PUC DISTRIBUTION INC.</v>
          </cell>
          <cell r="B3082" t="str">
            <v>PUC DISTRIBUTION INC.</v>
          </cell>
          <cell r="C3082">
            <v>-781717</v>
          </cell>
        </row>
        <row r="3083">
          <cell r="A3083" t="str">
            <v>RENFREW HYDRO INC.</v>
          </cell>
          <cell r="B3083" t="str">
            <v>RENFREW HYDRO INC.</v>
          </cell>
          <cell r="C3083">
            <v>0</v>
          </cell>
        </row>
        <row r="3084">
          <cell r="A3084" t="str">
            <v>RIDEAU ST. LAWRENCE DISTRIBUTION INC.</v>
          </cell>
          <cell r="B3084" t="str">
            <v>RIDEAU ST. LAWRENCE DISTRIBUTION INC.</v>
          </cell>
          <cell r="C3084">
            <v>-96323</v>
          </cell>
        </row>
        <row r="3085">
          <cell r="A3085" t="str">
            <v>SCUGOG HYDRO ELECTRIC CORPORATION</v>
          </cell>
          <cell r="B3085" t="str">
            <v>VERIDIAN CONNECTIONS INC.</v>
          </cell>
          <cell r="C3085">
            <v>-315157</v>
          </cell>
        </row>
        <row r="3086">
          <cell r="A3086" t="str">
            <v>SIOUX LOOKOUT HYDRO INC.</v>
          </cell>
          <cell r="B3086" t="str">
            <v>SIOUX LOOKOUT HYDRO INC.</v>
          </cell>
          <cell r="C3086">
            <v>-139730</v>
          </cell>
        </row>
        <row r="3087">
          <cell r="A3087" t="str">
            <v>ST. CATHARINES HYDRO UTILITY SERVICES INC. C/O HORIZON UTILITIES CORPORATION</v>
          </cell>
          <cell r="B3087" t="str">
            <v>HORIZON UTILITIES CORPORATION</v>
          </cell>
          <cell r="C3087">
            <v>-795550</v>
          </cell>
        </row>
        <row r="3088">
          <cell r="A3088" t="str">
            <v>ST. THOMAS ENERGY INC.</v>
          </cell>
          <cell r="B3088" t="str">
            <v>ST. THOMAS ENERGY INC.</v>
          </cell>
          <cell r="C3088">
            <v>-1858031</v>
          </cell>
        </row>
        <row r="3089">
          <cell r="A3089" t="str">
            <v>TAY HYDRO ELECTRIC DISTRIBUTION COMPANY INC.</v>
          </cell>
          <cell r="B3089" t="str">
            <v>NEWMARKET-TAY POWER DISTRIBUTION LTD.</v>
          </cell>
          <cell r="C3089">
            <v>0</v>
          </cell>
        </row>
        <row r="3090">
          <cell r="A3090" t="str">
            <v>TERRACE BAY SUPERIOR WIRES INC.</v>
          </cell>
          <cell r="B3090" t="str">
            <v>HYDRO ONE NETWORKS INC.</v>
          </cell>
          <cell r="C3090">
            <v>0</v>
          </cell>
        </row>
        <row r="3091">
          <cell r="A3091" t="str">
            <v>THUNDER BAY HYDRO ELECTRICITY DISTRIBUTION INC.</v>
          </cell>
          <cell r="B3091" t="str">
            <v>THUNDER BAY HYDRO ELECTRICITY DISTRIBUTION INC.</v>
          </cell>
          <cell r="C3091">
            <v>-2561969</v>
          </cell>
        </row>
        <row r="3092">
          <cell r="A3092" t="str">
            <v>TILLSONBURG HYDRO INC.</v>
          </cell>
          <cell r="B3092" t="str">
            <v>TILLSONBURG HYDRO INC.</v>
          </cell>
          <cell r="C3092">
            <v>0</v>
          </cell>
        </row>
        <row r="3093">
          <cell r="A3093" t="str">
            <v>TORONTO HYDRO-ELECTRIC SYSTEM LIMITED</v>
          </cell>
          <cell r="B3093" t="str">
            <v>TORONTO HYDRO-ELECTRIC SYSTEM LIMITED</v>
          </cell>
          <cell r="C3093">
            <v>-84511703</v>
          </cell>
        </row>
        <row r="3094">
          <cell r="A3094" t="str">
            <v>VERIDIAN CONNECTIONS INC.</v>
          </cell>
          <cell r="B3094" t="str">
            <v>VERIDIAN CONNECTIONS INC.</v>
          </cell>
          <cell r="C3094">
            <v>-10983517</v>
          </cell>
        </row>
        <row r="3095">
          <cell r="A3095" t="str">
            <v>WASAGA DISTRIBUTION INC.</v>
          </cell>
          <cell r="B3095" t="str">
            <v>WASAGA DISTRIBUTION INC.</v>
          </cell>
          <cell r="C3095">
            <v>-597852</v>
          </cell>
        </row>
        <row r="3096">
          <cell r="A3096" t="str">
            <v>WATERLOO NORTH HYDRO INC.</v>
          </cell>
          <cell r="B3096" t="str">
            <v>WATERLOO NORTH HYDRO INC.</v>
          </cell>
          <cell r="C3096">
            <v>-4393423</v>
          </cell>
        </row>
        <row r="3097">
          <cell r="A3097" t="str">
            <v>WELLAND HYDRO-ELECTRIC SYSTEM CORP.</v>
          </cell>
          <cell r="B3097" t="str">
            <v>WELLAND HYDRO-ELECTRIC SYSTEM CORP.</v>
          </cell>
          <cell r="C3097">
            <v>0</v>
          </cell>
        </row>
        <row r="3098">
          <cell r="A3098" t="str">
            <v>WELLINGTON ELECTRIC DISTRIBUTION COMPANY INC.</v>
          </cell>
          <cell r="B3098" t="str">
            <v>GUELPH HYDRO ELECTRIC SYSTEMS INC.</v>
          </cell>
          <cell r="C3098">
            <v>-93462</v>
          </cell>
        </row>
        <row r="3099">
          <cell r="A3099" t="str">
            <v>WELLINGTON NORTH POWER INC.</v>
          </cell>
          <cell r="B3099" t="str">
            <v>WELLINGTON NORTH POWER INC.</v>
          </cell>
          <cell r="C3099">
            <v>0</v>
          </cell>
        </row>
        <row r="3100">
          <cell r="A3100" t="str">
            <v>WEST COAST HURON ENERGY INC.</v>
          </cell>
          <cell r="B3100" t="str">
            <v>WEST COAST HURON ENERGY INC.</v>
          </cell>
          <cell r="C3100">
            <v>0</v>
          </cell>
        </row>
        <row r="3101">
          <cell r="A3101" t="str">
            <v>WEST NIPISSING ENERGY SERVICES LTD.</v>
          </cell>
          <cell r="B3101" t="str">
            <v>GREATER SUDBURY HYDRO INC.</v>
          </cell>
          <cell r="C3101">
            <v>0</v>
          </cell>
        </row>
        <row r="3102">
          <cell r="A3102" t="str">
            <v>WEST PERTH POWER INC.</v>
          </cell>
          <cell r="B3102" t="str">
            <v>ERIE THAMES POWERLINES CORPORATION</v>
          </cell>
          <cell r="C3102">
            <v>-62286</v>
          </cell>
        </row>
        <row r="3103">
          <cell r="A3103" t="str">
            <v>WESTARIO POWER INC.</v>
          </cell>
          <cell r="B3103" t="str">
            <v>WESTARIO POWER INC.</v>
          </cell>
          <cell r="C3103">
            <v>-529405</v>
          </cell>
        </row>
        <row r="3104">
          <cell r="A3104" t="str">
            <v>WHITBY HYDRO ELECTRIC CORPORATION</v>
          </cell>
          <cell r="B3104" t="str">
            <v>WHITBY HYDRO ELECTRIC CORPORATION</v>
          </cell>
          <cell r="C3104">
            <v>-4931117</v>
          </cell>
        </row>
        <row r="3105">
          <cell r="A3105" t="str">
            <v>WOODSTOCK HYDRO SERVICES INC.</v>
          </cell>
          <cell r="B3105" t="str">
            <v>WOODSTOCK HYDRO SERVICES INC.</v>
          </cell>
          <cell r="C3105">
            <v>-9112</v>
          </cell>
        </row>
        <row r="3110">
          <cell r="A3110" t="str">
            <v>ASPHODEL-NORWOOD DISTRIBUTION INCORPORATED</v>
          </cell>
          <cell r="B3110" t="str">
            <v>PETERBOROUGH DISTRIBUTION INCORPORATED</v>
          </cell>
          <cell r="C3110">
            <v>0</v>
          </cell>
        </row>
        <row r="3111">
          <cell r="A3111" t="str">
            <v>ATIKOKAN HYDRO INC.</v>
          </cell>
          <cell r="B3111" t="str">
            <v>ATIKOKAN HYDRO INC.</v>
          </cell>
          <cell r="C3111">
            <v>0</v>
          </cell>
        </row>
        <row r="3112">
          <cell r="A3112" t="str">
            <v>ATTAWAPISKAT POWER CORPORATION</v>
          </cell>
          <cell r="B3112" t="str">
            <v>ATTAWAPISKAT POWER CORPORATION</v>
          </cell>
          <cell r="C3112">
            <v>0</v>
          </cell>
        </row>
        <row r="3113">
          <cell r="A3113" t="str">
            <v>AURORA HYDRO CONNECTIONS LIMITED</v>
          </cell>
          <cell r="B3113" t="str">
            <v>POWERSTREAM INC.</v>
          </cell>
          <cell r="C3113">
            <v>0</v>
          </cell>
        </row>
        <row r="3114">
          <cell r="A3114" t="str">
            <v>BARRIE HYDRO DISTRIBUTION INC.</v>
          </cell>
          <cell r="B3114" t="str">
            <v>POWERSTREAM INC.</v>
          </cell>
          <cell r="C3114">
            <v>-10386773</v>
          </cell>
        </row>
        <row r="3115">
          <cell r="A3115" t="str">
            <v>BLUEWATER POWER DISTRIBUTION CORPORATION</v>
          </cell>
          <cell r="B3115" t="str">
            <v>BLUEWATER POWER DISTRIBUTION CORPORATION</v>
          </cell>
          <cell r="C3115">
            <v>-1888867</v>
          </cell>
        </row>
        <row r="3116">
          <cell r="A3116" t="str">
            <v>BRANT COUNTY POWER INC.</v>
          </cell>
          <cell r="B3116" t="str">
            <v>BRANT COUNTY POWER INC.</v>
          </cell>
          <cell r="C3116">
            <v>-1246084</v>
          </cell>
        </row>
        <row r="3117">
          <cell r="A3117" t="str">
            <v>BRANTFORD POWER INC.</v>
          </cell>
          <cell r="B3117" t="str">
            <v>BRANTFORD POWER INC.</v>
          </cell>
          <cell r="C3117">
            <v>0</v>
          </cell>
        </row>
        <row r="3118">
          <cell r="A3118" t="str">
            <v>BURLINGTON HYDRO INC.</v>
          </cell>
          <cell r="B3118" t="str">
            <v>BURLINGTON HYDRO INC.</v>
          </cell>
          <cell r="C3118">
            <v>-4335467</v>
          </cell>
        </row>
        <row r="3119">
          <cell r="A3119" t="str">
            <v>CAMBRIDGE AND NORTH DUMFRIES HYDRO INC.</v>
          </cell>
          <cell r="B3119" t="str">
            <v>CAMBRIDGE AND NORTH DUMFRIES HYDRO INC.</v>
          </cell>
          <cell r="C3119">
            <v>-6200304</v>
          </cell>
        </row>
        <row r="3120">
          <cell r="A3120" t="str">
            <v>CANADIAN NIAGARA POWER INC.- FORT ERIE</v>
          </cell>
          <cell r="B3120" t="str">
            <v>CANADIAN NIAGARA POWER INC.- FORT ERIE</v>
          </cell>
          <cell r="C3120">
            <v>-1744411</v>
          </cell>
        </row>
        <row r="3121">
          <cell r="A3121" t="str">
            <v>CENTRE WELLINGTON HYDRO LTD.</v>
          </cell>
          <cell r="B3121" t="str">
            <v>CENTRE WELLINGTON HYDRO LTD.</v>
          </cell>
          <cell r="C3121">
            <v>-738983</v>
          </cell>
        </row>
        <row r="3122">
          <cell r="A3122" t="str">
            <v>CHAPLEAU PUBLIC UTILITIES CORPORATION</v>
          </cell>
          <cell r="B3122" t="str">
            <v>CHAPLEAU PUBLIC UTILITIES CORPORATION</v>
          </cell>
          <cell r="C3122">
            <v>0</v>
          </cell>
        </row>
        <row r="3123">
          <cell r="A3123" t="str">
            <v>CHATHAM-KENT HYDRO INC.</v>
          </cell>
          <cell r="B3123" t="str">
            <v>CHATHAM-KENT HYDRO INC.</v>
          </cell>
          <cell r="C3123">
            <v>-2209718</v>
          </cell>
        </row>
        <row r="3124">
          <cell r="A3124" t="str">
            <v>CLINTON POWER CORPORATION</v>
          </cell>
          <cell r="B3124" t="str">
            <v>ERIE THAMES POWERLINES CORPORATION</v>
          </cell>
          <cell r="C3124">
            <v>-75246</v>
          </cell>
        </row>
        <row r="3125">
          <cell r="A3125" t="str">
            <v>COLLUS POWER CORP.</v>
          </cell>
          <cell r="B3125" t="str">
            <v>COLLUS POWER CORP.</v>
          </cell>
          <cell r="C3125">
            <v>-1063225</v>
          </cell>
        </row>
        <row r="3126">
          <cell r="A3126" t="str">
            <v>COOPERATIVE HYDRO EMBRUN INC.</v>
          </cell>
          <cell r="B3126" t="str">
            <v>COOPERATIVE HYDRO EMBRUN INC.</v>
          </cell>
          <cell r="C3126">
            <v>0</v>
          </cell>
        </row>
        <row r="3127">
          <cell r="A3127" t="str">
            <v>DUTTON HYDRO LIMITED</v>
          </cell>
          <cell r="B3127" t="str">
            <v>MIDDLESEX POWER DISTRIBUTION CORPORATION</v>
          </cell>
          <cell r="C3127">
            <v>0</v>
          </cell>
        </row>
        <row r="3128">
          <cell r="A3128" t="str">
            <v>E.L.K. ENERGY INC.</v>
          </cell>
          <cell r="B3128" t="str">
            <v>E.L.K. ENERGY INC.</v>
          </cell>
          <cell r="C3128">
            <v>-1195425</v>
          </cell>
        </row>
        <row r="3129">
          <cell r="A3129" t="str">
            <v>EASTERN ONTARIO POWER INC.</v>
          </cell>
          <cell r="B3129" t="str">
            <v>CANADIAN NIAGARA POWER INC.</v>
          </cell>
          <cell r="C3129">
            <v>-742697</v>
          </cell>
        </row>
        <row r="3130">
          <cell r="A3130" t="str">
            <v>ENERSOURCE HYDRO MISSISSAUGA INC.</v>
          </cell>
          <cell r="B3130" t="str">
            <v>ENERSOURCE HYDRO MISSISSAUGA INC.</v>
          </cell>
          <cell r="C3130">
            <v>-39445399</v>
          </cell>
        </row>
        <row r="3131">
          <cell r="A3131" t="str">
            <v>ENWIN UTILITIES LTD.</v>
          </cell>
          <cell r="B3131" t="str">
            <v>ENWIN UTILITIES LTD.</v>
          </cell>
          <cell r="C3131">
            <v>-3983956</v>
          </cell>
        </row>
        <row r="3132">
          <cell r="A3132" t="str">
            <v>ERIE THAMES POWERLINES CORPORATION</v>
          </cell>
          <cell r="B3132" t="str">
            <v>ERIE THAMES POWERLINES CORPORATION</v>
          </cell>
          <cell r="C3132">
            <v>0</v>
          </cell>
        </row>
        <row r="3133">
          <cell r="A3133" t="str">
            <v>ESPANOLA REGIONAL HYDRO DISTRIBUTION CORPORATION</v>
          </cell>
          <cell r="B3133" t="str">
            <v>ESPANOLA REGIONAL HYDRO DISTRIBUTION CORPORATION</v>
          </cell>
          <cell r="C3133">
            <v>-104494</v>
          </cell>
        </row>
        <row r="3134">
          <cell r="A3134" t="str">
            <v>ESSEX POWERLINES CORPORATION</v>
          </cell>
          <cell r="B3134" t="str">
            <v>ESSEX POWERLINES CORPORATION</v>
          </cell>
          <cell r="C3134">
            <v>-3273290</v>
          </cell>
        </row>
        <row r="3135">
          <cell r="A3135" t="str">
            <v>FESTIVAL HYDRO INC.</v>
          </cell>
          <cell r="B3135" t="str">
            <v>FESTIVAL HYDRO INC.</v>
          </cell>
          <cell r="C3135">
            <v>-1138190</v>
          </cell>
        </row>
        <row r="3136">
          <cell r="A3136" t="str">
            <v>FORT ALBANY POWER CORPORATION</v>
          </cell>
          <cell r="B3136" t="str">
            <v>FORT ALBANY POWER CORPORATION</v>
          </cell>
          <cell r="C3136">
            <v>0</v>
          </cell>
        </row>
        <row r="3137">
          <cell r="A3137" t="str">
            <v>FORT FRANCES POWER CORPORATION</v>
          </cell>
          <cell r="B3137" t="str">
            <v>FORT FRANCES POWER CORPORATION</v>
          </cell>
          <cell r="C3137">
            <v>0</v>
          </cell>
        </row>
        <row r="3138">
          <cell r="A3138" t="str">
            <v>GRAND VALLEY ENERGY INC.</v>
          </cell>
          <cell r="B3138" t="str">
            <v>ORANGEVILLE HYDRO LIMITED</v>
          </cell>
          <cell r="C3138">
            <v>0</v>
          </cell>
        </row>
        <row r="3139">
          <cell r="A3139" t="str">
            <v>GRAVENHURST HYDRO ELECTRIC INC.</v>
          </cell>
          <cell r="B3139" t="str">
            <v>VERIDIAN CONNECTIONS INC.</v>
          </cell>
          <cell r="C3139">
            <v>-1809250</v>
          </cell>
        </row>
        <row r="3140">
          <cell r="A3140" t="str">
            <v>GREAT LAKES POWER LIMITED</v>
          </cell>
          <cell r="B3140" t="str">
            <v>GREAT LAKES POWER LIMITED</v>
          </cell>
          <cell r="C3140">
            <v>0</v>
          </cell>
        </row>
        <row r="3141">
          <cell r="A3141" t="str">
            <v>GREATER SUDBURY HYDRO INC.</v>
          </cell>
          <cell r="B3141" t="str">
            <v>GREATER SUDBURY HYDRO INC.</v>
          </cell>
          <cell r="C3141">
            <v>-2644697</v>
          </cell>
        </row>
        <row r="3142">
          <cell r="A3142" t="str">
            <v>GRIMSBY POWER INCORPORATED</v>
          </cell>
          <cell r="B3142" t="str">
            <v>GRIMSBY POWER INCORPORATED</v>
          </cell>
          <cell r="C3142">
            <v>-2213086</v>
          </cell>
        </row>
        <row r="3143">
          <cell r="A3143" t="str">
            <v>GUELPH HYDRO ELECTRIC SYSTEMS INC.</v>
          </cell>
          <cell r="B3143" t="str">
            <v>GUELPH HYDRO ELECTRIC SYSTEMS INC.</v>
          </cell>
          <cell r="C3143">
            <v>-9817621</v>
          </cell>
        </row>
        <row r="3144">
          <cell r="A3144" t="str">
            <v>HALDIMAND COUNTY HYDRO INC.</v>
          </cell>
          <cell r="B3144" t="str">
            <v>HALDIMAND COUNTY HYDRO INC.</v>
          </cell>
          <cell r="C3144">
            <v>-785529</v>
          </cell>
        </row>
        <row r="3145">
          <cell r="A3145" t="str">
            <v>HALTON HILLS HYDRO INC.</v>
          </cell>
          <cell r="B3145" t="str">
            <v>HALTON HILLS HYDRO INC.</v>
          </cell>
          <cell r="C3145">
            <v>0</v>
          </cell>
        </row>
        <row r="3146">
          <cell r="A3146" t="str">
            <v>HAMILTON HYDRO INC. C/O HORIZON UTILITIES CORPORATION</v>
          </cell>
          <cell r="B3146" t="str">
            <v>HORIZON UTILITIES CORPORATION</v>
          </cell>
          <cell r="C3146">
            <v>-3269213</v>
          </cell>
        </row>
        <row r="3147">
          <cell r="A3147" t="str">
            <v>HEARST POWER DISTRIBUTION COMPANY LIMITED</v>
          </cell>
          <cell r="B3147" t="str">
            <v>HEARST POWER DISTRIBUTION COMPANY LIMITED</v>
          </cell>
          <cell r="C3147">
            <v>0</v>
          </cell>
        </row>
        <row r="3148">
          <cell r="A3148" t="str">
            <v>HYDRO 2000 INC.</v>
          </cell>
          <cell r="B3148" t="str">
            <v>HYDRO 2000 INC.</v>
          </cell>
          <cell r="C3148">
            <v>0</v>
          </cell>
        </row>
        <row r="3149">
          <cell r="A3149" t="str">
            <v>HYDRO HAWKESBURY INC.</v>
          </cell>
          <cell r="B3149" t="str">
            <v>HYDRO HAWKESBURY INC.</v>
          </cell>
          <cell r="C3149">
            <v>0</v>
          </cell>
        </row>
        <row r="3150">
          <cell r="A3150" t="str">
            <v>HYDRO ONE BRAMPTON NETWORKS INC.</v>
          </cell>
          <cell r="B3150" t="str">
            <v>HYDRO ONE BRAMPTON NETWORKS INC.</v>
          </cell>
          <cell r="C3150">
            <v>-34228984</v>
          </cell>
        </row>
        <row r="3151">
          <cell r="A3151" t="str">
            <v>HYDRO ONE NETWORKS INC.</v>
          </cell>
          <cell r="B3151" t="str">
            <v>HYDRO ONE NETWORKS INC.</v>
          </cell>
          <cell r="C3151">
            <v>0</v>
          </cell>
        </row>
        <row r="3152">
          <cell r="A3152" t="str">
            <v>HYDRO ONE REMOTE COMMUNITIES</v>
          </cell>
          <cell r="B3152" t="str">
            <v>HYDRO ONE REMOTE COMMUNITIES</v>
          </cell>
          <cell r="C3152">
            <v>0</v>
          </cell>
        </row>
        <row r="3153">
          <cell r="A3153" t="str">
            <v>HYDRO OTTAWA LIMITED</v>
          </cell>
          <cell r="B3153" t="str">
            <v>HYDRO OTTAWA LIMITED</v>
          </cell>
          <cell r="C3153">
            <v>-45740536</v>
          </cell>
        </row>
        <row r="3154">
          <cell r="A3154" t="str">
            <v>INNISFIL HYDRO DISTRIBUTION SYSTEMS LIMITED</v>
          </cell>
          <cell r="B3154" t="str">
            <v>INNISFIL HYDRO DISTRIBUTION SYSTEMS LIMITED</v>
          </cell>
          <cell r="C3154">
            <v>-2044786</v>
          </cell>
        </row>
        <row r="3155">
          <cell r="A3155" t="str">
            <v>KASHECHEWAN POWER CORPORATION</v>
          </cell>
          <cell r="B3155" t="str">
            <v>KASHECHEWAN POWER CORPORATION</v>
          </cell>
          <cell r="C3155">
            <v>0</v>
          </cell>
        </row>
        <row r="3156">
          <cell r="A3156" t="str">
            <v>KENORA HYDRO ELECTRIC CORPORATION LTD.</v>
          </cell>
          <cell r="B3156" t="str">
            <v>KENORA HYDRO ELECTRIC CORPORATION LTD.</v>
          </cell>
          <cell r="C3156">
            <v>-44534</v>
          </cell>
        </row>
        <row r="3157">
          <cell r="A3157" t="str">
            <v>KINGSTON ELECTRICITY DISTRIBUTION LIMITED</v>
          </cell>
          <cell r="B3157" t="str">
            <v>KINGSTON HYDRO CORPORATION</v>
          </cell>
          <cell r="C3157">
            <v>-49045</v>
          </cell>
        </row>
        <row r="3158">
          <cell r="A3158" t="str">
            <v>KITCHENER-WILMOT HYDRO INC.</v>
          </cell>
          <cell r="B3158" t="str">
            <v>KITCHENER-WILMOT HYDRO INC.</v>
          </cell>
          <cell r="C3158">
            <v>-13004934</v>
          </cell>
        </row>
        <row r="3159">
          <cell r="A3159" t="str">
            <v>LAKEFIELD DISTRIBUTION INCORPORATED</v>
          </cell>
          <cell r="B3159" t="str">
            <v>PETERBOROUGH DISTRIBUTION INCORPORATED</v>
          </cell>
          <cell r="C3159">
            <v>0</v>
          </cell>
        </row>
        <row r="3160">
          <cell r="A3160" t="str">
            <v>LAKEFRONT UTILITIES INC.</v>
          </cell>
          <cell r="B3160" t="str">
            <v>LAKEFRONT UTILITIES INC.</v>
          </cell>
          <cell r="C3160">
            <v>-514495</v>
          </cell>
        </row>
        <row r="3161">
          <cell r="A3161" t="str">
            <v>LAKELAND POWER DISTRIBUTION LTD.</v>
          </cell>
          <cell r="B3161" t="str">
            <v>LAKELAND POWER DISTRIBUTION LTD.</v>
          </cell>
          <cell r="C3161">
            <v>-891426</v>
          </cell>
        </row>
        <row r="3162">
          <cell r="A3162" t="str">
            <v>LONDON HYDRO INC.</v>
          </cell>
          <cell r="B3162" t="str">
            <v>LONDON HYDRO INC.</v>
          </cell>
          <cell r="C3162">
            <v>-9016736</v>
          </cell>
        </row>
        <row r="3163">
          <cell r="A3163" t="str">
            <v>MIDDLESEX POWER DISTRIBUTION CORPORATION</v>
          </cell>
          <cell r="B3163" t="str">
            <v>MIDDLESEX POWER DISTRIBUTION CORPORATION</v>
          </cell>
          <cell r="C3163">
            <v>-457565</v>
          </cell>
        </row>
        <row r="3164">
          <cell r="A3164" t="str">
            <v>MIDLAND POWER UTILITY CORPORATION</v>
          </cell>
          <cell r="B3164" t="str">
            <v>MIDLAND POWER UTILITY CORPORATION</v>
          </cell>
          <cell r="C3164">
            <v>-217514</v>
          </cell>
        </row>
        <row r="3165">
          <cell r="A3165" t="str">
            <v>MILTON HYDRO DISTRIBUTION INC.</v>
          </cell>
          <cell r="B3165" t="str">
            <v>MILTON HYDRO DISTRIBUTION INC.</v>
          </cell>
          <cell r="C3165">
            <v>-9714630</v>
          </cell>
        </row>
        <row r="3166">
          <cell r="A3166" t="str">
            <v>NEWMARKET HYDRO LTD.</v>
          </cell>
          <cell r="B3166" t="str">
            <v>NEWMARKET-TAY POWER DISTRIBUTION LTD.</v>
          </cell>
          <cell r="C3166">
            <v>-7262486</v>
          </cell>
        </row>
        <row r="3167">
          <cell r="A3167" t="str">
            <v>NIAGARA FALLS HYDRO INC.</v>
          </cell>
          <cell r="B3167" t="str">
            <v>NIAGARA PENINSULA ENERGY INC.</v>
          </cell>
          <cell r="C3167">
            <v>-3328465</v>
          </cell>
        </row>
        <row r="3168">
          <cell r="A3168" t="str">
            <v>NIAGARA-ON-THE-LAKE HYDRO INC.</v>
          </cell>
          <cell r="B3168" t="str">
            <v>NIAGARA-ON-THE-LAKE HYDRO INC.</v>
          </cell>
          <cell r="C3168">
            <v>-2560653</v>
          </cell>
        </row>
        <row r="3169">
          <cell r="A3169" t="str">
            <v>NORFOLK POWER DISTRIBUTION INC.</v>
          </cell>
          <cell r="B3169" t="str">
            <v>NORFOLK POWER DISTRIBUTION INC.</v>
          </cell>
          <cell r="C3169">
            <v>-2695496</v>
          </cell>
        </row>
        <row r="3170">
          <cell r="A3170" t="str">
            <v>NORTH BAY HYDRO DISTRIBUTION LIMITED</v>
          </cell>
          <cell r="B3170" t="str">
            <v>NORTH BAY HYDRO DISTRIBUTION LIMITED</v>
          </cell>
          <cell r="C3170">
            <v>-1670695</v>
          </cell>
        </row>
        <row r="3171">
          <cell r="A3171" t="str">
            <v>NORTHERN ONTARIO WIRES INC.</v>
          </cell>
          <cell r="B3171" t="str">
            <v>NORTHERN ONTARIO WIRES INC.</v>
          </cell>
          <cell r="C3171">
            <v>0</v>
          </cell>
        </row>
        <row r="3172">
          <cell r="A3172" t="str">
            <v>OAKVILLE HYDRO ELECTRICITY DISTRIBUTION INC.</v>
          </cell>
          <cell r="B3172" t="str">
            <v>OAKVILLE HYDRO ELECTRICITY DISTRIBUTION INC.</v>
          </cell>
          <cell r="C3172">
            <v>-10771755</v>
          </cell>
        </row>
        <row r="3173">
          <cell r="A3173" t="str">
            <v>ORANGEVILLE HYDRO LIMITED</v>
          </cell>
          <cell r="B3173" t="str">
            <v>ORANGEVILLE HYDRO LIMITED</v>
          </cell>
          <cell r="C3173">
            <v>-1921349</v>
          </cell>
        </row>
        <row r="3174">
          <cell r="A3174" t="str">
            <v>ORILLIA POWER DISTRIBUTION CORPORATION</v>
          </cell>
          <cell r="B3174" t="str">
            <v>ORILLIA POWER DISTRIBUTION CORPORATION</v>
          </cell>
          <cell r="C3174">
            <v>0</v>
          </cell>
        </row>
        <row r="3175">
          <cell r="A3175" t="str">
            <v>OSHAWA PUC NETWORKS INC.</v>
          </cell>
          <cell r="B3175" t="str">
            <v>OSHAWA PUC NETWORKS INC.</v>
          </cell>
          <cell r="C3175">
            <v>-7592028</v>
          </cell>
        </row>
        <row r="3176">
          <cell r="A3176" t="str">
            <v>OTTAWA RIVER POWER CORPORATION</v>
          </cell>
          <cell r="B3176" t="str">
            <v>OTTAWA RIVER POWER CORPORATION</v>
          </cell>
          <cell r="C3176">
            <v>-256927</v>
          </cell>
        </row>
        <row r="3177">
          <cell r="A3177" t="str">
            <v>PARRY SOUND POWER CORPORATION</v>
          </cell>
          <cell r="B3177" t="str">
            <v>PARRY SOUND POWER CORPORATION</v>
          </cell>
          <cell r="C3177">
            <v>-276888</v>
          </cell>
        </row>
        <row r="3178">
          <cell r="A3178" t="str">
            <v>PENINSULA WEST UTILITIES LIMITED</v>
          </cell>
          <cell r="B3178" t="str">
            <v>NIAGARA PENINSULA ENERGY INC.</v>
          </cell>
          <cell r="C3178">
            <v>-1713931</v>
          </cell>
        </row>
        <row r="3179">
          <cell r="A3179" t="str">
            <v>PETERBOROUGH DISTRIBUTION INCORPORATED</v>
          </cell>
          <cell r="B3179" t="str">
            <v>PETERBOROUGH DISTRIBUTION INCORPORATED</v>
          </cell>
          <cell r="C3179">
            <v>0</v>
          </cell>
        </row>
        <row r="3180">
          <cell r="A3180" t="str">
            <v>PORT COLBORNE HYDRO INC.</v>
          </cell>
          <cell r="B3180" t="str">
            <v>CANADIAN NIAGARA POWER INC.</v>
          </cell>
          <cell r="C3180">
            <v>-71928</v>
          </cell>
        </row>
        <row r="3181">
          <cell r="A3181" t="str">
            <v>POWERSTREAM INC.</v>
          </cell>
          <cell r="B3181" t="str">
            <v>POWERSTREAM INC.</v>
          </cell>
          <cell r="C3181">
            <v>-91239970</v>
          </cell>
        </row>
        <row r="3182">
          <cell r="A3182" t="str">
            <v>PUC DISTRIBUTION INC.</v>
          </cell>
          <cell r="B3182" t="str">
            <v>PUC DISTRIBUTION INC.</v>
          </cell>
          <cell r="C3182">
            <v>-868550</v>
          </cell>
        </row>
        <row r="3183">
          <cell r="A3183" t="str">
            <v>RENFREW HYDRO INC.</v>
          </cell>
          <cell r="B3183" t="str">
            <v>RENFREW HYDRO INC.</v>
          </cell>
          <cell r="C3183">
            <v>0</v>
          </cell>
        </row>
        <row r="3184">
          <cell r="A3184" t="str">
            <v>RIDEAU ST. LAWRENCE DISTRIBUTION INC.</v>
          </cell>
          <cell r="B3184" t="str">
            <v>RIDEAU ST. LAWRENCE DISTRIBUTION INC.</v>
          </cell>
          <cell r="C3184">
            <v>-158720</v>
          </cell>
        </row>
        <row r="3185">
          <cell r="A3185" t="str">
            <v>SCUGOG HYDRO ELECTRIC CORPORATION</v>
          </cell>
          <cell r="B3185" t="str">
            <v>VERIDIAN CONNECTIONS INC.</v>
          </cell>
          <cell r="C3185">
            <v>-356850</v>
          </cell>
        </row>
        <row r="3186">
          <cell r="A3186" t="str">
            <v>SIOUX LOOKOUT HYDRO INC.</v>
          </cell>
          <cell r="B3186" t="str">
            <v>SIOUX LOOKOUT HYDRO INC.</v>
          </cell>
          <cell r="C3186">
            <v>-268637</v>
          </cell>
        </row>
        <row r="3187">
          <cell r="A3187" t="str">
            <v>ST. CATHARINES HYDRO UTILITY SERVICES INC. C/O HORIZON UTILITIES CORPORATION</v>
          </cell>
          <cell r="B3187" t="str">
            <v>HORIZON UTILITIES CORPORATION</v>
          </cell>
          <cell r="C3187">
            <v>-1027735</v>
          </cell>
        </row>
        <row r="3188">
          <cell r="A3188" t="str">
            <v>ST. THOMAS ENERGY INC.</v>
          </cell>
          <cell r="B3188" t="str">
            <v>ST. THOMAS ENERGY INC.</v>
          </cell>
          <cell r="C3188">
            <v>-2511945</v>
          </cell>
        </row>
        <row r="3189">
          <cell r="A3189" t="str">
            <v>TAY HYDRO ELECTRIC DISTRIBUTION COMPANY INC.</v>
          </cell>
          <cell r="B3189" t="str">
            <v>NEWMARKET-TAY POWER DISTRIBUTION LTD.</v>
          </cell>
          <cell r="C3189">
            <v>0</v>
          </cell>
        </row>
        <row r="3190">
          <cell r="A3190" t="str">
            <v>TERRACE BAY SUPERIOR WIRES INC.</v>
          </cell>
          <cell r="B3190" t="str">
            <v>HYDRO ONE NETWORKS INC.</v>
          </cell>
          <cell r="C3190">
            <v>-34124</v>
          </cell>
        </row>
        <row r="3191">
          <cell r="A3191" t="str">
            <v>THUNDER BAY HYDRO ELECTRICITY DISTRIBUTION INC.</v>
          </cell>
          <cell r="B3191" t="str">
            <v>THUNDER BAY HYDRO ELECTRICITY DISTRIBUTION INC.</v>
          </cell>
          <cell r="C3191">
            <v>-3415915</v>
          </cell>
        </row>
        <row r="3192">
          <cell r="A3192" t="str">
            <v>TILLSONBURG HYDRO INC.</v>
          </cell>
          <cell r="B3192" t="str">
            <v>TILLSONBURG HYDRO INC.</v>
          </cell>
          <cell r="C3192">
            <v>0</v>
          </cell>
        </row>
        <row r="3193">
          <cell r="A3193" t="str">
            <v>TORONTO HYDRO-ELECTRIC SYSTEM LIMITED</v>
          </cell>
          <cell r="B3193" t="str">
            <v>TORONTO HYDRO-ELECTRIC SYSTEM LIMITED</v>
          </cell>
          <cell r="C3193">
            <v>-93747720</v>
          </cell>
        </row>
        <row r="3194">
          <cell r="A3194" t="str">
            <v>VERIDIAN CONNECTIONS INC.</v>
          </cell>
          <cell r="B3194" t="str">
            <v>VERIDIAN CONNECTIONS INC.</v>
          </cell>
          <cell r="C3194">
            <v>-12563358</v>
          </cell>
        </row>
        <row r="3195">
          <cell r="A3195" t="str">
            <v>WASAGA DISTRIBUTION INC.</v>
          </cell>
          <cell r="B3195" t="str">
            <v>WASAGA DISTRIBUTION INC.</v>
          </cell>
          <cell r="C3195">
            <v>-748970</v>
          </cell>
        </row>
        <row r="3196">
          <cell r="A3196" t="str">
            <v>WATERLOO NORTH HYDRO INC.</v>
          </cell>
          <cell r="B3196" t="str">
            <v>WATERLOO NORTH HYDRO INC.</v>
          </cell>
          <cell r="C3196">
            <v>-7963485</v>
          </cell>
        </row>
        <row r="3197">
          <cell r="A3197" t="str">
            <v>WELLAND HYDRO-ELECTRIC SYSTEM CORP.</v>
          </cell>
          <cell r="B3197" t="str">
            <v>WELLAND HYDRO-ELECTRIC SYSTEM CORP.</v>
          </cell>
          <cell r="C3197">
            <v>0</v>
          </cell>
        </row>
        <row r="3198">
          <cell r="A3198" t="str">
            <v>WELLINGTON ELECTRIC DISTRIBUTION COMPANY INC.</v>
          </cell>
          <cell r="B3198" t="str">
            <v>GUELPH HYDRO ELECTRIC SYSTEMS INC.</v>
          </cell>
          <cell r="C3198">
            <v>-93462</v>
          </cell>
        </row>
        <row r="3199">
          <cell r="A3199" t="str">
            <v>WELLINGTON NORTH POWER INC.</v>
          </cell>
          <cell r="B3199" t="str">
            <v>WELLINGTON NORTH POWER INC.</v>
          </cell>
          <cell r="C3199">
            <v>-65820</v>
          </cell>
        </row>
        <row r="3200">
          <cell r="A3200" t="str">
            <v>WEST COAST HURON ENERGY INC.</v>
          </cell>
          <cell r="B3200" t="str">
            <v>WEST COAST HURON ENERGY INC.</v>
          </cell>
          <cell r="C3200">
            <v>0</v>
          </cell>
        </row>
        <row r="3201">
          <cell r="A3201" t="str">
            <v>WEST NIPISSING ENERGY SERVICES LTD.</v>
          </cell>
          <cell r="B3201" t="str">
            <v>GREATER SUDBURY HYDRO INC.</v>
          </cell>
          <cell r="C3201">
            <v>0</v>
          </cell>
        </row>
        <row r="3202">
          <cell r="A3202" t="str">
            <v>WEST PERTH POWER INC.</v>
          </cell>
          <cell r="B3202" t="str">
            <v>ERIE THAMES POWERLINES CORPORATION</v>
          </cell>
          <cell r="C3202">
            <v>-62286</v>
          </cell>
        </row>
        <row r="3203">
          <cell r="A3203" t="str">
            <v>WESTARIO POWER INC.</v>
          </cell>
          <cell r="B3203" t="str">
            <v>WESTARIO POWER INC.</v>
          </cell>
          <cell r="C3203">
            <v>-1553841</v>
          </cell>
        </row>
        <row r="3204">
          <cell r="A3204" t="str">
            <v>WHITBY HYDRO ELECTRIC CORPORATION</v>
          </cell>
          <cell r="B3204" t="str">
            <v>WHITBY HYDRO ELECTRIC CORPORATION</v>
          </cell>
          <cell r="C3204">
            <v>-8170540</v>
          </cell>
        </row>
        <row r="3205">
          <cell r="A3205" t="str">
            <v>WOODSTOCK HYDRO SERVICES INC.</v>
          </cell>
          <cell r="B3205" t="str">
            <v>WOODSTOCK HYDRO SERVICES INC.</v>
          </cell>
          <cell r="C3205">
            <v>-471638</v>
          </cell>
        </row>
        <row r="3210">
          <cell r="A3210" t="str">
            <v>ASPHODEL-NORWOOD DISTRIBUTION INCORPORATED</v>
          </cell>
          <cell r="B3210" t="str">
            <v>PETERBOROUGH DISTRIBUTION INCORPORATED</v>
          </cell>
          <cell r="C3210">
            <v>0</v>
          </cell>
        </row>
        <row r="3211">
          <cell r="A3211" t="str">
            <v>ATIKOKAN HYDRO INC.</v>
          </cell>
          <cell r="B3211" t="str">
            <v>ATIKOKAN HYDRO INC.</v>
          </cell>
          <cell r="C3211">
            <v>0</v>
          </cell>
        </row>
        <row r="3212">
          <cell r="A3212" t="str">
            <v>ATTAWAPISKAT POWER CORPORATION</v>
          </cell>
          <cell r="B3212" t="str">
            <v>ATTAWAPISKAT POWER CORPORATION</v>
          </cell>
          <cell r="C3212">
            <v>-116829</v>
          </cell>
        </row>
        <row r="3213">
          <cell r="A3213" t="str">
            <v>AURORA HYDRO CONNECTIONS LIMITED</v>
          </cell>
          <cell r="B3213" t="str">
            <v>POWERSTREAM INC.</v>
          </cell>
          <cell r="C3213">
            <v>0</v>
          </cell>
        </row>
        <row r="3214">
          <cell r="A3214" t="str">
            <v>BARRIE HYDRO DISTRIBUTION INC.</v>
          </cell>
          <cell r="B3214" t="str">
            <v>POWERSTREAM INC.</v>
          </cell>
          <cell r="C3214">
            <v>-11031343</v>
          </cell>
        </row>
        <row r="3215">
          <cell r="A3215" t="str">
            <v>BLUEWATER POWER DISTRIBUTION CORPORATION</v>
          </cell>
          <cell r="B3215" t="str">
            <v>BLUEWATER POWER DISTRIBUTION CORPORATION</v>
          </cell>
          <cell r="C3215">
            <v>-2210818</v>
          </cell>
        </row>
        <row r="3216">
          <cell r="A3216" t="str">
            <v>BRANT COUNTY POWER INC.</v>
          </cell>
          <cell r="B3216" t="str">
            <v>BRANT COUNTY POWER INC.</v>
          </cell>
          <cell r="C3216">
            <v>-1468307</v>
          </cell>
        </row>
        <row r="3217">
          <cell r="A3217" t="str">
            <v>BRANTFORD POWER INC.</v>
          </cell>
          <cell r="B3217" t="str">
            <v>BRANTFORD POWER INC.</v>
          </cell>
          <cell r="C3217">
            <v>0</v>
          </cell>
        </row>
        <row r="3218">
          <cell r="A3218" t="str">
            <v>BURLINGTON HYDRO INC.</v>
          </cell>
          <cell r="B3218" t="str">
            <v>BURLINGTON HYDRO INC.</v>
          </cell>
          <cell r="C3218">
            <v>-4874112</v>
          </cell>
        </row>
        <row r="3219">
          <cell r="A3219" t="str">
            <v>CAMBRIDGE AND NORTH DUMFRIES HYDRO INC.</v>
          </cell>
          <cell r="B3219" t="str">
            <v>CAMBRIDGE AND NORTH DUMFRIES HYDRO INC.</v>
          </cell>
          <cell r="C3219">
            <v>-8250239</v>
          </cell>
        </row>
        <row r="3220">
          <cell r="A3220" t="str">
            <v>CANADIAN NIAGARA POWER INC.- FORT ERIE</v>
          </cell>
          <cell r="B3220" t="str">
            <v>CANADIAN NIAGARA POWER INC.- FORT ERIE</v>
          </cell>
          <cell r="C3220">
            <v>-2524979</v>
          </cell>
        </row>
        <row r="3221">
          <cell r="A3221" t="str">
            <v>CENTRE WELLINGTON HYDRO LTD.</v>
          </cell>
          <cell r="B3221" t="str">
            <v>CENTRE WELLINGTON HYDRO LTD.</v>
          </cell>
          <cell r="C3221">
            <v>-717451</v>
          </cell>
        </row>
        <row r="3222">
          <cell r="A3222" t="str">
            <v>CHAPLEAU PUBLIC UTILITIES CORPORATION</v>
          </cell>
          <cell r="B3222" t="str">
            <v>CHAPLEAU PUBLIC UTILITIES CORPORATION</v>
          </cell>
          <cell r="C3222">
            <v>0</v>
          </cell>
        </row>
        <row r="3223">
          <cell r="A3223" t="str">
            <v>CHATHAM-KENT HYDRO INC.</v>
          </cell>
          <cell r="B3223" t="str">
            <v>CHATHAM-KENT HYDRO INC.</v>
          </cell>
          <cell r="C3223">
            <v>-2767122</v>
          </cell>
        </row>
        <row r="3224">
          <cell r="A3224" t="str">
            <v>CLINTON POWER CORPORATION</v>
          </cell>
          <cell r="B3224" t="str">
            <v>ERIE THAMES POWERLINES CORPORATION</v>
          </cell>
          <cell r="C3224">
            <v>-75246</v>
          </cell>
        </row>
        <row r="3225">
          <cell r="A3225" t="str">
            <v>COLLUS POWER CORP.</v>
          </cell>
          <cell r="B3225" t="str">
            <v>COLLUS POWER CORP.</v>
          </cell>
          <cell r="C3225">
            <v>-4973654</v>
          </cell>
        </row>
        <row r="3226">
          <cell r="A3226" t="str">
            <v>COOPERATIVE HYDRO EMBRUN INC.</v>
          </cell>
          <cell r="B3226" t="str">
            <v>COOPERATIVE HYDRO EMBRUN INC.</v>
          </cell>
          <cell r="C3226">
            <v>0</v>
          </cell>
        </row>
        <row r="3227">
          <cell r="A3227" t="str">
            <v>DUTTON HYDRO LIMITED</v>
          </cell>
          <cell r="B3227" t="str">
            <v>MIDDLESEX POWER DISTRIBUTION CORPORATION</v>
          </cell>
          <cell r="C3227">
            <v>0</v>
          </cell>
        </row>
        <row r="3228">
          <cell r="A3228" t="str">
            <v>E.L.K. ENERGY INC.</v>
          </cell>
          <cell r="B3228" t="str">
            <v>E.L.K. ENERGY INC.</v>
          </cell>
          <cell r="C3228">
            <v>-1894713</v>
          </cell>
        </row>
        <row r="3229">
          <cell r="A3229" t="str">
            <v>EASTERN ONTARIO POWER INC.</v>
          </cell>
          <cell r="B3229" t="str">
            <v>CANADIAN NIAGARA POWER INC.</v>
          </cell>
          <cell r="C3229">
            <v>-703669</v>
          </cell>
        </row>
        <row r="3230">
          <cell r="A3230" t="str">
            <v>ENERSOURCE HYDRO MISSISSAUGA INC.</v>
          </cell>
          <cell r="B3230" t="str">
            <v>ENERSOURCE HYDRO MISSISSAUGA INC.</v>
          </cell>
          <cell r="C3230">
            <v>-45014189</v>
          </cell>
        </row>
        <row r="3231">
          <cell r="A3231" t="str">
            <v>ENWIN UTILITIES LTD.</v>
          </cell>
          <cell r="B3231" t="str">
            <v>ENWIN UTILITIES LTD.</v>
          </cell>
          <cell r="C3231">
            <v>-5399028</v>
          </cell>
        </row>
        <row r="3232">
          <cell r="A3232" t="str">
            <v>ERIE THAMES POWERLINES CORPORATION</v>
          </cell>
          <cell r="B3232" t="str">
            <v>ERIE THAMES POWERLINES CORPORATION</v>
          </cell>
          <cell r="C3232">
            <v>-118837</v>
          </cell>
        </row>
        <row r="3233">
          <cell r="A3233" t="str">
            <v>ESPANOLA REGIONAL HYDRO DISTRIBUTION CORPORATION</v>
          </cell>
          <cell r="B3233" t="str">
            <v>ESPANOLA REGIONAL HYDRO DISTRIBUTION CORPORATION</v>
          </cell>
          <cell r="C3233">
            <v>-104494</v>
          </cell>
        </row>
        <row r="3234">
          <cell r="A3234" t="str">
            <v>ESSEX POWERLINES CORPORATION</v>
          </cell>
          <cell r="B3234" t="str">
            <v>ESSEX POWERLINES CORPORATION</v>
          </cell>
          <cell r="C3234">
            <v>-3821870</v>
          </cell>
        </row>
        <row r="3235">
          <cell r="A3235" t="str">
            <v>FESTIVAL HYDRO INC.</v>
          </cell>
          <cell r="B3235" t="str">
            <v>FESTIVAL HYDRO INC.</v>
          </cell>
          <cell r="C3235">
            <v>-1630551</v>
          </cell>
        </row>
        <row r="3236">
          <cell r="A3236" t="str">
            <v>FORT ALBANY POWER CORPORATION</v>
          </cell>
          <cell r="B3236" t="str">
            <v>FORT ALBANY POWER CORPORATION</v>
          </cell>
          <cell r="C3236">
            <v>-17460</v>
          </cell>
        </row>
        <row r="3237">
          <cell r="A3237" t="str">
            <v>FORT FRANCES POWER CORPORATION</v>
          </cell>
          <cell r="B3237" t="str">
            <v>FORT FRANCES POWER CORPORATION</v>
          </cell>
          <cell r="C3237">
            <v>0</v>
          </cell>
        </row>
        <row r="3238">
          <cell r="A3238" t="str">
            <v>GRAND VALLEY ENERGY INC.</v>
          </cell>
          <cell r="B3238" t="str">
            <v>ORANGEVILLE HYDRO LIMITED</v>
          </cell>
          <cell r="C3238">
            <v>0</v>
          </cell>
        </row>
        <row r="3239">
          <cell r="A3239" t="str">
            <v>GRAVENHURST HYDRO ELECTRIC INC.</v>
          </cell>
          <cell r="B3239" t="str">
            <v>VERIDIAN CONNECTIONS INC.</v>
          </cell>
          <cell r="C3239">
            <v>-2147959</v>
          </cell>
        </row>
        <row r="3240">
          <cell r="A3240" t="str">
            <v>GREAT LAKES POWER LIMITED</v>
          </cell>
          <cell r="B3240" t="str">
            <v>GREAT LAKES POWER LIMITED</v>
          </cell>
          <cell r="C3240">
            <v>0</v>
          </cell>
        </row>
        <row r="3241">
          <cell r="A3241" t="str">
            <v>GREATER SUDBURY HYDRO INC.</v>
          </cell>
          <cell r="B3241" t="str">
            <v>GREATER SUDBURY HYDRO INC.</v>
          </cell>
          <cell r="C3241">
            <v>-3593131</v>
          </cell>
        </row>
        <row r="3242">
          <cell r="A3242" t="str">
            <v>GRIMSBY POWER INCORPORATED</v>
          </cell>
          <cell r="B3242" t="str">
            <v>GRIMSBY POWER INCORPORATED</v>
          </cell>
          <cell r="C3242">
            <v>-2699385</v>
          </cell>
        </row>
        <row r="3243">
          <cell r="A3243" t="str">
            <v>GUELPH HYDRO ELECTRIC SYSTEMS INC.</v>
          </cell>
          <cell r="B3243" t="str">
            <v>GUELPH HYDRO ELECTRIC SYSTEMS INC.</v>
          </cell>
          <cell r="C3243">
            <v>-12427489</v>
          </cell>
        </row>
        <row r="3244">
          <cell r="A3244" t="str">
            <v>HALDIMAND COUNTY HYDRO INC.</v>
          </cell>
          <cell r="B3244" t="str">
            <v>HALDIMAND COUNTY HYDRO INC.</v>
          </cell>
          <cell r="C3244">
            <v>-963561</v>
          </cell>
        </row>
        <row r="3245">
          <cell r="A3245" t="str">
            <v>HALTON HILLS HYDRO INC.</v>
          </cell>
          <cell r="B3245" t="str">
            <v>HALTON HILLS HYDRO INC.</v>
          </cell>
          <cell r="C3245">
            <v>0</v>
          </cell>
        </row>
        <row r="3246">
          <cell r="A3246" t="str">
            <v>HAMILTON HYDRO INC. C/O HORIZON UTILITIES CORPORATION</v>
          </cell>
          <cell r="B3246" t="str">
            <v>HORIZON UTILITIES CORPORATION</v>
          </cell>
          <cell r="C3246">
            <v>-5467514</v>
          </cell>
        </row>
        <row r="3247">
          <cell r="A3247" t="str">
            <v>HEARST POWER DISTRIBUTION COMPANY LIMITED</v>
          </cell>
          <cell r="B3247" t="str">
            <v>HEARST POWER DISTRIBUTION COMPANY LIMITED</v>
          </cell>
          <cell r="C3247">
            <v>0</v>
          </cell>
        </row>
        <row r="3248">
          <cell r="A3248" t="str">
            <v>HYDRO 2000 INC.</v>
          </cell>
          <cell r="B3248" t="str">
            <v>HYDRO 2000 INC.</v>
          </cell>
          <cell r="C3248">
            <v>0</v>
          </cell>
        </row>
        <row r="3249">
          <cell r="A3249" t="str">
            <v>HYDRO HAWKESBURY INC.</v>
          </cell>
          <cell r="B3249" t="str">
            <v>HYDRO HAWKESBURY INC.</v>
          </cell>
          <cell r="C3249">
            <v>0</v>
          </cell>
        </row>
        <row r="3250">
          <cell r="A3250" t="str">
            <v>HYDRO ONE BRAMPTON NETWORKS INC.</v>
          </cell>
          <cell r="B3250" t="str">
            <v>HYDRO ONE BRAMPTON NETWORKS INC.</v>
          </cell>
          <cell r="C3250">
            <v>-38006443</v>
          </cell>
        </row>
        <row r="3251">
          <cell r="A3251" t="str">
            <v>HYDRO ONE NETWORKS INC.</v>
          </cell>
          <cell r="B3251" t="str">
            <v>HYDRO ONE NETWORKS INC.</v>
          </cell>
          <cell r="C3251">
            <v>0</v>
          </cell>
        </row>
        <row r="3252">
          <cell r="A3252" t="str">
            <v>HYDRO ONE REMOTE COMMUNITIES</v>
          </cell>
          <cell r="B3252" t="str">
            <v>HYDRO ONE REMOTE COMMUNITIES</v>
          </cell>
          <cell r="C3252">
            <v>0</v>
          </cell>
        </row>
        <row r="3253">
          <cell r="A3253" t="str">
            <v>HYDRO OTTAWA LIMITED</v>
          </cell>
          <cell r="B3253" t="str">
            <v>HYDRO OTTAWA LIMITED</v>
          </cell>
          <cell r="C3253">
            <v>-53276500</v>
          </cell>
        </row>
        <row r="3254">
          <cell r="A3254" t="str">
            <v>INNISFIL HYDRO DISTRIBUTION SYSTEMS LIMITED</v>
          </cell>
          <cell r="B3254" t="str">
            <v>INNISFIL HYDRO DISTRIBUTION SYSTEMS LIMITED</v>
          </cell>
          <cell r="C3254">
            <v>-2404187</v>
          </cell>
        </row>
        <row r="3255">
          <cell r="A3255" t="str">
            <v>KASHECHEWAN POWER CORPORATION</v>
          </cell>
          <cell r="B3255" t="str">
            <v>KASHECHEWAN POWER CORPORATION</v>
          </cell>
          <cell r="C3255">
            <v>-8756</v>
          </cell>
        </row>
        <row r="3256">
          <cell r="A3256" t="str">
            <v>KENORA HYDRO ELECTRIC CORPORATION LTD.</v>
          </cell>
          <cell r="B3256" t="str">
            <v>KENORA HYDRO ELECTRIC CORPORATION LTD.</v>
          </cell>
          <cell r="C3256">
            <v>-188884</v>
          </cell>
        </row>
        <row r="3257">
          <cell r="A3257" t="str">
            <v>KINGSTON ELECTRICITY DISTRIBUTION LIMITED</v>
          </cell>
          <cell r="B3257" t="str">
            <v>KINGSTON HYDRO CORPORATION</v>
          </cell>
          <cell r="C3257">
            <v>-55549</v>
          </cell>
        </row>
        <row r="3258">
          <cell r="A3258" t="str">
            <v>KITCHENER-WILMOT HYDRO INC.</v>
          </cell>
          <cell r="B3258" t="str">
            <v>KITCHENER-WILMOT HYDRO INC.</v>
          </cell>
          <cell r="C3258">
            <v>-16627062</v>
          </cell>
        </row>
        <row r="3259">
          <cell r="A3259" t="str">
            <v>LAKEFIELD DISTRIBUTION INCORPORATED</v>
          </cell>
          <cell r="B3259" t="str">
            <v>PETERBOROUGH DISTRIBUTION INCORPORATED</v>
          </cell>
          <cell r="C3259">
            <v>0</v>
          </cell>
        </row>
        <row r="3260">
          <cell r="A3260" t="str">
            <v>LAKEFRONT UTILITIES INC.</v>
          </cell>
          <cell r="B3260" t="str">
            <v>LAKEFRONT UTILITIES INC.</v>
          </cell>
          <cell r="C3260">
            <v>-633456</v>
          </cell>
        </row>
        <row r="3261">
          <cell r="A3261" t="str">
            <v>LAKELAND POWER DISTRIBUTION LTD.</v>
          </cell>
          <cell r="B3261" t="str">
            <v>LAKELAND POWER DISTRIBUTION LTD.</v>
          </cell>
          <cell r="C3261">
            <v>-1249562</v>
          </cell>
        </row>
        <row r="3262">
          <cell r="A3262" t="str">
            <v>LONDON HYDRO INC.</v>
          </cell>
          <cell r="B3262" t="str">
            <v>LONDON HYDRO INC.</v>
          </cell>
          <cell r="C3262">
            <v>-10644043</v>
          </cell>
        </row>
        <row r="3263">
          <cell r="A3263" t="str">
            <v>MIDDLESEX POWER DISTRIBUTION CORPORATION</v>
          </cell>
          <cell r="B3263" t="str">
            <v>MIDDLESEX POWER DISTRIBUTION CORPORATION</v>
          </cell>
          <cell r="C3263">
            <v>-748102</v>
          </cell>
        </row>
        <row r="3264">
          <cell r="A3264" t="str">
            <v>MIDLAND POWER UTILITY CORPORATION</v>
          </cell>
          <cell r="B3264" t="str">
            <v>MIDLAND POWER UTILITY CORPORATION</v>
          </cell>
          <cell r="C3264">
            <v>-207729</v>
          </cell>
        </row>
        <row r="3265">
          <cell r="A3265" t="str">
            <v>MILTON HYDRO DISTRIBUTION INC.</v>
          </cell>
          <cell r="B3265" t="str">
            <v>MILTON HYDRO DISTRIBUTION INC.</v>
          </cell>
          <cell r="C3265">
            <v>-13398296</v>
          </cell>
        </row>
        <row r="3266">
          <cell r="A3266" t="str">
            <v>NEWMARKET HYDRO LTD.</v>
          </cell>
          <cell r="B3266" t="str">
            <v>NEWMARKET-TAY POWER DISTRIBUTION LTD.</v>
          </cell>
          <cell r="C3266">
            <v>-8588161</v>
          </cell>
        </row>
        <row r="3267">
          <cell r="A3267" t="str">
            <v>NIAGARA FALLS HYDRO INC.</v>
          </cell>
          <cell r="B3267" t="str">
            <v>NIAGARA PENINSULA ENERGY INC.</v>
          </cell>
          <cell r="C3267">
            <v>-3579524</v>
          </cell>
        </row>
        <row r="3268">
          <cell r="A3268" t="str">
            <v>NIAGARA-ON-THE-LAKE HYDRO INC.</v>
          </cell>
          <cell r="B3268" t="str">
            <v>NIAGARA-ON-THE-LAKE HYDRO INC.</v>
          </cell>
          <cell r="C3268">
            <v>-3044715</v>
          </cell>
        </row>
        <row r="3269">
          <cell r="A3269" t="str">
            <v>NORFOLK POWER DISTRIBUTION INC.</v>
          </cell>
          <cell r="B3269" t="str">
            <v>NORFOLK POWER DISTRIBUTION INC.</v>
          </cell>
          <cell r="C3269">
            <v>-3424208</v>
          </cell>
        </row>
        <row r="3270">
          <cell r="A3270" t="str">
            <v>NORTH BAY HYDRO DISTRIBUTION LIMITED</v>
          </cell>
          <cell r="B3270" t="str">
            <v>NORTH BAY HYDRO DISTRIBUTION LIMITED</v>
          </cell>
          <cell r="C3270">
            <v>-1801621</v>
          </cell>
        </row>
        <row r="3271">
          <cell r="A3271" t="str">
            <v>NORTHERN ONTARIO WIRES INC.</v>
          </cell>
          <cell r="B3271" t="str">
            <v>NORTHERN ONTARIO WIRES INC.</v>
          </cell>
          <cell r="C3271">
            <v>0</v>
          </cell>
        </row>
        <row r="3272">
          <cell r="A3272" t="str">
            <v>OAKVILLE HYDRO ELECTRICITY DISTRIBUTION INC.</v>
          </cell>
          <cell r="B3272" t="str">
            <v>OAKVILLE HYDRO ELECTRICITY DISTRIBUTION INC.</v>
          </cell>
          <cell r="C3272">
            <v>-11957074</v>
          </cell>
        </row>
        <row r="3273">
          <cell r="A3273" t="str">
            <v>ORANGEVILLE HYDRO LIMITED</v>
          </cell>
          <cell r="B3273" t="str">
            <v>ORANGEVILLE HYDRO LIMITED</v>
          </cell>
          <cell r="C3273">
            <v>-1957868</v>
          </cell>
        </row>
        <row r="3274">
          <cell r="A3274" t="str">
            <v>ORILLIA POWER DISTRIBUTION CORPORATION</v>
          </cell>
          <cell r="B3274" t="str">
            <v>ORILLIA POWER DISTRIBUTION CORPORATION</v>
          </cell>
          <cell r="C3274">
            <v>-211433</v>
          </cell>
        </row>
        <row r="3275">
          <cell r="A3275" t="str">
            <v>OSHAWA PUC NETWORKS INC.</v>
          </cell>
          <cell r="B3275" t="str">
            <v>OSHAWA PUC NETWORKS INC.</v>
          </cell>
          <cell r="C3275">
            <v>-7763546</v>
          </cell>
        </row>
        <row r="3276">
          <cell r="A3276" t="str">
            <v>OTTAWA RIVER POWER CORPORATION</v>
          </cell>
          <cell r="B3276" t="str">
            <v>OTTAWA RIVER POWER CORPORATION</v>
          </cell>
          <cell r="C3276">
            <v>-478536</v>
          </cell>
        </row>
        <row r="3277">
          <cell r="A3277" t="str">
            <v>PARRY SOUND POWER CORPORATION</v>
          </cell>
          <cell r="B3277" t="str">
            <v>PARRY SOUND POWER CORPORATION</v>
          </cell>
          <cell r="C3277">
            <v>-305347</v>
          </cell>
        </row>
        <row r="3278">
          <cell r="A3278" t="str">
            <v>PENINSULA WEST UTILITIES LIMITED</v>
          </cell>
          <cell r="B3278" t="str">
            <v>NIAGARA PENINSULA ENERGY INC.</v>
          </cell>
          <cell r="C3278">
            <v>-2871902</v>
          </cell>
        </row>
        <row r="3279">
          <cell r="A3279" t="str">
            <v>PETERBOROUGH DISTRIBUTION INCORPORATED</v>
          </cell>
          <cell r="B3279" t="str">
            <v>PETERBOROUGH DISTRIBUTION INCORPORATED</v>
          </cell>
          <cell r="C3279">
            <v>0</v>
          </cell>
        </row>
        <row r="3280">
          <cell r="A3280" t="str">
            <v>PORT COLBORNE HYDRO INC.</v>
          </cell>
          <cell r="B3280" t="str">
            <v>CANADIAN NIAGARA POWER INC.</v>
          </cell>
          <cell r="C3280">
            <v>-3319</v>
          </cell>
        </row>
        <row r="3281">
          <cell r="A3281" t="str">
            <v>POWERSTREAM INC.</v>
          </cell>
          <cell r="B3281" t="str">
            <v>POWERSTREAM INC.</v>
          </cell>
          <cell r="C3281">
            <v>-109547983</v>
          </cell>
        </row>
        <row r="3282">
          <cell r="A3282" t="str">
            <v>PUC DISTRIBUTION INC.</v>
          </cell>
          <cell r="B3282" t="str">
            <v>PUC DISTRIBUTION INC.</v>
          </cell>
          <cell r="C3282">
            <v>-1110590</v>
          </cell>
        </row>
        <row r="3283">
          <cell r="A3283" t="str">
            <v>RENFREW HYDRO INC.</v>
          </cell>
          <cell r="B3283" t="str">
            <v>RENFREW HYDRO INC.</v>
          </cell>
          <cell r="C3283">
            <v>0</v>
          </cell>
        </row>
        <row r="3284">
          <cell r="A3284" t="str">
            <v>RIDEAU ST. LAWRENCE DISTRIBUTION INC.</v>
          </cell>
          <cell r="B3284" t="str">
            <v>RIDEAU ST. LAWRENCE DISTRIBUTION INC.</v>
          </cell>
          <cell r="C3284">
            <v>-166974</v>
          </cell>
        </row>
        <row r="3285">
          <cell r="A3285" t="str">
            <v>SCUGOG HYDRO ELECTRIC CORPORATION</v>
          </cell>
          <cell r="B3285" t="str">
            <v>VERIDIAN CONNECTIONS INC.</v>
          </cell>
          <cell r="C3285">
            <v>-368257</v>
          </cell>
        </row>
        <row r="3286">
          <cell r="A3286" t="str">
            <v>SIOUX LOOKOUT HYDRO INC.</v>
          </cell>
          <cell r="B3286" t="str">
            <v>SIOUX LOOKOUT HYDRO INC.</v>
          </cell>
          <cell r="C3286">
            <v>-351970</v>
          </cell>
        </row>
        <row r="3287">
          <cell r="A3287" t="str">
            <v>ST. CATHARINES HYDRO UTILITY SERVICES INC. C/O HORIZON UTILITIES CORPORATION</v>
          </cell>
          <cell r="B3287" t="str">
            <v>HORIZON UTILITIES CORPORATION</v>
          </cell>
          <cell r="C3287">
            <v>-1821172</v>
          </cell>
        </row>
        <row r="3288">
          <cell r="A3288" t="str">
            <v>ST. THOMAS ENERGY INC.</v>
          </cell>
          <cell r="B3288" t="str">
            <v>ST. THOMAS ENERGY INC.</v>
          </cell>
          <cell r="C3288">
            <v>-3162687</v>
          </cell>
        </row>
        <row r="3289">
          <cell r="A3289" t="str">
            <v>TAY HYDRO ELECTRIC DISTRIBUTION COMPANY INC.</v>
          </cell>
          <cell r="B3289" t="str">
            <v>NEWMARKET-TAY POWER DISTRIBUTION LTD.</v>
          </cell>
          <cell r="C3289">
            <v>0</v>
          </cell>
        </row>
        <row r="3290">
          <cell r="A3290" t="str">
            <v>TERRACE BAY SUPERIOR WIRES INC.</v>
          </cell>
          <cell r="B3290" t="str">
            <v>HYDRO ONE NETWORKS INC.</v>
          </cell>
          <cell r="C3290">
            <v>-34124</v>
          </cell>
        </row>
        <row r="3291">
          <cell r="A3291" t="str">
            <v>THUNDER BAY HYDRO ELECTRICITY DISTRIBUTION INC.</v>
          </cell>
          <cell r="B3291" t="str">
            <v>THUNDER BAY HYDRO ELECTRICITY DISTRIBUTION INC.</v>
          </cell>
          <cell r="C3291">
            <v>-3973687</v>
          </cell>
        </row>
        <row r="3292">
          <cell r="A3292" t="str">
            <v>TILLSONBURG HYDRO INC.</v>
          </cell>
          <cell r="B3292" t="str">
            <v>TILLSONBURG HYDRO INC.</v>
          </cell>
          <cell r="C3292">
            <v>-1077000</v>
          </cell>
        </row>
        <row r="3293">
          <cell r="A3293" t="str">
            <v>TORONTO HYDRO-ELECTRIC SYSTEM LIMITED</v>
          </cell>
          <cell r="B3293" t="str">
            <v>TORONTO HYDRO-ELECTRIC SYSTEM LIMITED</v>
          </cell>
          <cell r="C3293">
            <v>-122266801</v>
          </cell>
        </row>
        <row r="3294">
          <cell r="A3294" t="str">
            <v>VERIDIAN CONNECTIONS INC.</v>
          </cell>
          <cell r="B3294" t="str">
            <v>VERIDIAN CONNECTIONS INC.</v>
          </cell>
          <cell r="C3294">
            <v>-15972487</v>
          </cell>
        </row>
        <row r="3295">
          <cell r="A3295" t="str">
            <v>WASAGA DISTRIBUTION INC.</v>
          </cell>
          <cell r="B3295" t="str">
            <v>WASAGA DISTRIBUTION INC.</v>
          </cell>
          <cell r="C3295">
            <v>-860433</v>
          </cell>
        </row>
        <row r="3296">
          <cell r="A3296" t="str">
            <v>WATERLOO NORTH HYDRO INC.</v>
          </cell>
          <cell r="B3296" t="str">
            <v>WATERLOO NORTH HYDRO INC.</v>
          </cell>
          <cell r="C3296">
            <v>-12415674</v>
          </cell>
        </row>
        <row r="3297">
          <cell r="A3297" t="str">
            <v>WELLAND HYDRO-ELECTRIC SYSTEM CORP.</v>
          </cell>
          <cell r="B3297" t="str">
            <v>WELLAND HYDRO-ELECTRIC SYSTEM CORP.</v>
          </cell>
          <cell r="C3297">
            <v>-267013</v>
          </cell>
        </row>
        <row r="3298">
          <cell r="A3298" t="str">
            <v>WELLINGTON ELECTRIC DISTRIBUTION COMPANY INC.</v>
          </cell>
          <cell r="B3298" t="str">
            <v>GUELPH HYDRO ELECTRIC SYSTEMS INC.</v>
          </cell>
          <cell r="C3298">
            <v>-211434</v>
          </cell>
        </row>
        <row r="3299">
          <cell r="A3299" t="str">
            <v>WELLINGTON NORTH POWER INC.</v>
          </cell>
          <cell r="B3299" t="str">
            <v>WELLINGTON NORTH POWER INC.</v>
          </cell>
          <cell r="C3299">
            <v>-199626</v>
          </cell>
        </row>
        <row r="3300">
          <cell r="A3300" t="str">
            <v>WEST COAST HURON ENERGY INC.</v>
          </cell>
          <cell r="B3300" t="str">
            <v>WEST COAST HURON ENERGY INC.</v>
          </cell>
          <cell r="C3300">
            <v>0</v>
          </cell>
        </row>
        <row r="3301">
          <cell r="A3301" t="str">
            <v>WEST NIPISSING ENERGY SERVICES LTD.</v>
          </cell>
          <cell r="B3301" t="str">
            <v>GREATER SUDBURY HYDRO INC.</v>
          </cell>
          <cell r="C3301">
            <v>0</v>
          </cell>
        </row>
        <row r="3302">
          <cell r="A3302" t="str">
            <v>WEST PERTH POWER INC.</v>
          </cell>
          <cell r="B3302" t="str">
            <v>ERIE THAMES POWERLINES CORPORATION</v>
          </cell>
          <cell r="C3302">
            <v>-62286</v>
          </cell>
        </row>
        <row r="3303">
          <cell r="A3303" t="str">
            <v>WESTARIO POWER INC.</v>
          </cell>
          <cell r="B3303" t="str">
            <v>WESTARIO POWER INC.</v>
          </cell>
          <cell r="C3303">
            <v>-1994552</v>
          </cell>
        </row>
        <row r="3304">
          <cell r="A3304" t="str">
            <v>WHITBY HYDRO ELECTRIC CORPORATION</v>
          </cell>
          <cell r="B3304" t="str">
            <v>WHITBY HYDRO ELECTRIC CORPORATION</v>
          </cell>
          <cell r="C3304">
            <v>-10581954</v>
          </cell>
        </row>
        <row r="3305">
          <cell r="A3305" t="str">
            <v>WOODSTOCK HYDRO SERVICES INC.</v>
          </cell>
          <cell r="B3305" t="str">
            <v>WOODSTOCK HYDRO SERVICES INC.</v>
          </cell>
          <cell r="C3305">
            <v>-759966</v>
          </cell>
        </row>
        <row r="3310">
          <cell r="A3310" t="str">
            <v>ATIKOKAN HYDRO INC.</v>
          </cell>
          <cell r="B3310" t="str">
            <v>ATIKOKAN HYDRO INC.</v>
          </cell>
          <cell r="C3310">
            <v>0</v>
          </cell>
        </row>
        <row r="3311">
          <cell r="A3311" t="str">
            <v>ATTAWAPISKAT POWER CORPORATION</v>
          </cell>
          <cell r="B3311" t="str">
            <v>ATTAWAPISKAT POWER CORPORATION</v>
          </cell>
          <cell r="C3311">
            <v>-146325</v>
          </cell>
        </row>
        <row r="3312">
          <cell r="A3312" t="str">
            <v>AURORA HYDRO CONNECTIONS LIMITED</v>
          </cell>
          <cell r="B3312" t="str">
            <v>POWERSTREAM INC.</v>
          </cell>
          <cell r="C3312">
            <v>0</v>
          </cell>
        </row>
        <row r="3313">
          <cell r="A3313" t="str">
            <v>BARRIE HYDRO DISTRIBUTION INC.</v>
          </cell>
          <cell r="B3313" t="str">
            <v>POWERSTREAM INC.</v>
          </cell>
          <cell r="C3313">
            <v>-17031341</v>
          </cell>
        </row>
        <row r="3314">
          <cell r="A3314" t="str">
            <v>BLUEWATER POWER DISTRIBUTION CORPORATION</v>
          </cell>
          <cell r="B3314" t="str">
            <v>BLUEWATER POWER DISTRIBUTION CORPORATION</v>
          </cell>
          <cell r="C3314">
            <v>-2698606</v>
          </cell>
        </row>
        <row r="3315">
          <cell r="A3315" t="str">
            <v>BRANT COUNTY POWER INC.</v>
          </cell>
          <cell r="B3315" t="str">
            <v>BRANT COUNTY POWER INC.</v>
          </cell>
          <cell r="C3315">
            <v>-1628129</v>
          </cell>
        </row>
        <row r="3316">
          <cell r="A3316" t="str">
            <v>BRANTFORD POWER INC.</v>
          </cell>
          <cell r="B3316" t="str">
            <v>BRANTFORD POWER INC.</v>
          </cell>
          <cell r="C3316">
            <v>-616348</v>
          </cell>
        </row>
        <row r="3317">
          <cell r="A3317" t="str">
            <v>BURLINGTON HYDRO INC.</v>
          </cell>
          <cell r="B3317" t="str">
            <v>BURLINGTON HYDRO INC.</v>
          </cell>
          <cell r="C3317">
            <v>-6168201</v>
          </cell>
        </row>
        <row r="3318">
          <cell r="A3318" t="str">
            <v>CAMBRIDGE AND NORTH DUMFRIES HYDRO INC.</v>
          </cell>
          <cell r="B3318" t="str">
            <v>CAMBRIDGE AND NORTH DUMFRIES HYDRO INC.</v>
          </cell>
          <cell r="C3318">
            <v>-8539817</v>
          </cell>
        </row>
        <row r="3319">
          <cell r="A3319" t="str">
            <v>CANADIAN NIAGARA POWER INC.</v>
          </cell>
          <cell r="B3319" t="str">
            <v>CANADIAN NIAGARA POWER INC.</v>
          </cell>
          <cell r="C3319">
            <v>-2880445</v>
          </cell>
        </row>
        <row r="3320">
          <cell r="A3320" t="str">
            <v>CENTRE WELLINGTON HYDRO LTD.</v>
          </cell>
          <cell r="B3320" t="str">
            <v>CENTRE WELLINGTON HYDRO LTD.</v>
          </cell>
          <cell r="C3320">
            <v>-868920</v>
          </cell>
        </row>
        <row r="3321">
          <cell r="A3321" t="str">
            <v>CHAPLEAU PUBLIC UTILITIES CORPORATION</v>
          </cell>
          <cell r="B3321" t="str">
            <v>CHAPLEAU PUBLIC UTILITIES CORPORATION</v>
          </cell>
          <cell r="C3321">
            <v>0</v>
          </cell>
        </row>
        <row r="3322">
          <cell r="A3322" t="str">
            <v>CLINTON POWER CORPORATION</v>
          </cell>
          <cell r="B3322" t="str">
            <v>ERIE THAMES POWERLINES CORPORATION</v>
          </cell>
          <cell r="C3322">
            <v>-3074</v>
          </cell>
        </row>
        <row r="3323">
          <cell r="A3323" t="str">
            <v>COLLUS POWER CORPORATION</v>
          </cell>
          <cell r="B3323" t="str">
            <v>COLLUS POWER CORPORATION</v>
          </cell>
          <cell r="C3323">
            <v>-5293818</v>
          </cell>
        </row>
        <row r="3324">
          <cell r="A3324" t="str">
            <v>COOPERATIVE HYDRO EMBRUN INC.</v>
          </cell>
          <cell r="B3324" t="str">
            <v>COOPERATIVE HYDRO EMBRUN INC.</v>
          </cell>
          <cell r="C3324">
            <v>-266731</v>
          </cell>
        </row>
        <row r="3325">
          <cell r="A3325" t="str">
            <v>DUTTON HYDRO LIMITED</v>
          </cell>
          <cell r="B3325" t="str">
            <v>MIDDLESEX POWER DISTRIBUTION CORPORATION</v>
          </cell>
          <cell r="C3325">
            <v>0</v>
          </cell>
        </row>
        <row r="3326">
          <cell r="A3326" t="str">
            <v>E.L.K. ENERGY INC.</v>
          </cell>
          <cell r="B3326" t="str">
            <v>E.L.K. ENERGY INC.</v>
          </cell>
          <cell r="C3326">
            <v>-2473860</v>
          </cell>
        </row>
        <row r="3327">
          <cell r="A3327" t="str">
            <v>EASTERN ONTARIO POWER INC.</v>
          </cell>
          <cell r="B3327" t="str">
            <v>CANADIAN NIAGARA POWER INC.</v>
          </cell>
          <cell r="C3327">
            <v>-719342</v>
          </cell>
        </row>
        <row r="3328">
          <cell r="A3328" t="str">
            <v>ENERSOURCE HYDRO MISSISSAUGA INC.</v>
          </cell>
          <cell r="B3328" t="str">
            <v>ENERSOURCE HYDRO MISSISSAUGA INC.</v>
          </cell>
          <cell r="C3328">
            <v>-51655533</v>
          </cell>
        </row>
        <row r="3329">
          <cell r="A3329" t="str">
            <v>ENTEGRUS POWERLINES INC.</v>
          </cell>
          <cell r="B3329" t="str">
            <v>CHATHAM-KENT HYDRO INC.</v>
          </cell>
          <cell r="C3329">
            <v>-2885841</v>
          </cell>
        </row>
        <row r="3330">
          <cell r="A3330" t="str">
            <v>ENWIN UTILITIES LTD.</v>
          </cell>
          <cell r="B3330" t="str">
            <v>ENWIN UTILITIES LTD.</v>
          </cell>
          <cell r="C3330">
            <v>-6725363</v>
          </cell>
        </row>
        <row r="3331">
          <cell r="A3331" t="str">
            <v>ERIE THAMES POWERLINES CORPORATION</v>
          </cell>
          <cell r="B3331" t="str">
            <v>ERIE THAMES POWERLINES CORPORATION</v>
          </cell>
          <cell r="C3331">
            <v>-288263</v>
          </cell>
        </row>
        <row r="3332">
          <cell r="A3332" t="str">
            <v>ESPANOLA REGIONAL HYDRO DISTRIBUTION CORPORATION</v>
          </cell>
          <cell r="B3332" t="str">
            <v>ESPANOLA REGIONAL HYDRO DISTRIBUTION CORPORATION</v>
          </cell>
          <cell r="C3332">
            <v>-104494</v>
          </cell>
        </row>
        <row r="3333">
          <cell r="A3333" t="str">
            <v>ESSEX POWERLINES CORPORATION</v>
          </cell>
          <cell r="B3333" t="str">
            <v>ESSEX POWERLINES CORPORATION</v>
          </cell>
          <cell r="C3333">
            <v>-5570770</v>
          </cell>
        </row>
        <row r="3334">
          <cell r="A3334" t="str">
            <v>FESTIVAL HYDRO INC.</v>
          </cell>
          <cell r="B3334" t="str">
            <v>FESTIVAL HYDRO INC.</v>
          </cell>
          <cell r="C3334">
            <v>-2006603</v>
          </cell>
        </row>
        <row r="3335">
          <cell r="A3335" t="str">
            <v>FORT ALBANY POWER CORPORATION</v>
          </cell>
          <cell r="B3335" t="str">
            <v>FORT ALBANY POWER CORPORATION</v>
          </cell>
          <cell r="C3335">
            <v>-21725</v>
          </cell>
        </row>
        <row r="3336">
          <cell r="A3336" t="str">
            <v>FORT FRANCES POWER CORPORATION</v>
          </cell>
          <cell r="B3336" t="str">
            <v>FORT FRANCES POWER CORPORATION</v>
          </cell>
          <cell r="C3336">
            <v>0</v>
          </cell>
        </row>
        <row r="3337">
          <cell r="A3337" t="str">
            <v>GRAND VALLEY ENERGY INC.</v>
          </cell>
          <cell r="B3337" t="str">
            <v>ORANGEVILLE HYDRO LIMITED</v>
          </cell>
          <cell r="C3337">
            <v>0</v>
          </cell>
        </row>
        <row r="3338">
          <cell r="A3338" t="str">
            <v>GRAVENHURST HYDRO ELECTRIC INC.</v>
          </cell>
          <cell r="B3338" t="str">
            <v>VERIDIAN CONNECTIONS INC.</v>
          </cell>
          <cell r="C3338">
            <v>-2405147</v>
          </cell>
        </row>
        <row r="3339">
          <cell r="A3339" t="str">
            <v>GREAT LAKES POWER LIMITED</v>
          </cell>
          <cell r="B3339" t="str">
            <v>GREAT LAKES POWER LIMITED</v>
          </cell>
          <cell r="C3339">
            <v>0</v>
          </cell>
        </row>
        <row r="3340">
          <cell r="A3340" t="str">
            <v>GREATER SUDBURY HYDRO INC.</v>
          </cell>
          <cell r="B3340" t="str">
            <v>GREATER SUDBURY HYDRO INC.</v>
          </cell>
          <cell r="C3340">
            <v>-5307829</v>
          </cell>
        </row>
        <row r="3341">
          <cell r="A3341" t="str">
            <v>GRIMSBY POWER INCORPORATED</v>
          </cell>
          <cell r="B3341" t="str">
            <v>GRIMSBY POWER INCORPORATED</v>
          </cell>
          <cell r="C3341">
            <v>-2821350</v>
          </cell>
        </row>
        <row r="3342">
          <cell r="A3342" t="str">
            <v>GUELPH HYDRO ELECTRIC SYSTEMS INC.</v>
          </cell>
          <cell r="B3342" t="str">
            <v>GUELPH HYDRO ELECTRIC SYSTEMS INC.</v>
          </cell>
          <cell r="C3342">
            <v>-14923867</v>
          </cell>
        </row>
        <row r="3343">
          <cell r="A3343" t="str">
            <v>HALDIMAND COUNTY HYDRO INC.</v>
          </cell>
          <cell r="B3343" t="str">
            <v>HALDIMAND COUNTY HYDRO INC.</v>
          </cell>
          <cell r="C3343">
            <v>-1435821</v>
          </cell>
        </row>
        <row r="3344">
          <cell r="A3344" t="str">
            <v>HALTON HILLS HYDRO INC.</v>
          </cell>
          <cell r="B3344" t="str">
            <v>HALTON HILLS HYDRO INC.</v>
          </cell>
          <cell r="C3344">
            <v>-3329331</v>
          </cell>
        </row>
        <row r="3345">
          <cell r="A3345" t="str">
            <v>HEARST POWER DISTRIBUTION COMPANY LIMITED</v>
          </cell>
          <cell r="B3345" t="str">
            <v>HEARST POWER DISTRIBUTION COMPANY LIMITED</v>
          </cell>
          <cell r="C3345">
            <v>0</v>
          </cell>
        </row>
        <row r="3346">
          <cell r="A3346" t="str">
            <v>HORIZON UTILITIES CORPORATION</v>
          </cell>
          <cell r="B3346" t="str">
            <v>HORIZON UTILITIES CORPORATION</v>
          </cell>
          <cell r="C3346">
            <v>-6306689</v>
          </cell>
        </row>
        <row r="3347">
          <cell r="A3347" t="str">
            <v>HYDRO 2000 INC.</v>
          </cell>
          <cell r="B3347" t="str">
            <v>HYDRO 2000 INC.</v>
          </cell>
          <cell r="C3347">
            <v>0</v>
          </cell>
        </row>
        <row r="3348">
          <cell r="A3348" t="str">
            <v>HYDRO HAWKESBURY INC.</v>
          </cell>
          <cell r="B3348" t="str">
            <v>HYDRO HAWKESBURY INC.</v>
          </cell>
          <cell r="C3348">
            <v>0</v>
          </cell>
        </row>
        <row r="3349">
          <cell r="A3349" t="str">
            <v>HYDRO ONE BRAMPTON NETWORKS INC.</v>
          </cell>
          <cell r="B3349" t="str">
            <v>HYDRO ONE BRAMPTON NETWORKS INC.</v>
          </cell>
          <cell r="C3349">
            <v>-47802441</v>
          </cell>
        </row>
        <row r="3350">
          <cell r="A3350" t="str">
            <v>HYDRO ONE NETWORKS INC.</v>
          </cell>
          <cell r="B3350" t="str">
            <v>HYDRO ONE NETWORKS INC.</v>
          </cell>
          <cell r="C3350">
            <v>0</v>
          </cell>
        </row>
        <row r="3351">
          <cell r="A3351" t="str">
            <v>HYDRO ONE REMOTE COMMUNITIES INC.</v>
          </cell>
          <cell r="B3351" t="str">
            <v>HYDRO ONE REMOTE COMMUNITIES INC.</v>
          </cell>
          <cell r="C3351">
            <v>0</v>
          </cell>
        </row>
        <row r="3352">
          <cell r="A3352" t="str">
            <v>HYDRO OTTAWA LIMITED</v>
          </cell>
          <cell r="B3352" t="str">
            <v>HYDRO OTTAWA LIMITED</v>
          </cell>
          <cell r="C3352">
            <v>-63127612</v>
          </cell>
        </row>
        <row r="3353">
          <cell r="A3353" t="str">
            <v>INNISFIL HYDRO DISTRIBUTION SYSTEMS LIMITED</v>
          </cell>
          <cell r="B3353" t="str">
            <v>INNISFIL HYDRO DISTRIBUTION SYSTEMS LIMITED</v>
          </cell>
          <cell r="C3353">
            <v>-2652222</v>
          </cell>
        </row>
        <row r="3354">
          <cell r="A3354" t="str">
            <v>KASHECHEWAN POWER CORPORATION</v>
          </cell>
          <cell r="B3354" t="str">
            <v>KASHECHEWAN POWER CORPORATION</v>
          </cell>
          <cell r="C3354">
            <v>-8756</v>
          </cell>
        </row>
        <row r="3355">
          <cell r="A3355" t="str">
            <v>KENORA HYDRO ELECTRIC CORPORATION LTD.</v>
          </cell>
          <cell r="B3355" t="str">
            <v>KENORA HYDRO ELECTRIC CORPORATION LTD.</v>
          </cell>
          <cell r="C3355">
            <v>-274602</v>
          </cell>
        </row>
        <row r="3356">
          <cell r="A3356" t="str">
            <v>KINGSTON HYDRO CORPORATION</v>
          </cell>
          <cell r="B3356" t="str">
            <v>KINGSTON HYDRO CORPORATION</v>
          </cell>
          <cell r="C3356">
            <v>-55549</v>
          </cell>
        </row>
        <row r="3357">
          <cell r="A3357" t="str">
            <v>KITCHENER-WILMOT HYDRO INC.</v>
          </cell>
          <cell r="B3357" t="str">
            <v>KITCHENER-WILMOT HYDRO INC.</v>
          </cell>
          <cell r="C3357">
            <v>-20619130</v>
          </cell>
        </row>
        <row r="3358">
          <cell r="A3358" t="str">
            <v>LAKEFRONT UTILITIES INC.</v>
          </cell>
          <cell r="B3358" t="str">
            <v>LAKEFRONT UTILITIES INC.</v>
          </cell>
          <cell r="C3358">
            <v>-751689</v>
          </cell>
        </row>
        <row r="3359">
          <cell r="A3359" t="str">
            <v>LAKELAND POWER DISTRIBUTION LTD.</v>
          </cell>
          <cell r="B3359" t="str">
            <v>LAKELAND POWER DISTRIBUTION LTD.</v>
          </cell>
          <cell r="C3359">
            <v>-1609265</v>
          </cell>
        </row>
        <row r="3360">
          <cell r="A3360" t="str">
            <v>LONDON HYDRO INC.</v>
          </cell>
          <cell r="B3360" t="str">
            <v>LONDON HYDRO INC.</v>
          </cell>
          <cell r="C3360">
            <v>-13416323</v>
          </cell>
        </row>
        <row r="3361">
          <cell r="A3361" t="str">
            <v>MIDDLESEX POWER DISTRIBUTION CORPORATION</v>
          </cell>
          <cell r="B3361" t="str">
            <v>MIDDLESEX POWER DISTRIBUTION CORPORATION</v>
          </cell>
          <cell r="C3361">
            <v>-742099</v>
          </cell>
        </row>
        <row r="3362">
          <cell r="A3362" t="str">
            <v>MIDLAND POWER UTILITY CORPORATION</v>
          </cell>
          <cell r="B3362" t="str">
            <v>MIDLAND POWER UTILITY CORPORATION</v>
          </cell>
          <cell r="C3362">
            <v>-146730</v>
          </cell>
        </row>
        <row r="3363">
          <cell r="A3363" t="str">
            <v>MILTON HYDRO DISTRIBUTION INC.</v>
          </cell>
          <cell r="B3363" t="str">
            <v>MILTON HYDRO DISTRIBUTION INC.</v>
          </cell>
          <cell r="C3363">
            <v>-18812855</v>
          </cell>
        </row>
        <row r="3364">
          <cell r="A3364" t="str">
            <v>NEWBURY POWER INC.</v>
          </cell>
          <cell r="B3364" t="str">
            <v>MIDDLESEX POWER DISTRIBUTION CORPORATION</v>
          </cell>
          <cell r="C3364">
            <v>0</v>
          </cell>
        </row>
        <row r="3365">
          <cell r="A3365" t="str">
            <v>NEWMARKET HYDRO LTD.</v>
          </cell>
          <cell r="B3365" t="str">
            <v>NEWMARKET-TAY POWER DISTRIBUTION LTD.</v>
          </cell>
          <cell r="C3365">
            <v>-11011550</v>
          </cell>
        </row>
        <row r="3366">
          <cell r="A3366" t="str">
            <v>NIAGARA FALLS HYDRO INC.</v>
          </cell>
          <cell r="B3366" t="str">
            <v>NIAGARA PENINSULA ENERGY INC.</v>
          </cell>
          <cell r="C3366">
            <v>-5022830</v>
          </cell>
        </row>
        <row r="3367">
          <cell r="A3367" t="str">
            <v>NIAGARA-ON-THE-LAKE HYDRO INC.</v>
          </cell>
          <cell r="B3367" t="str">
            <v>NIAGARA-ON-THE-LAKE HYDRO INC.</v>
          </cell>
          <cell r="C3367">
            <v>-3524304</v>
          </cell>
        </row>
        <row r="3368">
          <cell r="A3368" t="str">
            <v>NORFOLK POWER DISTRIBUTION INC.</v>
          </cell>
          <cell r="B3368" t="str">
            <v>NORFOLK POWER DISTRIBUTION INC.</v>
          </cell>
          <cell r="C3368">
            <v>-4910417</v>
          </cell>
        </row>
        <row r="3369">
          <cell r="A3369" t="str">
            <v>NORTH BAY HYDRO DISTRIBUTION LIMITED</v>
          </cell>
          <cell r="B3369" t="str">
            <v>NORTH BAY HYDRO DISTRIBUTION LIMITED</v>
          </cell>
          <cell r="C3369">
            <v>-2184501</v>
          </cell>
        </row>
        <row r="3370">
          <cell r="A3370" t="str">
            <v>NORTHERN ONTARIO WIRES INC.</v>
          </cell>
          <cell r="B3370" t="str">
            <v>NORTHERN ONTARIO WIRES INC.</v>
          </cell>
          <cell r="C3370">
            <v>0</v>
          </cell>
        </row>
        <row r="3371">
          <cell r="A3371" t="str">
            <v>OAKVILLE HYDRO ELECTRICITY DISTRIBUTION INC.</v>
          </cell>
          <cell r="B3371" t="str">
            <v>OAKVILLE HYDRO ELECTRICITY DISTRIBUTION INC.</v>
          </cell>
          <cell r="C3371">
            <v>-14593472</v>
          </cell>
        </row>
        <row r="3372">
          <cell r="A3372" t="str">
            <v>ORANGEVILLE HYDRO LIMITED</v>
          </cell>
          <cell r="B3372" t="str">
            <v>ORANGEVILLE HYDRO LIMITED</v>
          </cell>
          <cell r="C3372">
            <v>-2070757</v>
          </cell>
        </row>
        <row r="3373">
          <cell r="A3373" t="str">
            <v>ORILLIA POWER DISTRIBUTION CORPORATION</v>
          </cell>
          <cell r="B3373" t="str">
            <v>ORILLIA POWER DISTRIBUTION CORPORATION</v>
          </cell>
          <cell r="C3373">
            <v>-211433</v>
          </cell>
        </row>
        <row r="3374">
          <cell r="A3374" t="str">
            <v>OSHAWA PUC NETWORKS INC.</v>
          </cell>
          <cell r="B3374" t="str">
            <v>OSHAWA PUC NETWORKS INC.</v>
          </cell>
          <cell r="C3374">
            <v>-13062590</v>
          </cell>
        </row>
        <row r="3375">
          <cell r="A3375" t="str">
            <v>OTTAWA RIVER POWER CORPORATION</v>
          </cell>
          <cell r="B3375" t="str">
            <v>OTTAWA RIVER POWER CORPORATION</v>
          </cell>
          <cell r="C3375">
            <v>-638285</v>
          </cell>
        </row>
        <row r="3376">
          <cell r="A3376" t="str">
            <v>PARRY SOUND POWER CORPORATION</v>
          </cell>
          <cell r="B3376" t="str">
            <v>PARRY SOUND POWER CORPORATION</v>
          </cell>
          <cell r="C3376">
            <v>-330342</v>
          </cell>
        </row>
        <row r="3377">
          <cell r="A3377" t="str">
            <v>PENINSULA WEST UTILITIES LIMITED</v>
          </cell>
          <cell r="B3377" t="str">
            <v>NIAGARA PENINSULA ENERGY INC.</v>
          </cell>
          <cell r="C3377">
            <v>-5349368</v>
          </cell>
        </row>
        <row r="3378">
          <cell r="A3378" t="str">
            <v>PETERBOROUGH DISTRIBUTION INCORPORATED</v>
          </cell>
          <cell r="B3378" t="str">
            <v>PETERBOROUGH DISTRIBUTION INCORPORATED</v>
          </cell>
          <cell r="C3378">
            <v>0</v>
          </cell>
        </row>
        <row r="3379">
          <cell r="A3379" t="str">
            <v>PORT COLBORNE HYDRO INC.</v>
          </cell>
          <cell r="B3379" t="str">
            <v>CANADIAN NIAGARA POWER INC.</v>
          </cell>
          <cell r="C3379">
            <v>-136671</v>
          </cell>
        </row>
        <row r="3380">
          <cell r="A3380" t="str">
            <v>POWERSTREAM INC.</v>
          </cell>
          <cell r="B3380" t="str">
            <v>POWERSTREAM INC.</v>
          </cell>
          <cell r="C3380">
            <v>-133412914</v>
          </cell>
        </row>
        <row r="3381">
          <cell r="A3381" t="str">
            <v>PUC DISTRIBUTION INC.</v>
          </cell>
          <cell r="B3381" t="str">
            <v>PUC DISTRIBUTION INC.</v>
          </cell>
          <cell r="C3381">
            <v>-1539291</v>
          </cell>
        </row>
        <row r="3382">
          <cell r="A3382" t="str">
            <v>RENFREW HYDRO INC.</v>
          </cell>
          <cell r="B3382" t="str">
            <v>RENFREW HYDRO INC.</v>
          </cell>
          <cell r="C3382">
            <v>0</v>
          </cell>
        </row>
        <row r="3383">
          <cell r="A3383" t="str">
            <v>RIDEAU ST. LAWRENCE DISTRIBUTION INC.</v>
          </cell>
          <cell r="B3383" t="str">
            <v>RIDEAU ST. LAWRENCE DISTRIBUTION INC.</v>
          </cell>
          <cell r="C3383">
            <v>-166974</v>
          </cell>
        </row>
        <row r="3384">
          <cell r="A3384" t="str">
            <v>SIOUX LOOKOUT HYDRO INC.</v>
          </cell>
          <cell r="B3384" t="str">
            <v>SIOUX LOOKOUT HYDRO INC.</v>
          </cell>
          <cell r="C3384">
            <v>-384206</v>
          </cell>
        </row>
        <row r="3385">
          <cell r="A3385" t="str">
            <v>ST. THOMAS ENERGY INC.</v>
          </cell>
          <cell r="B3385" t="str">
            <v>ST. THOMAS ENERGY INC.</v>
          </cell>
          <cell r="C3385">
            <v>-3477875</v>
          </cell>
        </row>
        <row r="3386">
          <cell r="A3386" t="str">
            <v>TAY HYDRO ELECTRIC DISTRIBUTION COMPANY INC.</v>
          </cell>
          <cell r="B3386" t="str">
            <v>NEWMARKET-TAY POWER DISTRIBUTION LTD.</v>
          </cell>
          <cell r="C3386">
            <v>0</v>
          </cell>
        </row>
        <row r="3387">
          <cell r="A3387" t="str">
            <v>TERRACE BAY SUPERIOR WIRES INC.</v>
          </cell>
          <cell r="B3387" t="str">
            <v>HYDRO ONE NETWORKS INC.</v>
          </cell>
          <cell r="C3387">
            <v>-69888</v>
          </cell>
        </row>
        <row r="3388">
          <cell r="A3388" t="str">
            <v>THUNDER BAY HYDRO ELECTRICITY DISTRIBUTION INC.</v>
          </cell>
          <cell r="B3388" t="str">
            <v>THUNDER BAY HYDRO ELECTRICITY DISTRIBUTION INC.</v>
          </cell>
          <cell r="C3388">
            <v>-4932881</v>
          </cell>
        </row>
        <row r="3389">
          <cell r="A3389" t="str">
            <v>TILLSONBURG HYDRO INC.</v>
          </cell>
          <cell r="B3389" t="str">
            <v>TILLSONBURG HYDRO INC.</v>
          </cell>
          <cell r="C3389">
            <v>-1244882</v>
          </cell>
        </row>
        <row r="3390">
          <cell r="A3390" t="str">
            <v>TORONTO HYDRO-ELECTRIC SYSTEM LIMITED</v>
          </cell>
          <cell r="B3390" t="str">
            <v>TORONTO HYDRO-ELECTRIC SYSTEM LIMITED</v>
          </cell>
          <cell r="C3390">
            <v>-144237438</v>
          </cell>
        </row>
        <row r="3391">
          <cell r="A3391" t="str">
            <v>VERIDIAN CONNECTIONS INC.</v>
          </cell>
          <cell r="B3391" t="str">
            <v>VERIDIAN CONNECTIONS INC.</v>
          </cell>
          <cell r="C3391">
            <v>-22065856</v>
          </cell>
        </row>
        <row r="3392">
          <cell r="A3392" t="str">
            <v>WASAGA DISTRIBUTION INC.</v>
          </cell>
          <cell r="B3392" t="str">
            <v>WASAGA DISTRIBUTION INC.</v>
          </cell>
          <cell r="C3392">
            <v>-1106495</v>
          </cell>
        </row>
        <row r="3393">
          <cell r="A3393" t="str">
            <v>WATERLOO NORTH HYDRO INC.</v>
          </cell>
          <cell r="B3393" t="str">
            <v>WATERLOO NORTH HYDRO INC.</v>
          </cell>
          <cell r="C3393">
            <v>-14857883</v>
          </cell>
        </row>
        <row r="3394">
          <cell r="A3394" t="str">
            <v>WELLAND HYDRO-ELECTRIC SYSTEM CORP.</v>
          </cell>
          <cell r="B3394" t="str">
            <v>WELLAND HYDRO-ELECTRIC SYSTEM CORP.</v>
          </cell>
          <cell r="C3394">
            <v>-442034</v>
          </cell>
        </row>
        <row r="3395">
          <cell r="A3395" t="str">
            <v>WELLINGTON ELECTRIC DISTRIBUTION COMPANY INC.</v>
          </cell>
          <cell r="B3395" t="str">
            <v>GUELPH HYDRO ELECTRIC SYSTEMS INC.</v>
          </cell>
          <cell r="C3395">
            <v>-830566</v>
          </cell>
        </row>
        <row r="3396">
          <cell r="A3396" t="str">
            <v>WELLINGTON NORTH POWER INC.</v>
          </cell>
          <cell r="B3396" t="str">
            <v>WELLINGTON NORTH POWER INC.</v>
          </cell>
          <cell r="C3396">
            <v>-223193</v>
          </cell>
        </row>
        <row r="3397">
          <cell r="A3397" t="str">
            <v>WEST COAST HURON ENERGY INC.</v>
          </cell>
          <cell r="B3397" t="str">
            <v>WEST COAST HURON ENERGY INC.</v>
          </cell>
          <cell r="C3397">
            <v>-85574</v>
          </cell>
        </row>
        <row r="3398">
          <cell r="A3398" t="str">
            <v>WEST NIPISSING ENERGY SERVICES LTD.</v>
          </cell>
          <cell r="B3398" t="str">
            <v>GREATER SUDBURY HYDRO INC.</v>
          </cell>
          <cell r="C3398">
            <v>0</v>
          </cell>
        </row>
        <row r="3399">
          <cell r="A3399" t="str">
            <v>WEST PERTH POWER INC.</v>
          </cell>
          <cell r="B3399" t="str">
            <v>ERIE THAMES POWERLINES CORPORATION</v>
          </cell>
          <cell r="C3399">
            <v>-223178</v>
          </cell>
        </row>
        <row r="3400">
          <cell r="A3400" t="str">
            <v>WESTARIO POWER INC.</v>
          </cell>
          <cell r="B3400" t="str">
            <v>WESTARIO POWER INC.</v>
          </cell>
          <cell r="C3400">
            <v>-2937905</v>
          </cell>
        </row>
        <row r="3401">
          <cell r="A3401" t="str">
            <v>WHITBY HYDRO ELECTRIC CORPORATION</v>
          </cell>
          <cell r="B3401" t="str">
            <v>WHITBY HYDRO ELECTRIC CORPORATION</v>
          </cell>
          <cell r="C3401">
            <v>-13588962</v>
          </cell>
        </row>
        <row r="3402">
          <cell r="A3402" t="str">
            <v>WOODSTOCK HYDRO SERVICES INC.</v>
          </cell>
          <cell r="B3402" t="str">
            <v>WOODSTOCK HYDRO SERVICES INC.</v>
          </cell>
          <cell r="C3402">
            <v>-1050360</v>
          </cell>
        </row>
        <row r="3407">
          <cell r="A3407" t="str">
            <v>ATIKOKAN HYDRO INC.</v>
          </cell>
          <cell r="B3407" t="str">
            <v>ATIKOKAN HYDRO INC.</v>
          </cell>
          <cell r="C3407">
            <v>0</v>
          </cell>
        </row>
        <row r="3408">
          <cell r="A3408" t="str">
            <v>ATTAWAPISKAT POWER CORPORATION</v>
          </cell>
          <cell r="B3408" t="str">
            <v>ATTAWAPISKAT POWER CORPORATION</v>
          </cell>
          <cell r="C3408">
            <v>-331130</v>
          </cell>
        </row>
        <row r="3409">
          <cell r="A3409" t="str">
            <v>BARRIE HYDRO DISTRIBUTION INC.</v>
          </cell>
          <cell r="B3409" t="str">
            <v>POWERSTREAM INC.</v>
          </cell>
          <cell r="C3409">
            <v>-19683606</v>
          </cell>
        </row>
        <row r="3410">
          <cell r="A3410" t="str">
            <v>BLUEWATER POWER DISTRIBUTION CORPORATION</v>
          </cell>
          <cell r="B3410" t="str">
            <v>BLUEWATER POWER DISTRIBUTION CORPORATION</v>
          </cell>
          <cell r="C3410">
            <v>-2545904</v>
          </cell>
        </row>
        <row r="3411">
          <cell r="A3411" t="str">
            <v>BRANT COUNTY POWER INC.</v>
          </cell>
          <cell r="B3411" t="str">
            <v>BRANT COUNTY POWER INC.</v>
          </cell>
          <cell r="C3411">
            <v>-1638896</v>
          </cell>
        </row>
        <row r="3412">
          <cell r="A3412" t="str">
            <v>BRANTFORD POWER INC.</v>
          </cell>
          <cell r="B3412" t="str">
            <v>BRANTFORD POWER INC.</v>
          </cell>
          <cell r="C3412">
            <v>-1015464</v>
          </cell>
        </row>
        <row r="3413">
          <cell r="A3413" t="str">
            <v>BURLINGTON HYDRO INC.</v>
          </cell>
          <cell r="B3413" t="str">
            <v>BURLINGTON HYDRO INC.</v>
          </cell>
          <cell r="C3413">
            <v>-9202656</v>
          </cell>
        </row>
        <row r="3414">
          <cell r="A3414" t="str">
            <v>CAMBRIDGE AND NORTH DUMFRIES HYDRO INC.</v>
          </cell>
          <cell r="B3414" t="str">
            <v>CAMBRIDGE AND NORTH DUMFRIES HYDRO INC.</v>
          </cell>
          <cell r="C3414">
            <v>-10339117</v>
          </cell>
        </row>
        <row r="3415">
          <cell r="A3415" t="str">
            <v>CANADIAN NIAGARA POWER INC.</v>
          </cell>
          <cell r="B3415" t="str">
            <v>CANADIAN NIAGARA POWER INC.</v>
          </cell>
          <cell r="C3415">
            <v>-3269456</v>
          </cell>
        </row>
        <row r="3416">
          <cell r="A3416" t="str">
            <v>CENTRE WELLINGTON HYDRO LTD.</v>
          </cell>
          <cell r="B3416" t="str">
            <v>CENTRE WELLINGTON HYDRO LTD.</v>
          </cell>
          <cell r="C3416">
            <v>-1007466</v>
          </cell>
        </row>
        <row r="3417">
          <cell r="A3417" t="str">
            <v>CHAPLEAU PUBLIC UTILITIES CORPORATION</v>
          </cell>
          <cell r="B3417" t="str">
            <v>CHAPLEAU PUBLIC UTILITIES CORPORATION</v>
          </cell>
          <cell r="C3417">
            <v>0</v>
          </cell>
        </row>
        <row r="3418">
          <cell r="A3418" t="str">
            <v>CLINTON POWER CORPORATION</v>
          </cell>
          <cell r="B3418" t="str">
            <v>ERIE THAMES POWERLINES CORPORATION</v>
          </cell>
          <cell r="C3418">
            <v>-3074</v>
          </cell>
        </row>
        <row r="3419">
          <cell r="A3419" t="str">
            <v>COLLUS POWER CORPORATION</v>
          </cell>
          <cell r="B3419" t="str">
            <v>COLLUS POWER CORPORATION</v>
          </cell>
          <cell r="C3419">
            <v>-5648240</v>
          </cell>
        </row>
        <row r="3420">
          <cell r="A3420" t="str">
            <v>COOPERATIVE HYDRO EMBRUN INC.</v>
          </cell>
          <cell r="B3420" t="str">
            <v>COOPERATIVE HYDRO EMBRUN INC.</v>
          </cell>
          <cell r="C3420">
            <v>-320110</v>
          </cell>
        </row>
        <row r="3421">
          <cell r="A3421" t="str">
            <v>DUTTON HYDRO LIMITED</v>
          </cell>
          <cell r="B3421" t="str">
            <v>MIDDLESEX POWER DISTRIBUTION CORPORATION</v>
          </cell>
          <cell r="C3421">
            <v>0</v>
          </cell>
        </row>
        <row r="3422">
          <cell r="A3422" t="str">
            <v>E.L.K. ENERGY INC.</v>
          </cell>
          <cell r="B3422" t="str">
            <v>E.L.K. ENERGY INC.</v>
          </cell>
          <cell r="C3422">
            <v>-2865858</v>
          </cell>
        </row>
        <row r="3423">
          <cell r="A3423" t="str">
            <v>EASTERN ONTARIO POWER INC.</v>
          </cell>
          <cell r="B3423" t="str">
            <v>CANADIAN NIAGARA POWER INC.</v>
          </cell>
          <cell r="C3423">
            <v>-691836</v>
          </cell>
        </row>
        <row r="3424">
          <cell r="A3424" t="str">
            <v>ENERSOURCE HYDRO MISSISSAUGA INC.</v>
          </cell>
          <cell r="B3424" t="str">
            <v>ENERSOURCE HYDRO MISSISSAUGA INC.</v>
          </cell>
          <cell r="C3424">
            <v>-52195850</v>
          </cell>
        </row>
        <row r="3425">
          <cell r="A3425" t="str">
            <v>ENTEGRUS POWERLINES INC.</v>
          </cell>
          <cell r="B3425" t="str">
            <v>CHATHAM-KENT HYDRO INC.</v>
          </cell>
          <cell r="C3425">
            <v>-3338707</v>
          </cell>
        </row>
        <row r="3426">
          <cell r="A3426" t="str">
            <v>ENWIN UTILITIES LTD.</v>
          </cell>
          <cell r="B3426" t="str">
            <v>ENWIN UTILITIES LTD.</v>
          </cell>
          <cell r="C3426">
            <v>-8618426</v>
          </cell>
        </row>
        <row r="3427">
          <cell r="A3427" t="str">
            <v>ERIE THAMES POWERLINES CORPORATION</v>
          </cell>
          <cell r="B3427" t="str">
            <v>ERIE THAMES POWERLINES CORPORATION</v>
          </cell>
          <cell r="C3427">
            <v>-621263</v>
          </cell>
        </row>
        <row r="3428">
          <cell r="A3428" t="str">
            <v>ESPANOLA REGIONAL HYDRO DISTRIBUTION CORPORATION</v>
          </cell>
          <cell r="B3428" t="str">
            <v>ESPANOLA REGIONAL HYDRO DISTRIBUTION CORPORATION</v>
          </cell>
          <cell r="C3428">
            <v>-106018</v>
          </cell>
        </row>
        <row r="3429">
          <cell r="A3429" t="str">
            <v>ESSEX POWERLINES CORPORATION</v>
          </cell>
          <cell r="B3429" t="str">
            <v>ESSEX POWERLINES CORPORATION</v>
          </cell>
          <cell r="C3429">
            <v>-5998394</v>
          </cell>
        </row>
        <row r="3430">
          <cell r="A3430" t="str">
            <v>FESTIVAL HYDRO INC.</v>
          </cell>
          <cell r="B3430" t="str">
            <v>FESTIVAL HYDRO INC.</v>
          </cell>
          <cell r="C3430">
            <v>-2411290</v>
          </cell>
        </row>
        <row r="3431">
          <cell r="A3431" t="str">
            <v>FORT ALBANY POWER CORPORATION</v>
          </cell>
          <cell r="B3431" t="str">
            <v>FORT ALBANY POWER CORPORATION</v>
          </cell>
          <cell r="C3431">
            <v>-21725</v>
          </cell>
        </row>
        <row r="3432">
          <cell r="A3432" t="str">
            <v>FORT FRANCES POWER CORPORATION</v>
          </cell>
          <cell r="B3432" t="str">
            <v>FORT FRANCES POWER CORPORATION</v>
          </cell>
          <cell r="C3432">
            <v>0</v>
          </cell>
        </row>
        <row r="3433">
          <cell r="A3433" t="str">
            <v>GRAND VALLEY ENERGY INC.</v>
          </cell>
          <cell r="B3433" t="str">
            <v>ORANGEVILLE HYDRO LIMITED</v>
          </cell>
          <cell r="C3433">
            <v>0</v>
          </cell>
        </row>
        <row r="3434">
          <cell r="A3434" t="str">
            <v>GREAT LAKES POWER LIMITED</v>
          </cell>
          <cell r="B3434" t="str">
            <v>GREAT LAKES POWER LIMITED</v>
          </cell>
          <cell r="C3434">
            <v>0</v>
          </cell>
        </row>
        <row r="3435">
          <cell r="A3435" t="str">
            <v>GREATER SUDBURY HYDRO INC.</v>
          </cell>
          <cell r="B3435" t="str">
            <v>GREATER SUDBURY HYDRO INC.</v>
          </cell>
          <cell r="C3435">
            <v>-6673879</v>
          </cell>
        </row>
        <row r="3436">
          <cell r="A3436" t="str">
            <v>GRIMSBY POWER INCORPORATED</v>
          </cell>
          <cell r="B3436" t="str">
            <v>GRIMSBY POWER INCORPORATED</v>
          </cell>
          <cell r="C3436">
            <v>-2927518</v>
          </cell>
        </row>
        <row r="3437">
          <cell r="A3437" t="str">
            <v>GUELPH HYDRO ELECTRIC SYSTEMS INC.</v>
          </cell>
          <cell r="B3437" t="str">
            <v>GUELPH HYDRO ELECTRIC SYSTEMS INC.</v>
          </cell>
          <cell r="C3437">
            <v>-18390258</v>
          </cell>
        </row>
        <row r="3438">
          <cell r="A3438" t="str">
            <v>HALDIMAND COUNTY HYDRO INC.</v>
          </cell>
          <cell r="B3438" t="str">
            <v>HALDIMAND COUNTY HYDRO INC.</v>
          </cell>
          <cell r="C3438">
            <v>-1719470</v>
          </cell>
        </row>
        <row r="3439">
          <cell r="A3439" t="str">
            <v>HALTON HILLS HYDRO INC.</v>
          </cell>
          <cell r="B3439" t="str">
            <v>HALTON HILLS HYDRO INC.</v>
          </cell>
          <cell r="C3439">
            <v>-3872520</v>
          </cell>
        </row>
        <row r="3440">
          <cell r="A3440" t="str">
            <v>HEARST POWER DISTRIBUTION COMPANY LIMITED</v>
          </cell>
          <cell r="B3440" t="str">
            <v>HEARST POWER DISTRIBUTION COMPANY LIMITED</v>
          </cell>
          <cell r="C3440">
            <v>0</v>
          </cell>
        </row>
        <row r="3441">
          <cell r="A3441" t="str">
            <v>HORIZON UTILITIES CORPORATION</v>
          </cell>
          <cell r="B3441" t="str">
            <v>HORIZON UTILITIES CORPORATION</v>
          </cell>
          <cell r="C3441">
            <v>-10527348</v>
          </cell>
        </row>
        <row r="3442">
          <cell r="A3442" t="str">
            <v>HYDRO 2000 INC.</v>
          </cell>
          <cell r="B3442" t="str">
            <v>HYDRO 2000 INC.</v>
          </cell>
          <cell r="C3442">
            <v>-64783</v>
          </cell>
        </row>
        <row r="3443">
          <cell r="A3443" t="str">
            <v>HYDRO HAWKESBURY INC.</v>
          </cell>
          <cell r="B3443" t="str">
            <v>HYDRO HAWKESBURY INC.</v>
          </cell>
          <cell r="C3443">
            <v>0</v>
          </cell>
        </row>
        <row r="3444">
          <cell r="A3444" t="str">
            <v>HYDRO ONE BRAMPTON NETWORKS INC.</v>
          </cell>
          <cell r="B3444" t="str">
            <v>HYDRO ONE BRAMPTON NETWORKS INC.</v>
          </cell>
          <cell r="C3444">
            <v>-52971809</v>
          </cell>
        </row>
        <row r="3445">
          <cell r="A3445" t="str">
            <v>HYDRO ONE NETWORKS INC.</v>
          </cell>
          <cell r="B3445" t="str">
            <v>HYDRO ONE NETWORKS INC.</v>
          </cell>
          <cell r="C3445">
            <v>0</v>
          </cell>
        </row>
        <row r="3446">
          <cell r="A3446" t="str">
            <v>HYDRO ONE REMOTE COMMUNITIES INC.</v>
          </cell>
          <cell r="B3446" t="str">
            <v>HYDRO ONE REMOTE COMMUNITIES INC.</v>
          </cell>
          <cell r="C3446">
            <v>0</v>
          </cell>
        </row>
        <row r="3447">
          <cell r="A3447" t="str">
            <v>HYDRO OTTAWA LIMITED</v>
          </cell>
          <cell r="B3447" t="str">
            <v>HYDRO OTTAWA LIMITED</v>
          </cell>
          <cell r="C3447">
            <v>-91709862</v>
          </cell>
        </row>
        <row r="3448">
          <cell r="A3448" t="str">
            <v>INNISFIL HYDRO DISTRIBUTION SYSTEMS LIMITED</v>
          </cell>
          <cell r="B3448" t="str">
            <v>INNISFIL HYDRO DISTRIBUTION SYSTEMS LIMITED</v>
          </cell>
          <cell r="C3448">
            <v>-3672237</v>
          </cell>
        </row>
        <row r="3449">
          <cell r="A3449" t="str">
            <v>KASHECHEWAN POWER CORPORATION</v>
          </cell>
          <cell r="B3449" t="str">
            <v>KASHECHEWAN POWER CORPORATION</v>
          </cell>
          <cell r="C3449">
            <v>-254951</v>
          </cell>
        </row>
        <row r="3450">
          <cell r="A3450" t="str">
            <v>KENORA HYDRO ELECTRIC CORPORATION LTD.</v>
          </cell>
          <cell r="B3450" t="str">
            <v>KENORA HYDRO ELECTRIC CORPORATION LTD.</v>
          </cell>
          <cell r="C3450">
            <v>-320722</v>
          </cell>
        </row>
        <row r="3451">
          <cell r="A3451" t="str">
            <v>KINGSTON HYDRO CORPORATION</v>
          </cell>
          <cell r="B3451" t="str">
            <v>KINGSTON HYDRO CORPORATION</v>
          </cell>
          <cell r="C3451">
            <v>-78707</v>
          </cell>
        </row>
        <row r="3452">
          <cell r="A3452" t="str">
            <v>KITCHENER-WILMOT HYDRO INC.</v>
          </cell>
          <cell r="B3452" t="str">
            <v>KITCHENER-WILMOT HYDRO INC.</v>
          </cell>
          <cell r="C3452">
            <v>-25609027</v>
          </cell>
        </row>
        <row r="3453">
          <cell r="A3453" t="str">
            <v>LAKEFRONT UTILITIES INC.</v>
          </cell>
          <cell r="B3453" t="str">
            <v>LAKEFRONT UTILITIES INC.</v>
          </cell>
          <cell r="C3453">
            <v>-968096</v>
          </cell>
        </row>
        <row r="3454">
          <cell r="A3454" t="str">
            <v>LAKELAND POWER DISTRIBUTION LTD.</v>
          </cell>
          <cell r="B3454" t="str">
            <v>LAKELAND POWER DISTRIBUTION LTD.</v>
          </cell>
          <cell r="C3454">
            <v>-2512338</v>
          </cell>
        </row>
        <row r="3455">
          <cell r="A3455" t="str">
            <v>LONDON HYDRO INC.</v>
          </cell>
          <cell r="B3455" t="str">
            <v>LONDON HYDRO INC.</v>
          </cell>
          <cell r="C3455">
            <v>-15649522</v>
          </cell>
        </row>
        <row r="3456">
          <cell r="A3456" t="str">
            <v>MIDDLESEX POWER DISTRIBUTION CORPORATION</v>
          </cell>
          <cell r="B3456" t="str">
            <v>MIDDLESEX POWER DISTRIBUTION CORPORATION</v>
          </cell>
          <cell r="C3456">
            <v>-710348</v>
          </cell>
        </row>
        <row r="3457">
          <cell r="A3457" t="str">
            <v>MIDLAND POWER UTILITY CORPORATION</v>
          </cell>
          <cell r="B3457" t="str">
            <v>MIDLAND POWER UTILITY CORPORATION</v>
          </cell>
          <cell r="C3457">
            <v>-304812</v>
          </cell>
        </row>
        <row r="3458">
          <cell r="A3458" t="str">
            <v>MILTON HYDRO DISTRIBUTION INC.</v>
          </cell>
          <cell r="B3458" t="str">
            <v>MILTON HYDRO DISTRIBUTION INC.</v>
          </cell>
          <cell r="C3458">
            <v>-24523745</v>
          </cell>
        </row>
        <row r="3459">
          <cell r="A3459" t="str">
            <v>NEWBURY POWER INC.</v>
          </cell>
          <cell r="B3459" t="str">
            <v>MIDDLESEX POWER DISTRIBUTION CORPORATION</v>
          </cell>
          <cell r="C3459">
            <v>0</v>
          </cell>
        </row>
        <row r="3460">
          <cell r="A3460" t="str">
            <v>NEWMARKET HYDRO LTD.</v>
          </cell>
          <cell r="B3460" t="str">
            <v>NEWMARKET-TAY POWER DISTRIBUTION LTD.</v>
          </cell>
          <cell r="C3460">
            <v>-12548042</v>
          </cell>
        </row>
        <row r="3461">
          <cell r="A3461" t="str">
            <v>NIAGARA FALLS HYDRO INC.</v>
          </cell>
          <cell r="B3461" t="str">
            <v>NIAGARA PENINSULA ENERGY INC.</v>
          </cell>
          <cell r="C3461">
            <v>-6026838</v>
          </cell>
        </row>
        <row r="3462">
          <cell r="A3462" t="str">
            <v>NIAGARA-ON-THE-LAKE HYDRO INC.</v>
          </cell>
          <cell r="B3462" t="str">
            <v>NIAGARA-ON-THE-LAKE HYDRO INC.</v>
          </cell>
          <cell r="C3462">
            <v>-4522868</v>
          </cell>
        </row>
        <row r="3463">
          <cell r="A3463" t="str">
            <v>NORFOLK POWER DISTRIBUTION INC.</v>
          </cell>
          <cell r="B3463" t="str">
            <v>NORFOLK POWER DISTRIBUTION INC.</v>
          </cell>
          <cell r="C3463">
            <v>-5796930</v>
          </cell>
        </row>
        <row r="3464">
          <cell r="A3464" t="str">
            <v>NORTH BAY HYDRO DISTRIBUTION LIMITED</v>
          </cell>
          <cell r="B3464" t="str">
            <v>NORTH BAY HYDRO DISTRIBUTION LIMITED</v>
          </cell>
          <cell r="C3464">
            <v>-2808890</v>
          </cell>
        </row>
        <row r="3465">
          <cell r="A3465" t="str">
            <v>NORTHERN ONTARIO WIRES INC.</v>
          </cell>
          <cell r="B3465" t="str">
            <v>NORTHERN ONTARIO WIRES INC.</v>
          </cell>
          <cell r="C3465">
            <v>0</v>
          </cell>
        </row>
        <row r="3466">
          <cell r="A3466" t="str">
            <v>OAKVILLE HYDRO ELECTRICITY DISTRIBUTION INC.</v>
          </cell>
          <cell r="B3466" t="str">
            <v>OAKVILLE HYDRO ELECTRICITY DISTRIBUTION INC.</v>
          </cell>
          <cell r="C3466">
            <v>-19105953</v>
          </cell>
        </row>
        <row r="3467">
          <cell r="A3467" t="str">
            <v>ORANGEVILLE HYDRO LIMITED</v>
          </cell>
          <cell r="B3467" t="str">
            <v>ORANGEVILLE HYDRO LIMITED</v>
          </cell>
          <cell r="C3467">
            <v>-2297310</v>
          </cell>
        </row>
        <row r="3468">
          <cell r="A3468" t="str">
            <v>ORILLIA POWER DISTRIBUTION CORPORATION</v>
          </cell>
          <cell r="B3468" t="str">
            <v>ORILLIA POWER DISTRIBUTION CORPORATION</v>
          </cell>
          <cell r="C3468">
            <v>-371388</v>
          </cell>
        </row>
        <row r="3469">
          <cell r="A3469" t="str">
            <v>OSHAWA PUC NETWORKS INC.</v>
          </cell>
          <cell r="B3469" t="str">
            <v>OSHAWA PUC NETWORKS INC.</v>
          </cell>
          <cell r="C3469">
            <v>-19425220</v>
          </cell>
        </row>
        <row r="3470">
          <cell r="A3470" t="str">
            <v>OTTAWA RIVER POWER CORPORATION</v>
          </cell>
          <cell r="B3470" t="str">
            <v>OTTAWA RIVER POWER CORPORATION</v>
          </cell>
          <cell r="C3470">
            <v>-802025</v>
          </cell>
        </row>
        <row r="3471">
          <cell r="A3471" t="str">
            <v>PARRY SOUND POWER CORPORATION</v>
          </cell>
          <cell r="B3471" t="str">
            <v>PARRY SOUND POWER CORPORATION</v>
          </cell>
          <cell r="C3471">
            <v>-401903</v>
          </cell>
        </row>
        <row r="3472">
          <cell r="A3472" t="str">
            <v>PENINSULA WEST UTILITIES LIMITED</v>
          </cell>
          <cell r="B3472" t="str">
            <v>NIAGARA PENINSULA ENERGY INC.</v>
          </cell>
          <cell r="C3472">
            <v>-5699818</v>
          </cell>
        </row>
        <row r="3473">
          <cell r="A3473" t="str">
            <v>PETERBOROUGH DISTRIBUTION INCORPORATED</v>
          </cell>
          <cell r="B3473" t="str">
            <v>PETERBOROUGH DISTRIBUTION INCORPORATED</v>
          </cell>
          <cell r="C3473">
            <v>0</v>
          </cell>
        </row>
        <row r="3474">
          <cell r="A3474" t="str">
            <v>PORT COLBORNE HYDRO INC.</v>
          </cell>
          <cell r="B3474" t="str">
            <v>CANADIAN NIAGARA POWER INC.</v>
          </cell>
          <cell r="C3474">
            <v>-240722</v>
          </cell>
        </row>
        <row r="3475">
          <cell r="A3475" t="str">
            <v>POWERSTREAM INC.</v>
          </cell>
          <cell r="B3475" t="str">
            <v>POWERSTREAM INC.</v>
          </cell>
          <cell r="C3475">
            <v>-149032561</v>
          </cell>
        </row>
        <row r="3476">
          <cell r="A3476" t="str">
            <v>PUC DISTRIBUTION INC.</v>
          </cell>
          <cell r="B3476" t="str">
            <v>PUC DISTRIBUTION INC.</v>
          </cell>
          <cell r="C3476">
            <v>-1962050</v>
          </cell>
        </row>
        <row r="3477">
          <cell r="A3477" t="str">
            <v>RENFREW HYDRO INC.</v>
          </cell>
          <cell r="B3477" t="str">
            <v>RENFREW HYDRO INC.</v>
          </cell>
          <cell r="C3477">
            <v>0</v>
          </cell>
        </row>
        <row r="3478">
          <cell r="A3478" t="str">
            <v>RIDEAU ST. LAWRENCE DISTRIBUTION INC.</v>
          </cell>
          <cell r="B3478" t="str">
            <v>RIDEAU ST. LAWRENCE DISTRIBUTION INC.</v>
          </cell>
          <cell r="C3478">
            <v>-244871</v>
          </cell>
        </row>
        <row r="3479">
          <cell r="A3479" t="str">
            <v>SIOUX LOOKOUT HYDRO INC.</v>
          </cell>
          <cell r="B3479" t="str">
            <v>SIOUX LOOKOUT HYDRO INC.</v>
          </cell>
          <cell r="C3479">
            <v>-474387</v>
          </cell>
        </row>
        <row r="3480">
          <cell r="A3480" t="str">
            <v>ST. THOMAS ENERGY INC.</v>
          </cell>
          <cell r="B3480" t="str">
            <v>ST. THOMAS ENERGY INC.</v>
          </cell>
          <cell r="C3480">
            <v>-4175371</v>
          </cell>
        </row>
        <row r="3481">
          <cell r="A3481" t="str">
            <v>TAY HYDRO ELECTRIC DISTRIBUTION COMPANY INC.</v>
          </cell>
          <cell r="B3481" t="str">
            <v>NEWMARKET-TAY POWER DISTRIBUTION LTD.</v>
          </cell>
          <cell r="C3481">
            <v>-297502</v>
          </cell>
        </row>
        <row r="3482">
          <cell r="A3482" t="str">
            <v>TERRACE BAY SUPERIOR WIRES INC.</v>
          </cell>
          <cell r="B3482" t="str">
            <v>HYDRO ONE NETWORKS INC.</v>
          </cell>
          <cell r="C3482">
            <v>-69888</v>
          </cell>
        </row>
        <row r="3483">
          <cell r="A3483" t="str">
            <v>THUNDER BAY HYDRO ELECTRICITY DISTRIBUTION INC.</v>
          </cell>
          <cell r="B3483" t="str">
            <v>THUNDER BAY HYDRO ELECTRICITY DISTRIBUTION INC.</v>
          </cell>
          <cell r="C3483">
            <v>-5727950</v>
          </cell>
        </row>
        <row r="3484">
          <cell r="A3484" t="str">
            <v>TILLSONBURG HYDRO INC.</v>
          </cell>
          <cell r="B3484" t="str">
            <v>TILLSONBURG HYDRO INC.</v>
          </cell>
          <cell r="C3484">
            <v>-1520515</v>
          </cell>
        </row>
        <row r="3485">
          <cell r="A3485" t="str">
            <v>TORONTO HYDRO-ELECTRIC SYSTEM LIMITED</v>
          </cell>
          <cell r="B3485" t="str">
            <v>TORONTO HYDRO-ELECTRIC SYSTEM LIMITED</v>
          </cell>
          <cell r="C3485">
            <v>-172013390</v>
          </cell>
        </row>
        <row r="3486">
          <cell r="A3486" t="str">
            <v>VERIDIAN CONNECTIONS INC.</v>
          </cell>
          <cell r="B3486" t="str">
            <v>VERIDIAN CONNECTIONS INC.</v>
          </cell>
          <cell r="C3486">
            <v>-29385414</v>
          </cell>
        </row>
        <row r="3487">
          <cell r="A3487" t="str">
            <v>WASAGA DISTRIBUTION INC.</v>
          </cell>
          <cell r="B3487" t="str">
            <v>WASAGA DISTRIBUTION INC.</v>
          </cell>
          <cell r="C3487">
            <v>-1364416</v>
          </cell>
        </row>
        <row r="3488">
          <cell r="A3488" t="str">
            <v>WATERLOO NORTH HYDRO INC.</v>
          </cell>
          <cell r="B3488" t="str">
            <v>WATERLOO NORTH HYDRO INC.</v>
          </cell>
          <cell r="C3488">
            <v>-17014606</v>
          </cell>
        </row>
        <row r="3489">
          <cell r="A3489" t="str">
            <v>WELLAND HYDRO-ELECTRIC SYSTEM CORP.</v>
          </cell>
          <cell r="B3489" t="str">
            <v>WELLAND HYDRO-ELECTRIC SYSTEM CORP.</v>
          </cell>
          <cell r="C3489">
            <v>-631962</v>
          </cell>
        </row>
        <row r="3490">
          <cell r="A3490" t="str">
            <v>WELLINGTON NORTH POWER INC.</v>
          </cell>
          <cell r="B3490" t="str">
            <v>WELLINGTON NORTH POWER INC.</v>
          </cell>
          <cell r="C3490">
            <v>-200072</v>
          </cell>
        </row>
        <row r="3491">
          <cell r="A3491" t="str">
            <v>WEST COAST HURON ENERGY INC.</v>
          </cell>
          <cell r="B3491" t="str">
            <v>WEST COAST HURON ENERGY INC.</v>
          </cell>
          <cell r="C3491">
            <v>-166135</v>
          </cell>
        </row>
        <row r="3492">
          <cell r="A3492" t="str">
            <v>WEST NIPISSING ENERGY SERVICES LTD.</v>
          </cell>
          <cell r="B3492" t="str">
            <v>GREATER SUDBURY HYDRO INC.</v>
          </cell>
          <cell r="C3492">
            <v>-90782</v>
          </cell>
        </row>
        <row r="3493">
          <cell r="A3493" t="str">
            <v>WEST PERTH POWER INC.</v>
          </cell>
          <cell r="B3493" t="str">
            <v>ERIE THAMES POWERLINES CORPORATION</v>
          </cell>
          <cell r="C3493">
            <v>-232979</v>
          </cell>
        </row>
        <row r="3494">
          <cell r="A3494" t="str">
            <v>WESTARIO POWER INC.</v>
          </cell>
          <cell r="B3494" t="str">
            <v>WESTARIO POWER INC.</v>
          </cell>
          <cell r="C3494">
            <v>-4437179</v>
          </cell>
        </row>
        <row r="3495">
          <cell r="A3495" t="str">
            <v>WHITBY HYDRO ELECTRIC CORPORATION</v>
          </cell>
          <cell r="B3495" t="str">
            <v>WHITBY HYDRO ELECTRIC CORPORATION</v>
          </cell>
          <cell r="C3495">
            <v>-15884569</v>
          </cell>
        </row>
        <row r="3496">
          <cell r="A3496" t="str">
            <v>WOODSTOCK HYDRO SERVICES INC.</v>
          </cell>
          <cell r="B3496" t="str">
            <v>WOODSTOCK HYDRO SERVICES INC.</v>
          </cell>
          <cell r="C3496">
            <v>-1221567</v>
          </cell>
        </row>
        <row r="3501">
          <cell r="A3501" t="str">
            <v>ATIKOKAN HYDRO INC.</v>
          </cell>
          <cell r="B3501" t="str">
            <v>ATIKOKAN HYDRO INC.</v>
          </cell>
          <cell r="C3501">
            <v>0</v>
          </cell>
        </row>
        <row r="3502">
          <cell r="A3502" t="str">
            <v>ATTAWAPISKAT POWER CORPORATION</v>
          </cell>
          <cell r="B3502" t="str">
            <v>ATTAWAPISKAT POWER CORPORATION</v>
          </cell>
          <cell r="C3502">
            <v>-511790</v>
          </cell>
        </row>
        <row r="3503">
          <cell r="A3503" t="str">
            <v>BARRIE HYDRO DISTRIBUTION INC.</v>
          </cell>
          <cell r="B3503" t="str">
            <v>POWERSTREAM INC.</v>
          </cell>
          <cell r="C3503">
            <v>-21867467</v>
          </cell>
        </row>
        <row r="3504">
          <cell r="A3504" t="str">
            <v>BLUEWATER POWER DISTRIBUTION CORPORATION</v>
          </cell>
          <cell r="B3504" t="str">
            <v>BLUEWATER POWER DISTRIBUTION CORPORATION</v>
          </cell>
          <cell r="C3504">
            <v>-3056088</v>
          </cell>
        </row>
        <row r="3505">
          <cell r="A3505" t="str">
            <v>BRANT COUNTY POWER INC.</v>
          </cell>
          <cell r="B3505" t="str">
            <v>BRANT COUNTY POWER INC.</v>
          </cell>
          <cell r="C3505">
            <v>-1699499</v>
          </cell>
        </row>
        <row r="3506">
          <cell r="A3506" t="str">
            <v>BRANTFORD POWER INC.</v>
          </cell>
          <cell r="B3506" t="str">
            <v>BRANTFORD POWER INC.</v>
          </cell>
          <cell r="C3506">
            <v>-2016598</v>
          </cell>
        </row>
        <row r="3507">
          <cell r="A3507" t="str">
            <v>BURLINGTON HYDRO INC.</v>
          </cell>
          <cell r="B3507" t="str">
            <v>BURLINGTON HYDRO INC.</v>
          </cell>
          <cell r="C3507">
            <v>-11447083</v>
          </cell>
        </row>
        <row r="3508">
          <cell r="A3508" t="str">
            <v>CAMBRIDGE AND NORTH DUMFRIES HYDRO INC.</v>
          </cell>
          <cell r="B3508" t="str">
            <v>CAMBRIDGE AND NORTH DUMFRIES HYDRO INC.</v>
          </cell>
          <cell r="C3508">
            <v>-10760943</v>
          </cell>
        </row>
        <row r="3509">
          <cell r="A3509" t="str">
            <v>CANADIAN NIAGARA POWER INC.</v>
          </cell>
          <cell r="B3509" t="str">
            <v>CANADIAN NIAGARA POWER INC.</v>
          </cell>
          <cell r="C3509">
            <v>-3480330</v>
          </cell>
        </row>
        <row r="3510">
          <cell r="A3510" t="str">
            <v>CENTRE WELLINGTON HYDRO LTD.</v>
          </cell>
          <cell r="B3510" t="str">
            <v>CENTRE WELLINGTON HYDRO LTD.</v>
          </cell>
          <cell r="C3510">
            <v>-960491</v>
          </cell>
        </row>
        <row r="3511">
          <cell r="A3511" t="str">
            <v>CHAPLEAU PUBLIC UTILITIES CORPORATION</v>
          </cell>
          <cell r="B3511" t="str">
            <v>CHAPLEAU PUBLIC UTILITIES CORPORATION</v>
          </cell>
          <cell r="C3511">
            <v>0</v>
          </cell>
        </row>
        <row r="3512">
          <cell r="A3512" t="str">
            <v>CLINTON POWER CORPORATION</v>
          </cell>
          <cell r="B3512" t="str">
            <v>ERIE THAMES POWERLINES CORPORATION</v>
          </cell>
          <cell r="C3512">
            <v>-3074</v>
          </cell>
        </row>
        <row r="3513">
          <cell r="A3513" t="str">
            <v>COLLUS POWER CORPORATION</v>
          </cell>
          <cell r="B3513" t="str">
            <v>COLLUS POWER CORPORATION</v>
          </cell>
          <cell r="C3513">
            <v>-6129230</v>
          </cell>
        </row>
        <row r="3514">
          <cell r="A3514" t="str">
            <v>COOPERATIVE HYDRO EMBRUN INC.</v>
          </cell>
          <cell r="B3514" t="str">
            <v>COOPERATIVE HYDRO EMBRUN INC.</v>
          </cell>
          <cell r="C3514">
            <v>-394640</v>
          </cell>
        </row>
        <row r="3515">
          <cell r="A3515" t="str">
            <v>E.L.K. ENERGY INC.</v>
          </cell>
          <cell r="B3515" t="str">
            <v>E.L.K. ENERGY INC.</v>
          </cell>
          <cell r="C3515">
            <v>-3319944</v>
          </cell>
        </row>
        <row r="3516">
          <cell r="A3516" t="str">
            <v>EASTERN ONTARIO POWER INC.</v>
          </cell>
          <cell r="B3516" t="str">
            <v>CANADIAN NIAGARA POWER INC.</v>
          </cell>
          <cell r="C3516">
            <v>-747312</v>
          </cell>
        </row>
        <row r="3517">
          <cell r="A3517" t="str">
            <v>ENERSOURCE HYDRO MISSISSAUGA INC.</v>
          </cell>
          <cell r="B3517" t="str">
            <v>ENERSOURCE HYDRO MISSISSAUGA INC.</v>
          </cell>
          <cell r="C3517">
            <v>-59510187</v>
          </cell>
        </row>
        <row r="3518">
          <cell r="A3518" t="str">
            <v>ENTEGRUS POWERLINES INC.</v>
          </cell>
          <cell r="B3518" t="str">
            <v>CHATHAM-KENT HYDRO INC.</v>
          </cell>
          <cell r="C3518">
            <v>-3551848</v>
          </cell>
        </row>
        <row r="3519">
          <cell r="A3519" t="str">
            <v>ENWIN UTILITIES LTD.</v>
          </cell>
          <cell r="B3519" t="str">
            <v>ENWIN UTILITIES LTD.</v>
          </cell>
          <cell r="C3519">
            <v>-10046195</v>
          </cell>
        </row>
        <row r="3520">
          <cell r="A3520" t="str">
            <v>ERIE THAMES POWERLINES CORPORATION</v>
          </cell>
          <cell r="B3520" t="str">
            <v>ERIE THAMES POWERLINES CORPORATION</v>
          </cell>
          <cell r="C3520">
            <v>-1697325</v>
          </cell>
        </row>
        <row r="3521">
          <cell r="A3521" t="str">
            <v>ESPANOLA REGIONAL HYDRO DISTRIBUTION CORPORATION</v>
          </cell>
          <cell r="B3521" t="str">
            <v>ESPANOLA REGIONAL HYDRO DISTRIBUTION CORPORATION</v>
          </cell>
          <cell r="C3521">
            <v>-162225</v>
          </cell>
        </row>
        <row r="3522">
          <cell r="A3522" t="str">
            <v>ESSEX POWERLINES CORPORATION</v>
          </cell>
          <cell r="B3522" t="str">
            <v>ESSEX POWERLINES CORPORATION</v>
          </cell>
          <cell r="C3522">
            <v>-6928269</v>
          </cell>
        </row>
        <row r="3523">
          <cell r="A3523" t="str">
            <v>FESTIVAL HYDRO INC.</v>
          </cell>
          <cell r="B3523" t="str">
            <v>FESTIVAL HYDRO INC.</v>
          </cell>
          <cell r="C3523">
            <v>-3166416</v>
          </cell>
        </row>
        <row r="3524">
          <cell r="A3524" t="str">
            <v>FORT ALBANY POWER CORPORATION</v>
          </cell>
          <cell r="B3524" t="str">
            <v>FORT ALBANY POWER CORPORATION</v>
          </cell>
          <cell r="C3524">
            <v>-21725</v>
          </cell>
        </row>
        <row r="3525">
          <cell r="A3525" t="str">
            <v>FORT FRANCES POWER CORPORATION</v>
          </cell>
          <cell r="B3525" t="str">
            <v>FORT FRANCES POWER CORPORATION</v>
          </cell>
          <cell r="C3525">
            <v>0</v>
          </cell>
        </row>
        <row r="3526">
          <cell r="A3526" t="str">
            <v>GRAND VALLEY ENERGY INC.</v>
          </cell>
          <cell r="B3526" t="str">
            <v>ORANGEVILLE HYDRO LIMITED</v>
          </cell>
          <cell r="C3526">
            <v>0</v>
          </cell>
        </row>
        <row r="3527">
          <cell r="A3527" t="str">
            <v>GREAT LAKES POWER LIMITED</v>
          </cell>
          <cell r="B3527" t="str">
            <v>GREAT LAKES POWER LIMITED</v>
          </cell>
          <cell r="C3527">
            <v>0</v>
          </cell>
        </row>
        <row r="3528">
          <cell r="A3528" t="str">
            <v>GREATER SUDBURY HYDRO INC.</v>
          </cell>
          <cell r="B3528" t="str">
            <v>GREATER SUDBURY HYDRO INC.</v>
          </cell>
          <cell r="C3528">
            <v>-8077147</v>
          </cell>
        </row>
        <row r="3529">
          <cell r="A3529" t="str">
            <v>GRIMSBY POWER INCORPORATED</v>
          </cell>
          <cell r="B3529" t="str">
            <v>GRIMSBY POWER INCORPORATED</v>
          </cell>
          <cell r="C3529">
            <v>-3859433</v>
          </cell>
        </row>
        <row r="3530">
          <cell r="A3530" t="str">
            <v>GUELPH HYDRO ELECTRIC SYSTEMS INC.</v>
          </cell>
          <cell r="B3530" t="str">
            <v>GUELPH HYDRO ELECTRIC SYSTEMS INC.</v>
          </cell>
          <cell r="C3530">
            <v>-21926645</v>
          </cell>
        </row>
        <row r="3531">
          <cell r="A3531" t="str">
            <v>HALDIMAND COUNTY HYDRO INC.</v>
          </cell>
          <cell r="B3531" t="str">
            <v>HALDIMAND COUNTY HYDRO INC.</v>
          </cell>
          <cell r="C3531">
            <v>-2108118</v>
          </cell>
        </row>
        <row r="3532">
          <cell r="A3532" t="str">
            <v>HALTON HILLS HYDRO INC.</v>
          </cell>
          <cell r="B3532" t="str">
            <v>HALTON HILLS HYDRO INC.</v>
          </cell>
          <cell r="C3532">
            <v>-4317869</v>
          </cell>
        </row>
        <row r="3533">
          <cell r="A3533" t="str">
            <v>HEARST POWER DISTRIBUTION COMPANY LIMITED</v>
          </cell>
          <cell r="B3533" t="str">
            <v>HEARST POWER DISTRIBUTION COMPANY LIMITED</v>
          </cell>
          <cell r="C3533">
            <v>0</v>
          </cell>
        </row>
        <row r="3534">
          <cell r="A3534" t="str">
            <v>HORIZON UTILITIES CORPORATION</v>
          </cell>
          <cell r="B3534" t="str">
            <v>HORIZON UTILITIES CORPORATION</v>
          </cell>
          <cell r="C3534">
            <v>-13929032</v>
          </cell>
        </row>
        <row r="3535">
          <cell r="A3535" t="str">
            <v>HYDRO 2000 INC.</v>
          </cell>
          <cell r="B3535" t="str">
            <v>HYDRO 2000 INC.</v>
          </cell>
          <cell r="C3535">
            <v>-106600</v>
          </cell>
        </row>
        <row r="3536">
          <cell r="A3536" t="str">
            <v>HYDRO HAWKESBURY INC.</v>
          </cell>
          <cell r="B3536" t="str">
            <v>HYDRO HAWKESBURY INC.</v>
          </cell>
          <cell r="C3536">
            <v>0</v>
          </cell>
        </row>
        <row r="3537">
          <cell r="A3537" t="str">
            <v>HYDRO ONE BRAMPTON NETWORKS INC.</v>
          </cell>
          <cell r="B3537" t="str">
            <v>HYDRO ONE BRAMPTON NETWORKS INC.</v>
          </cell>
          <cell r="C3537">
            <v>-71500020</v>
          </cell>
        </row>
        <row r="3538">
          <cell r="A3538" t="str">
            <v>HYDRO ONE NETWORKS INC.</v>
          </cell>
          <cell r="B3538" t="str">
            <v>HYDRO ONE NETWORKS INC.</v>
          </cell>
          <cell r="C3538">
            <v>0</v>
          </cell>
        </row>
        <row r="3539">
          <cell r="A3539" t="str">
            <v>HYDRO ONE REMOTE COMMUNITIES INC.</v>
          </cell>
          <cell r="B3539" t="str">
            <v>HYDRO ONE REMOTE COMMUNITIES INC.</v>
          </cell>
          <cell r="C3539">
            <v>0</v>
          </cell>
        </row>
        <row r="3540">
          <cell r="A3540" t="str">
            <v>HYDRO OTTAWA LIMITED</v>
          </cell>
          <cell r="B3540" t="str">
            <v>HYDRO OTTAWA LIMITED</v>
          </cell>
          <cell r="C3540">
            <v>-115389771</v>
          </cell>
        </row>
        <row r="3541">
          <cell r="A3541" t="str">
            <v>INNISFIL HYDRO DISTRIBUTION SYSTEMS LIMITED</v>
          </cell>
          <cell r="B3541" t="str">
            <v>INNISFIL HYDRO DISTRIBUTION SYSTEMS LIMITED</v>
          </cell>
          <cell r="C3541">
            <v>-4314831</v>
          </cell>
        </row>
        <row r="3542">
          <cell r="A3542" t="str">
            <v>KENORA HYDRO ELECTRIC CORPORATION LTD.</v>
          </cell>
          <cell r="B3542" t="str">
            <v>KENORA HYDRO ELECTRIC CORPORATION LTD.</v>
          </cell>
          <cell r="C3542">
            <v>-376226</v>
          </cell>
        </row>
        <row r="3543">
          <cell r="A3543" t="str">
            <v>KINGSTON HYDRO CORPORATION</v>
          </cell>
          <cell r="B3543" t="str">
            <v>KINGSTON HYDRO CORPORATION</v>
          </cell>
          <cell r="C3543">
            <v>-203201</v>
          </cell>
        </row>
        <row r="3544">
          <cell r="A3544" t="str">
            <v>KITCHENER-WILMOT HYDRO INC.</v>
          </cell>
          <cell r="B3544" t="str">
            <v>KITCHENER-WILMOT HYDRO INC.</v>
          </cell>
          <cell r="C3544">
            <v>-30771382</v>
          </cell>
        </row>
        <row r="3545">
          <cell r="A3545" t="str">
            <v>LAKEFRONT UTILITIES INC.</v>
          </cell>
          <cell r="B3545" t="str">
            <v>LAKEFRONT UTILITIES INC.</v>
          </cell>
          <cell r="C3545">
            <v>-1229648</v>
          </cell>
        </row>
        <row r="3546">
          <cell r="A3546" t="str">
            <v>LAKELAND POWER DISTRIBUTION LTD.</v>
          </cell>
          <cell r="B3546" t="str">
            <v>LAKELAND POWER DISTRIBUTION LTD.</v>
          </cell>
          <cell r="C3546">
            <v>-3286585</v>
          </cell>
        </row>
        <row r="3547">
          <cell r="A3547" t="str">
            <v>LONDON HYDRO INC.</v>
          </cell>
          <cell r="B3547" t="str">
            <v>LONDON HYDRO INC.</v>
          </cell>
          <cell r="C3547">
            <v>-18974911</v>
          </cell>
        </row>
        <row r="3548">
          <cell r="A3548" t="str">
            <v>MIDDLESEX POWER DISTRIBUTION CORPORATION</v>
          </cell>
          <cell r="B3548" t="str">
            <v>MIDDLESEX POWER DISTRIBUTION CORPORATION</v>
          </cell>
          <cell r="C3548">
            <v>-756395</v>
          </cell>
        </row>
        <row r="3549">
          <cell r="A3549" t="str">
            <v>MIDLAND POWER UTILITY CORPORATION</v>
          </cell>
          <cell r="B3549" t="str">
            <v>MIDLAND POWER UTILITY CORPORATION</v>
          </cell>
          <cell r="C3549">
            <v>-523610</v>
          </cell>
        </row>
        <row r="3550">
          <cell r="A3550" t="str">
            <v>MILTON HYDRO DISTRIBUTION INC.</v>
          </cell>
          <cell r="B3550" t="str">
            <v>MILTON HYDRO DISTRIBUTION INC.</v>
          </cell>
          <cell r="C3550">
            <v>-25969118</v>
          </cell>
        </row>
        <row r="3551">
          <cell r="A3551" t="str">
            <v>NEWBURY POWER INC.</v>
          </cell>
          <cell r="B3551" t="str">
            <v>MIDDLESEX POWER DISTRIBUTION CORPORATION</v>
          </cell>
          <cell r="C3551">
            <v>0</v>
          </cell>
        </row>
        <row r="3552">
          <cell r="A3552" t="str">
            <v>NEWMARKET-TAY POWER DISTRIBUTION LTD.</v>
          </cell>
          <cell r="B3552" t="str">
            <v>NEWMARKET-TAY POWER DISTRIBUTION LTD.</v>
          </cell>
          <cell r="C3552">
            <v>-14266967</v>
          </cell>
        </row>
        <row r="3553">
          <cell r="A3553" t="str">
            <v>NIAGARA FALLS HYDRO INC.</v>
          </cell>
          <cell r="B3553" t="str">
            <v>NIAGARA PENINSULA ENERGY INC.</v>
          </cell>
          <cell r="C3553">
            <v>-6705964</v>
          </cell>
        </row>
        <row r="3554">
          <cell r="A3554" t="str">
            <v>NIAGARA-ON-THE-LAKE HYDRO INC.</v>
          </cell>
          <cell r="B3554" t="str">
            <v>NIAGARA-ON-THE-LAKE HYDRO INC.</v>
          </cell>
          <cell r="C3554">
            <v>-4827565</v>
          </cell>
        </row>
        <row r="3555">
          <cell r="A3555" t="str">
            <v>NORFOLK POWER DISTRIBUTION INC.</v>
          </cell>
          <cell r="B3555" t="str">
            <v>NORFOLK POWER DISTRIBUTION INC.</v>
          </cell>
          <cell r="C3555">
            <v>-6791146</v>
          </cell>
        </row>
        <row r="3556">
          <cell r="A3556" t="str">
            <v>NORTH BAY HYDRO DISTRIBUTION LIMITED</v>
          </cell>
          <cell r="B3556" t="str">
            <v>NORTH BAY HYDRO DISTRIBUTION LIMITED</v>
          </cell>
          <cell r="C3556">
            <v>-3815935</v>
          </cell>
        </row>
        <row r="3557">
          <cell r="A3557" t="str">
            <v>NORTHERN ONTARIO WIRES INC.</v>
          </cell>
          <cell r="B3557" t="str">
            <v>NORTHERN ONTARIO WIRES INC.</v>
          </cell>
          <cell r="C3557">
            <v>0</v>
          </cell>
        </row>
        <row r="3558">
          <cell r="A3558" t="str">
            <v>OAKVILLE HYDRO ELECTRICITY DISTRIBUTION INC.</v>
          </cell>
          <cell r="B3558" t="str">
            <v>OAKVILLE HYDRO ELECTRICITY DISTRIBUTION INC.</v>
          </cell>
          <cell r="C3558">
            <v>-22844591</v>
          </cell>
        </row>
        <row r="3559">
          <cell r="A3559" t="str">
            <v>ORANGEVILLE HYDRO LIMITED</v>
          </cell>
          <cell r="B3559" t="str">
            <v>ORANGEVILLE HYDRO LIMITED</v>
          </cell>
          <cell r="C3559">
            <v>-2832170</v>
          </cell>
        </row>
        <row r="3560">
          <cell r="A3560" t="str">
            <v>ORILLIA POWER DISTRIBUTION CORPORATION</v>
          </cell>
          <cell r="B3560" t="str">
            <v>ORILLIA POWER DISTRIBUTION CORPORATION</v>
          </cell>
          <cell r="C3560">
            <v>-371388</v>
          </cell>
        </row>
        <row r="3561">
          <cell r="A3561" t="str">
            <v>OSHAWA PUC NETWORKS INC.</v>
          </cell>
          <cell r="B3561" t="str">
            <v>OSHAWA PUC NETWORKS INC.</v>
          </cell>
          <cell r="C3561">
            <v>-21882907</v>
          </cell>
        </row>
        <row r="3562">
          <cell r="A3562" t="str">
            <v>OTTAWA RIVER POWER CORPORATION</v>
          </cell>
          <cell r="B3562" t="str">
            <v>OTTAWA RIVER POWER CORPORATION</v>
          </cell>
          <cell r="C3562">
            <v>-813516</v>
          </cell>
        </row>
        <row r="3563">
          <cell r="A3563" t="str">
            <v>PARRY SOUND POWER CORPORATION</v>
          </cell>
          <cell r="B3563" t="str">
            <v>PARRY SOUND POWER CORPORATION</v>
          </cell>
          <cell r="C3563">
            <v>-434181</v>
          </cell>
        </row>
        <row r="3564">
          <cell r="A3564" t="str">
            <v>PENINSULA WEST UTILITIES LIMITED</v>
          </cell>
          <cell r="B3564" t="str">
            <v>NIAGARA PENINSULA ENERGY INC.</v>
          </cell>
          <cell r="C3564">
            <v>-6703820</v>
          </cell>
        </row>
        <row r="3565">
          <cell r="A3565" t="str">
            <v>PETERBOROUGH DISTRIBUTION INCORPORATED</v>
          </cell>
          <cell r="B3565" t="str">
            <v>PETERBOROUGH DISTRIBUTION INCORPORATED</v>
          </cell>
          <cell r="C3565">
            <v>0</v>
          </cell>
        </row>
        <row r="3566">
          <cell r="A3566" t="str">
            <v>PORT COLBORNE HYDRO INC.</v>
          </cell>
          <cell r="B3566" t="str">
            <v>CANADIAN NIAGARA POWER INC.</v>
          </cell>
          <cell r="C3566">
            <v>-314763</v>
          </cell>
        </row>
        <row r="3567">
          <cell r="A3567" t="str">
            <v>POWERSTREAM INC.</v>
          </cell>
          <cell r="B3567" t="str">
            <v>POWERSTREAM INC.</v>
          </cell>
          <cell r="C3567">
            <v>-158559671</v>
          </cell>
        </row>
        <row r="3568">
          <cell r="A3568" t="str">
            <v>PUC DISTRIBUTION INC.</v>
          </cell>
          <cell r="B3568" t="str">
            <v>PUC DISTRIBUTION INC.</v>
          </cell>
          <cell r="C3568">
            <v>-2805264</v>
          </cell>
        </row>
        <row r="3569">
          <cell r="A3569" t="str">
            <v>RENFREW HYDRO INC.</v>
          </cell>
          <cell r="B3569" t="str">
            <v>RENFREW HYDRO INC.</v>
          </cell>
          <cell r="C3569">
            <v>0</v>
          </cell>
        </row>
        <row r="3570">
          <cell r="A3570" t="str">
            <v>RIDEAU ST. LAWRENCE DISTRIBUTION INC.</v>
          </cell>
          <cell r="B3570" t="str">
            <v>RIDEAU ST. LAWRENCE DISTRIBUTION INC.</v>
          </cell>
          <cell r="C3570">
            <v>-258722</v>
          </cell>
        </row>
        <row r="3571">
          <cell r="A3571" t="str">
            <v>SIOUX LOOKOUT HYDRO INC.</v>
          </cell>
          <cell r="B3571" t="str">
            <v>SIOUX LOOKOUT HYDRO INC.</v>
          </cell>
          <cell r="C3571">
            <v>-524528</v>
          </cell>
        </row>
        <row r="3572">
          <cell r="A3572" t="str">
            <v>ST. THOMAS ENERGY INC.</v>
          </cell>
          <cell r="B3572" t="str">
            <v>ST. THOMAS ENERGY INC.</v>
          </cell>
          <cell r="C3572">
            <v>-5533757</v>
          </cell>
        </row>
        <row r="3573">
          <cell r="A3573" t="str">
            <v>THUNDER BAY HYDRO ELECTRICITY DISTRIBUTION INC.</v>
          </cell>
          <cell r="B3573" t="str">
            <v>THUNDER BAY HYDRO ELECTRICITY DISTRIBUTION INC.</v>
          </cell>
          <cell r="C3573">
            <v>-6401324</v>
          </cell>
        </row>
        <row r="3574">
          <cell r="A3574" t="str">
            <v>TILLSONBURG HYDRO INC.</v>
          </cell>
          <cell r="B3574" t="str">
            <v>TILLSONBURG HYDRO INC.</v>
          </cell>
          <cell r="C3574">
            <v>-1658900</v>
          </cell>
        </row>
        <row r="3575">
          <cell r="A3575" t="str">
            <v>TORONTO HYDRO-ELECTRIC SYSTEM LIMITED</v>
          </cell>
          <cell r="B3575" t="str">
            <v>TORONTO HYDRO-ELECTRIC SYSTEM LIMITED</v>
          </cell>
          <cell r="C3575">
            <v>-201176588</v>
          </cell>
        </row>
        <row r="3576">
          <cell r="A3576" t="str">
            <v>VERIDIAN CONNECTIONS INC.</v>
          </cell>
          <cell r="B3576" t="str">
            <v>VERIDIAN CONNECTIONS INC.</v>
          </cell>
          <cell r="C3576">
            <v>-35198211</v>
          </cell>
        </row>
        <row r="3577">
          <cell r="A3577" t="str">
            <v>WASAGA DISTRIBUTION INC.</v>
          </cell>
          <cell r="B3577" t="str">
            <v>WASAGA DISTRIBUTION INC.</v>
          </cell>
          <cell r="C3577">
            <v>-1435422</v>
          </cell>
        </row>
        <row r="3578">
          <cell r="A3578" t="str">
            <v>WATERLOO NORTH HYDRO INC.</v>
          </cell>
          <cell r="B3578" t="str">
            <v>WATERLOO NORTH HYDRO INC.</v>
          </cell>
          <cell r="C3578">
            <v>-18696778</v>
          </cell>
        </row>
        <row r="3579">
          <cell r="A3579" t="str">
            <v>WELLAND HYDRO-ELECTRIC SYSTEM CORP.</v>
          </cell>
          <cell r="B3579" t="str">
            <v>WELLAND HYDRO-ELECTRIC SYSTEM CORP.</v>
          </cell>
          <cell r="C3579">
            <v>-1405492</v>
          </cell>
        </row>
        <row r="3580">
          <cell r="A3580" t="str">
            <v>WELLINGTON NORTH POWER INC.</v>
          </cell>
          <cell r="B3580" t="str">
            <v>WELLINGTON NORTH POWER INC.</v>
          </cell>
          <cell r="C3580">
            <v>-206210</v>
          </cell>
        </row>
        <row r="3581">
          <cell r="A3581" t="str">
            <v>WEST COAST HURON ENERGY INC.</v>
          </cell>
          <cell r="B3581" t="str">
            <v>WEST COAST HURON ENERGY INC.</v>
          </cell>
          <cell r="C3581">
            <v>-273090</v>
          </cell>
        </row>
        <row r="3582">
          <cell r="A3582" t="str">
            <v>WEST NIPISSING ENERGY SERVICES LTD.</v>
          </cell>
          <cell r="B3582" t="str">
            <v>GREATER SUDBURY HYDRO INC.</v>
          </cell>
          <cell r="C3582">
            <v>-123309</v>
          </cell>
        </row>
        <row r="3583">
          <cell r="A3583" t="str">
            <v>WEST PERTH POWER INC.</v>
          </cell>
          <cell r="B3583" t="str">
            <v>ERIE THAMES POWERLINES CORPORATION</v>
          </cell>
          <cell r="C3583">
            <v>-232979</v>
          </cell>
        </row>
        <row r="3584">
          <cell r="A3584" t="str">
            <v>WESTARIO POWER INC.</v>
          </cell>
          <cell r="B3584" t="str">
            <v>WESTARIO POWER INC.</v>
          </cell>
          <cell r="C3584">
            <v>-5114728</v>
          </cell>
        </row>
        <row r="3585">
          <cell r="A3585" t="str">
            <v>WHITBY HYDRO ELECTRIC CORPORATION</v>
          </cell>
          <cell r="B3585" t="str">
            <v>WHITBY HYDRO ELECTRIC CORPORATION</v>
          </cell>
          <cell r="C3585">
            <v>-17656006</v>
          </cell>
        </row>
        <row r="3586">
          <cell r="A3586" t="str">
            <v>WOODSTOCK HYDRO SERVICES INC.</v>
          </cell>
          <cell r="B3586" t="str">
            <v>WOODSTOCK HYDRO SERVICES INC.</v>
          </cell>
          <cell r="C3586">
            <v>-1457862</v>
          </cell>
        </row>
        <row r="3591">
          <cell r="A3591" t="str">
            <v>ATIKOKAN HYDRO INC.</v>
          </cell>
          <cell r="B3591" t="str">
            <v>ATIKOKAN HYDRO INC.</v>
          </cell>
          <cell r="C3591">
            <v>0</v>
          </cell>
        </row>
        <row r="3592">
          <cell r="A3592" t="str">
            <v>ATTAWAPISKAT POWER CORPORATION</v>
          </cell>
          <cell r="B3592" t="str">
            <v>ATTAWAPISKAT POWER CORPORATION</v>
          </cell>
          <cell r="C3592">
            <v>-891730</v>
          </cell>
        </row>
        <row r="3593">
          <cell r="A3593" t="str">
            <v>BARRIE HYDRO DISTRIBUTION INC.</v>
          </cell>
          <cell r="B3593" t="str">
            <v>POWERSTREAM INC.</v>
          </cell>
          <cell r="C3593">
            <v>-37009632</v>
          </cell>
        </row>
        <row r="3594">
          <cell r="A3594" t="str">
            <v>BLUEWATER POWER DISTRIBUTION CORPORATION</v>
          </cell>
          <cell r="B3594" t="str">
            <v>BLUEWATER POWER DISTRIBUTION CORPORATION</v>
          </cell>
          <cell r="C3594">
            <v>-3296161</v>
          </cell>
        </row>
        <row r="3595">
          <cell r="A3595" t="str">
            <v>BRANT COUNTY POWER INC.</v>
          </cell>
          <cell r="B3595" t="str">
            <v>BRANT COUNTY POWER INC.</v>
          </cell>
          <cell r="C3595">
            <v>-1790109</v>
          </cell>
        </row>
        <row r="3596">
          <cell r="A3596" t="str">
            <v>BRANTFORD POWER INC.</v>
          </cell>
          <cell r="B3596" t="str">
            <v>BRANTFORD POWER INC.</v>
          </cell>
          <cell r="C3596">
            <v>-2644169</v>
          </cell>
        </row>
        <row r="3597">
          <cell r="A3597" t="str">
            <v>BURLINGTON HYDRO INC.</v>
          </cell>
          <cell r="B3597" t="str">
            <v>BURLINGTON HYDRO INC.</v>
          </cell>
          <cell r="C3597">
            <v>-13092065</v>
          </cell>
        </row>
        <row r="3598">
          <cell r="A3598" t="str">
            <v>CAMBRIDGE AND NORTH DUMFRIES HYDRO INC.</v>
          </cell>
          <cell r="B3598" t="str">
            <v>CAMBRIDGE AND NORTH DUMFRIES HYDRO INC.</v>
          </cell>
          <cell r="C3598">
            <v>-11419225</v>
          </cell>
        </row>
        <row r="3599">
          <cell r="A3599" t="str">
            <v>CANADIAN NIAGARA POWER INC.</v>
          </cell>
          <cell r="B3599" t="str">
            <v>CANADIAN NIAGARA POWER INC.</v>
          </cell>
          <cell r="C3599">
            <v>-4193762</v>
          </cell>
        </row>
        <row r="3600">
          <cell r="A3600" t="str">
            <v>CENTRE WELLINGTON HYDRO LTD.</v>
          </cell>
          <cell r="B3600" t="str">
            <v>CENTRE WELLINGTON HYDRO LTD.</v>
          </cell>
          <cell r="C3600">
            <v>-1210534</v>
          </cell>
        </row>
        <row r="3601">
          <cell r="A3601" t="str">
            <v>CHAPLEAU PUBLIC UTILITIES CORPORATION</v>
          </cell>
          <cell r="B3601" t="str">
            <v>CHAPLEAU PUBLIC UTILITIES CORPORATION</v>
          </cell>
          <cell r="C3601">
            <v>0</v>
          </cell>
        </row>
        <row r="3602">
          <cell r="A3602" t="str">
            <v>COLLUS POWER CORPORATION</v>
          </cell>
          <cell r="B3602" t="str">
            <v>COLLUS POWER CORPORATION</v>
          </cell>
          <cell r="C3602">
            <v>-6738873</v>
          </cell>
        </row>
        <row r="3603">
          <cell r="A3603" t="str">
            <v>COOPERATIVE HYDRO EMBRUN INC.</v>
          </cell>
          <cell r="B3603" t="str">
            <v>COOPERATIVE HYDRO EMBRUN INC.</v>
          </cell>
          <cell r="C3603">
            <v>-486899</v>
          </cell>
        </row>
        <row r="3604">
          <cell r="A3604" t="str">
            <v>E.L.K. ENERGY INC.</v>
          </cell>
          <cell r="B3604" t="str">
            <v>E.L.K. ENERGY INC.</v>
          </cell>
          <cell r="C3604">
            <v>-3455631</v>
          </cell>
        </row>
        <row r="3605">
          <cell r="A3605" t="str">
            <v>EASTERN ONTARIO POWER INC.</v>
          </cell>
          <cell r="B3605" t="str">
            <v>CANADIAN NIAGARA POWER INC.</v>
          </cell>
          <cell r="C3605">
            <v>-1086190</v>
          </cell>
        </row>
        <row r="3606">
          <cell r="A3606" t="str">
            <v>ENERSOURCE HYDRO MISSISSAUGA INC.</v>
          </cell>
          <cell r="B3606" t="str">
            <v>ENERSOURCE HYDRO MISSISSAUGA INC.</v>
          </cell>
          <cell r="C3606">
            <v>-63456142</v>
          </cell>
        </row>
        <row r="3607">
          <cell r="A3607" t="str">
            <v>ENTEGRUS POWERLINES INC.</v>
          </cell>
          <cell r="B3607" t="str">
            <v>CHATHAM-KENT HYDRO INC.</v>
          </cell>
          <cell r="C3607">
            <v>-3886753</v>
          </cell>
        </row>
        <row r="3608">
          <cell r="A3608" t="str">
            <v>ENWIN UTILITIES LTD.</v>
          </cell>
          <cell r="B3608" t="str">
            <v>ENWIN UTILITIES LTD.</v>
          </cell>
          <cell r="C3608">
            <v>-11399979</v>
          </cell>
        </row>
        <row r="3609">
          <cell r="A3609" t="str">
            <v>ERIE THAMES POWERLINES CORPORATION</v>
          </cell>
          <cell r="B3609" t="str">
            <v>ERIE THAMES POWERLINES CORPORATION</v>
          </cell>
          <cell r="C3609">
            <v>-2720547</v>
          </cell>
        </row>
        <row r="3610">
          <cell r="A3610" t="str">
            <v>ESPANOLA REGIONAL HYDRO DISTRIBUTION CORPORATION</v>
          </cell>
          <cell r="B3610" t="str">
            <v>ESPANOLA REGIONAL HYDRO DISTRIBUTION CORPORATION</v>
          </cell>
          <cell r="C3610">
            <v>-177095</v>
          </cell>
        </row>
        <row r="3611">
          <cell r="A3611" t="str">
            <v>ESSEX POWERLINES CORPORATION</v>
          </cell>
          <cell r="B3611" t="str">
            <v>ESSEX POWERLINES CORPORATION</v>
          </cell>
          <cell r="C3611">
            <v>-7942366</v>
          </cell>
        </row>
        <row r="3612">
          <cell r="A3612" t="str">
            <v>FESTIVAL HYDRO INC.</v>
          </cell>
          <cell r="B3612" t="str">
            <v>FESTIVAL HYDRO INC.</v>
          </cell>
          <cell r="C3612">
            <v>-3578326</v>
          </cell>
        </row>
        <row r="3613">
          <cell r="A3613" t="str">
            <v>FORT FRANCES POWER CORPORATION</v>
          </cell>
          <cell r="B3613" t="str">
            <v>FORT FRANCES POWER CORPORATION</v>
          </cell>
          <cell r="C3613">
            <v>0</v>
          </cell>
        </row>
        <row r="3614">
          <cell r="A3614" t="str">
            <v>GRAND VALLEY ENERGY INC.</v>
          </cell>
          <cell r="B3614" t="str">
            <v>ORANGEVILLE HYDRO LIMITED</v>
          </cell>
          <cell r="C3614">
            <v>0</v>
          </cell>
        </row>
        <row r="3615">
          <cell r="A3615" t="str">
            <v>GREAT LAKES POWER LIMITED</v>
          </cell>
          <cell r="B3615" t="str">
            <v>GREAT LAKES POWER LIMITED</v>
          </cell>
          <cell r="C3615">
            <v>0</v>
          </cell>
        </row>
        <row r="3616">
          <cell r="A3616" t="str">
            <v>GREATER SUDBURY HYDRO INC.</v>
          </cell>
          <cell r="B3616" t="str">
            <v>GREATER SUDBURY HYDRO INC.</v>
          </cell>
          <cell r="C3616">
            <v>-11463452</v>
          </cell>
        </row>
        <row r="3617">
          <cell r="A3617" t="str">
            <v>GRIMSBY POWER INCORPORATED</v>
          </cell>
          <cell r="B3617" t="str">
            <v>GRIMSBY POWER INCORPORATED</v>
          </cell>
          <cell r="C3617">
            <v>-4022043</v>
          </cell>
        </row>
        <row r="3618">
          <cell r="A3618" t="str">
            <v>GUELPH HYDRO ELECTRIC SYSTEMS INC.</v>
          </cell>
          <cell r="B3618" t="str">
            <v>GUELPH HYDRO ELECTRIC SYSTEMS INC.</v>
          </cell>
          <cell r="C3618">
            <v>-27458350</v>
          </cell>
        </row>
        <row r="3619">
          <cell r="A3619" t="str">
            <v>HALDIMAND COUNTY HYDRO INC.</v>
          </cell>
          <cell r="B3619" t="str">
            <v>HALDIMAND COUNTY HYDRO INC.</v>
          </cell>
          <cell r="C3619">
            <v>-2249223</v>
          </cell>
        </row>
        <row r="3620">
          <cell r="A3620" t="str">
            <v>HALTON HILLS HYDRO INC.</v>
          </cell>
          <cell r="B3620" t="str">
            <v>HALTON HILLS HYDRO INC.</v>
          </cell>
          <cell r="C3620">
            <v>-4666684</v>
          </cell>
        </row>
        <row r="3621">
          <cell r="A3621" t="str">
            <v>HEARST POWER DISTRIBUTION COMPANY LIMITED</v>
          </cell>
          <cell r="B3621" t="str">
            <v>HEARST POWER DISTRIBUTION COMPANY LIMITED</v>
          </cell>
          <cell r="C3621">
            <v>0</v>
          </cell>
        </row>
        <row r="3622">
          <cell r="A3622" t="str">
            <v>HORIZON UTILITIES CORPORATION</v>
          </cell>
          <cell r="B3622" t="str">
            <v>HORIZON UTILITIES CORPORATION</v>
          </cell>
          <cell r="C3622">
            <v>-17837619</v>
          </cell>
        </row>
        <row r="3623">
          <cell r="A3623" t="str">
            <v>HYDRO 2000 INC.</v>
          </cell>
          <cell r="B3623" t="str">
            <v>HYDRO 2000 INC.</v>
          </cell>
          <cell r="C3623">
            <v>-110995</v>
          </cell>
        </row>
        <row r="3624">
          <cell r="A3624" t="str">
            <v>HYDRO HAWKESBURY INC.</v>
          </cell>
          <cell r="B3624" t="str">
            <v>HYDRO HAWKESBURY INC.</v>
          </cell>
          <cell r="C3624">
            <v>-54774</v>
          </cell>
        </row>
        <row r="3625">
          <cell r="A3625" t="str">
            <v>HYDRO ONE BRAMPTON NETWORKS INC.</v>
          </cell>
          <cell r="B3625" t="str">
            <v>HYDRO ONE BRAMPTON NETWORKS INC.</v>
          </cell>
          <cell r="C3625">
            <v>-87582820</v>
          </cell>
        </row>
        <row r="3626">
          <cell r="A3626" t="str">
            <v>HYDRO ONE NETWORKS INC.</v>
          </cell>
          <cell r="B3626" t="str">
            <v>HYDRO ONE NETWORKS INC.</v>
          </cell>
          <cell r="C3626">
            <v>0</v>
          </cell>
        </row>
        <row r="3627">
          <cell r="A3627" t="str">
            <v>HYDRO ONE REMOTE COMMUNITIES INC.</v>
          </cell>
          <cell r="B3627" t="str">
            <v>HYDRO ONE REMOTE COMMUNITIES INC.</v>
          </cell>
          <cell r="C3627">
            <v>0</v>
          </cell>
        </row>
        <row r="3628">
          <cell r="A3628" t="str">
            <v>HYDRO OTTAWA LIMITED</v>
          </cell>
          <cell r="B3628" t="str">
            <v>HYDRO OTTAWA LIMITED</v>
          </cell>
          <cell r="C3628">
            <v>-130908140</v>
          </cell>
        </row>
        <row r="3629">
          <cell r="A3629" t="str">
            <v>INNISFIL HYDRO DISTRIBUTION SYSTEMS LIMITED</v>
          </cell>
          <cell r="B3629" t="str">
            <v>INNISFIL HYDRO DISTRIBUTION SYSTEMS LIMITED</v>
          </cell>
          <cell r="C3629">
            <v>-4566109</v>
          </cell>
        </row>
        <row r="3630">
          <cell r="A3630" t="str">
            <v>KENORA HYDRO ELECTRIC CORPORATION LTD.</v>
          </cell>
          <cell r="B3630" t="str">
            <v>KENORA HYDRO ELECTRIC CORPORATION LTD.</v>
          </cell>
          <cell r="C3630">
            <v>-400422</v>
          </cell>
        </row>
        <row r="3631">
          <cell r="A3631" t="str">
            <v>KINGSTON HYDRO CORPORATION</v>
          </cell>
          <cell r="B3631" t="str">
            <v>KINGSTON HYDRO CORPORATION</v>
          </cell>
          <cell r="C3631">
            <v>-502032</v>
          </cell>
        </row>
        <row r="3632">
          <cell r="A3632" t="str">
            <v>KITCHENER-WILMOT HYDRO INC.</v>
          </cell>
          <cell r="B3632" t="str">
            <v>KITCHENER-WILMOT HYDRO INC.</v>
          </cell>
          <cell r="C3632">
            <v>-35269965</v>
          </cell>
        </row>
        <row r="3633">
          <cell r="A3633" t="str">
            <v>LAKEFRONT UTILITIES INC.</v>
          </cell>
          <cell r="B3633" t="str">
            <v>LAKEFRONT UTILITIES INC.</v>
          </cell>
          <cell r="C3633">
            <v>-1501383</v>
          </cell>
        </row>
        <row r="3634">
          <cell r="A3634" t="str">
            <v>LAKELAND POWER DISTRIBUTION LTD.</v>
          </cell>
          <cell r="B3634" t="str">
            <v>LAKELAND POWER DISTRIBUTION LTD.</v>
          </cell>
          <cell r="C3634">
            <v>-3765651</v>
          </cell>
        </row>
        <row r="3635">
          <cell r="A3635" t="str">
            <v>LONDON HYDRO INC.</v>
          </cell>
          <cell r="B3635" t="str">
            <v>LONDON HYDRO INC.</v>
          </cell>
          <cell r="C3635">
            <v>-22453005</v>
          </cell>
        </row>
        <row r="3636">
          <cell r="A3636" t="str">
            <v>MIDDLESEX POWER DISTRIBUTION CORPORATION</v>
          </cell>
          <cell r="B3636" t="str">
            <v>MIDDLESEX POWER DISTRIBUTION CORPORATION</v>
          </cell>
          <cell r="C3636">
            <v>-838745</v>
          </cell>
        </row>
        <row r="3637">
          <cell r="A3637" t="str">
            <v>MIDLAND POWER UTILITY CORPORATION</v>
          </cell>
          <cell r="B3637" t="str">
            <v>MIDLAND POWER UTILITY CORPORATION</v>
          </cell>
          <cell r="C3637">
            <v>-784980</v>
          </cell>
        </row>
        <row r="3638">
          <cell r="A3638" t="str">
            <v>MILTON HYDRO DISTRIBUTION INC.</v>
          </cell>
          <cell r="B3638" t="str">
            <v>MILTON HYDRO DISTRIBUTION INC.</v>
          </cell>
          <cell r="C3638">
            <v>-31780091</v>
          </cell>
        </row>
        <row r="3639">
          <cell r="A3639" t="str">
            <v>NEWMARKET-TAY POWER DISTRIBUTION LTD.</v>
          </cell>
          <cell r="B3639" t="str">
            <v>NEWMARKET-TAY POWER DISTRIBUTION LTD.</v>
          </cell>
          <cell r="C3639">
            <v>-15837221</v>
          </cell>
        </row>
        <row r="3640">
          <cell r="A3640" t="str">
            <v>NIAGARA PENINSULA ENERGY INC.</v>
          </cell>
          <cell r="B3640" t="str">
            <v>NIAGARA PENINSULA ENERGY INC.</v>
          </cell>
          <cell r="C3640">
            <v>-15122688</v>
          </cell>
        </row>
        <row r="3641">
          <cell r="A3641" t="str">
            <v>NIAGARA-ON-THE-LAKE HYDRO INC.</v>
          </cell>
          <cell r="B3641" t="str">
            <v>NIAGARA-ON-THE-LAKE HYDRO INC.</v>
          </cell>
          <cell r="C3641">
            <v>-5038608</v>
          </cell>
        </row>
        <row r="3642">
          <cell r="A3642" t="str">
            <v>NORFOLK POWER DISTRIBUTION INC.</v>
          </cell>
          <cell r="B3642" t="str">
            <v>NORFOLK POWER DISTRIBUTION INC.</v>
          </cell>
          <cell r="C3642">
            <v>-7122607</v>
          </cell>
        </row>
        <row r="3643">
          <cell r="A3643" t="str">
            <v>NORTH BAY HYDRO DISTRIBUTION LIMITED</v>
          </cell>
          <cell r="B3643" t="str">
            <v>NORTH BAY HYDRO DISTRIBUTION LIMITED</v>
          </cell>
          <cell r="C3643">
            <v>-5267808</v>
          </cell>
        </row>
        <row r="3644">
          <cell r="A3644" t="str">
            <v>NORTHERN ONTARIO WIRES INC.</v>
          </cell>
          <cell r="B3644" t="str">
            <v>NORTHERN ONTARIO WIRES INC.</v>
          </cell>
          <cell r="C3644">
            <v>0</v>
          </cell>
        </row>
        <row r="3645">
          <cell r="A3645" t="str">
            <v>OAKVILLE HYDRO ELECTRICITY DISTRIBUTION INC.</v>
          </cell>
          <cell r="B3645" t="str">
            <v>OAKVILLE HYDRO ELECTRICITY DISTRIBUTION INC.</v>
          </cell>
          <cell r="C3645">
            <v>-26528944</v>
          </cell>
        </row>
        <row r="3646">
          <cell r="A3646" t="str">
            <v>ORANGEVILLE HYDRO LIMITED</v>
          </cell>
          <cell r="B3646" t="str">
            <v>ORANGEVILLE HYDRO LIMITED</v>
          </cell>
          <cell r="C3646">
            <v>-3086415</v>
          </cell>
        </row>
        <row r="3647">
          <cell r="A3647" t="str">
            <v>ORILLIA POWER DISTRIBUTION CORPORATION</v>
          </cell>
          <cell r="B3647" t="str">
            <v>ORILLIA POWER DISTRIBUTION CORPORATION</v>
          </cell>
          <cell r="C3647">
            <v>-371388</v>
          </cell>
        </row>
        <row r="3648">
          <cell r="A3648" t="str">
            <v>OSHAWA PUC NETWORKS INC.</v>
          </cell>
          <cell r="B3648" t="str">
            <v>OSHAWA PUC NETWORKS INC.</v>
          </cell>
          <cell r="C3648">
            <v>-25016471</v>
          </cell>
        </row>
        <row r="3649">
          <cell r="A3649" t="str">
            <v>OTTAWA RIVER POWER CORPORATION</v>
          </cell>
          <cell r="B3649" t="str">
            <v>OTTAWA RIVER POWER CORPORATION</v>
          </cell>
          <cell r="C3649">
            <v>-963537</v>
          </cell>
        </row>
        <row r="3650">
          <cell r="A3650" t="str">
            <v>PARRY SOUND POWER CORPORATION</v>
          </cell>
          <cell r="B3650" t="str">
            <v>PARRY SOUND POWER CORPORATION</v>
          </cell>
          <cell r="C3650">
            <v>-792085</v>
          </cell>
        </row>
        <row r="3651">
          <cell r="A3651" t="str">
            <v>PETERBOROUGH DISTRIBUTION INCORPORATED</v>
          </cell>
          <cell r="B3651" t="str">
            <v>PETERBOROUGH DISTRIBUTION INCORPORATED</v>
          </cell>
          <cell r="C3651">
            <v>-8184401</v>
          </cell>
        </row>
        <row r="3652">
          <cell r="A3652" t="str">
            <v>PORT COLBORNE HYDRO INC.</v>
          </cell>
          <cell r="B3652" t="str">
            <v>CANADIAN NIAGARA POWER INC.</v>
          </cell>
          <cell r="C3652">
            <v>-407239</v>
          </cell>
        </row>
        <row r="3653">
          <cell r="A3653" t="str">
            <v>POWERSTREAM INC.</v>
          </cell>
          <cell r="B3653" t="str">
            <v>POWERSTREAM INC.</v>
          </cell>
          <cell r="C3653">
            <v>-180723860</v>
          </cell>
        </row>
        <row r="3654">
          <cell r="A3654" t="str">
            <v>PUC DISTRIBUTION INC.</v>
          </cell>
          <cell r="B3654" t="str">
            <v>PUC DISTRIBUTION INC.</v>
          </cell>
          <cell r="C3654">
            <v>-2925643</v>
          </cell>
        </row>
        <row r="3655">
          <cell r="A3655" t="str">
            <v>RENFREW HYDRO INC.</v>
          </cell>
          <cell r="B3655" t="str">
            <v>RENFREW HYDRO INC.</v>
          </cell>
          <cell r="C3655">
            <v>0</v>
          </cell>
        </row>
        <row r="3656">
          <cell r="A3656" t="str">
            <v>RIDEAU ST. LAWRENCE DISTRIBUTION INC.</v>
          </cell>
          <cell r="B3656" t="str">
            <v>RIDEAU ST. LAWRENCE DISTRIBUTION INC.</v>
          </cell>
          <cell r="C3656">
            <v>-361204</v>
          </cell>
        </row>
        <row r="3657">
          <cell r="A3657" t="str">
            <v>SIOUX LOOKOUT HYDRO INC.</v>
          </cell>
          <cell r="B3657" t="str">
            <v>SIOUX LOOKOUT HYDRO INC.</v>
          </cell>
          <cell r="C3657">
            <v>-608208</v>
          </cell>
        </row>
        <row r="3658">
          <cell r="A3658" t="str">
            <v>ST. THOMAS ENERGY INC.</v>
          </cell>
          <cell r="B3658" t="str">
            <v>ST. THOMAS ENERGY INC.</v>
          </cell>
          <cell r="C3658">
            <v>-6261178</v>
          </cell>
        </row>
        <row r="3659">
          <cell r="A3659" t="str">
            <v>THUNDER BAY HYDRO ELECTRICITY DISTRIBUTION INC.</v>
          </cell>
          <cell r="B3659" t="str">
            <v>THUNDER BAY HYDRO ELECTRICITY DISTRIBUTION INC.</v>
          </cell>
          <cell r="C3659">
            <v>-7494028</v>
          </cell>
        </row>
        <row r="3660">
          <cell r="A3660" t="str">
            <v>TILLSONBURG HYDRO INC.</v>
          </cell>
          <cell r="B3660" t="str">
            <v>TILLSONBURG HYDRO INC.</v>
          </cell>
          <cell r="C3660">
            <v>-2427357</v>
          </cell>
        </row>
        <row r="3661">
          <cell r="A3661" t="str">
            <v>TORONTO HYDRO-ELECTRIC SYSTEM LIMITED</v>
          </cell>
          <cell r="B3661" t="str">
            <v>TORONTO HYDRO-ELECTRIC SYSTEM LIMITED</v>
          </cell>
          <cell r="C3661">
            <v>-224183983</v>
          </cell>
        </row>
        <row r="3662">
          <cell r="A3662" t="str">
            <v>VERIDIAN CONNECTIONS INC.</v>
          </cell>
          <cell r="B3662" t="str">
            <v>VERIDIAN CONNECTIONS INC.</v>
          </cell>
          <cell r="C3662">
            <v>-42165994</v>
          </cell>
        </row>
        <row r="3663">
          <cell r="A3663" t="str">
            <v>WASAGA DISTRIBUTION INC.</v>
          </cell>
          <cell r="B3663" t="str">
            <v>WASAGA DISTRIBUTION INC.</v>
          </cell>
          <cell r="C3663">
            <v>-2396922</v>
          </cell>
        </row>
        <row r="3664">
          <cell r="A3664" t="str">
            <v>WATERLOO NORTH HYDRO INC.</v>
          </cell>
          <cell r="B3664" t="str">
            <v>WATERLOO NORTH HYDRO INC.</v>
          </cell>
          <cell r="C3664">
            <v>-20689911</v>
          </cell>
        </row>
        <row r="3665">
          <cell r="A3665" t="str">
            <v>WELLAND HYDRO-ELECTRIC SYSTEM CORP.</v>
          </cell>
          <cell r="B3665" t="str">
            <v>WELLAND HYDRO-ELECTRIC SYSTEM CORP.</v>
          </cell>
          <cell r="C3665">
            <v>-1444763</v>
          </cell>
        </row>
        <row r="3666">
          <cell r="A3666" t="str">
            <v>WELLINGTON NORTH POWER INC.</v>
          </cell>
          <cell r="B3666" t="str">
            <v>WELLINGTON NORTH POWER INC.</v>
          </cell>
          <cell r="C3666">
            <v>-196597</v>
          </cell>
        </row>
        <row r="3667">
          <cell r="A3667" t="str">
            <v>WEST COAST HURON ENERGY INC.</v>
          </cell>
          <cell r="B3667" t="str">
            <v>WEST COAST HURON ENERGY INC.</v>
          </cell>
          <cell r="C3667">
            <v>-320425</v>
          </cell>
        </row>
        <row r="3668">
          <cell r="A3668" t="str">
            <v>WEST PERTH POWER INC.</v>
          </cell>
          <cell r="B3668" t="str">
            <v>ERIE THAMES POWERLINES CORPORATION</v>
          </cell>
          <cell r="C3668">
            <v>-282598</v>
          </cell>
        </row>
        <row r="3669">
          <cell r="A3669" t="str">
            <v>WESTARIO POWER INC.</v>
          </cell>
          <cell r="B3669" t="str">
            <v>WESTARIO POWER INC.</v>
          </cell>
          <cell r="C3669">
            <v>-6007144</v>
          </cell>
        </row>
        <row r="3670">
          <cell r="A3670" t="str">
            <v>WHITBY HYDRO ELECTRIC CORPORATION</v>
          </cell>
          <cell r="B3670" t="str">
            <v>WHITBY HYDRO ELECTRIC CORPORATION</v>
          </cell>
          <cell r="C3670">
            <v>-20894884</v>
          </cell>
        </row>
        <row r="3671">
          <cell r="A3671" t="str">
            <v>WOODSTOCK HYDRO SERVICES INC.</v>
          </cell>
          <cell r="B3671" t="str">
            <v>WOODSTOCK HYDRO SERVICES INC.</v>
          </cell>
          <cell r="C3671">
            <v>-3171548</v>
          </cell>
        </row>
        <row r="3676">
          <cell r="A3676" t="str">
            <v>ALGOMA POWER INC.</v>
          </cell>
          <cell r="B3676" t="str">
            <v>ALGOMA POWER INC.</v>
          </cell>
          <cell r="C3676">
            <v>0</v>
          </cell>
        </row>
        <row r="3677">
          <cell r="A3677" t="str">
            <v>ATIKOKAN HYDRO INC.</v>
          </cell>
          <cell r="B3677" t="str">
            <v>ATIKOKAN HYDRO INC.</v>
          </cell>
          <cell r="C3677">
            <v>0</v>
          </cell>
        </row>
        <row r="3678">
          <cell r="A3678" t="str">
            <v>BLUEWATER POWER DISTRIBUTION CORPORATION</v>
          </cell>
          <cell r="B3678" t="str">
            <v>BLUEWATER POWER DISTRIBUTION CORPORATION</v>
          </cell>
          <cell r="C3678">
            <v>-4383984</v>
          </cell>
        </row>
        <row r="3679">
          <cell r="A3679" t="str">
            <v>BRANT COUNTY POWER INC.</v>
          </cell>
          <cell r="B3679" t="str">
            <v>BRANT COUNTY POWER INC.</v>
          </cell>
          <cell r="C3679">
            <v>-1798770</v>
          </cell>
        </row>
        <row r="3680">
          <cell r="A3680" t="str">
            <v>BRANTFORD POWER INC.</v>
          </cell>
          <cell r="B3680" t="str">
            <v>BRANTFORD POWER INC.</v>
          </cell>
          <cell r="C3680">
            <v>-3389425</v>
          </cell>
        </row>
        <row r="3681">
          <cell r="A3681" t="str">
            <v>BURLINGTON HYDRO INC.</v>
          </cell>
          <cell r="B3681" t="str">
            <v>BURLINGTON HYDRO INC.</v>
          </cell>
          <cell r="C3681">
            <v>-19753629</v>
          </cell>
        </row>
        <row r="3682">
          <cell r="A3682" t="str">
            <v>CAMBRIDGE AND NORTH DUMFRIES HYDRO INC.</v>
          </cell>
          <cell r="B3682" t="str">
            <v>CAMBRIDGE AND NORTH DUMFRIES HYDRO INC.</v>
          </cell>
          <cell r="C3682">
            <v>-13745395</v>
          </cell>
        </row>
        <row r="3683">
          <cell r="A3683" t="str">
            <v>CANADIAN NIAGARA POWER INC.</v>
          </cell>
          <cell r="B3683" t="str">
            <v>CANADIAN NIAGARA POWER INC.</v>
          </cell>
          <cell r="C3683">
            <v>-5691056</v>
          </cell>
        </row>
        <row r="3684">
          <cell r="A3684" t="str">
            <v>CENTRE WELLINGTON HYDRO LTD.</v>
          </cell>
          <cell r="B3684" t="str">
            <v>CENTRE WELLINGTON HYDRO LTD.</v>
          </cell>
          <cell r="C3684">
            <v>-1324667</v>
          </cell>
        </row>
        <row r="3685">
          <cell r="A3685" t="str">
            <v>CHAPLEAU PUBLIC UTILITIES CORPORATION</v>
          </cell>
          <cell r="B3685" t="str">
            <v>CHAPLEAU PUBLIC UTILITIES CORPORATION</v>
          </cell>
          <cell r="C3685">
            <v>0</v>
          </cell>
        </row>
        <row r="3686">
          <cell r="A3686" t="str">
            <v>CLINTON POWER CORPORATION</v>
          </cell>
          <cell r="B3686" t="str">
            <v>ERIE THAMES POWERLINES CORPORATION</v>
          </cell>
          <cell r="C3686">
            <v>-49582</v>
          </cell>
        </row>
        <row r="3687">
          <cell r="A3687" t="str">
            <v>COLLUS POWER CORPORATION</v>
          </cell>
          <cell r="B3687" t="str">
            <v>COLLUS POWER CORPORATION</v>
          </cell>
          <cell r="C3687">
            <v>-9354806</v>
          </cell>
        </row>
        <row r="3688">
          <cell r="A3688" t="str">
            <v>COOPERATIVE HYDRO EMBRUN INC.</v>
          </cell>
          <cell r="B3688" t="str">
            <v>COOPERATIVE HYDRO EMBRUN INC.</v>
          </cell>
          <cell r="C3688">
            <v>-421428</v>
          </cell>
        </row>
        <row r="3689">
          <cell r="A3689" t="str">
            <v>E.L.K. ENERGY INC.</v>
          </cell>
          <cell r="B3689" t="str">
            <v>E.L.K. ENERGY INC.</v>
          </cell>
          <cell r="C3689">
            <v>-3645343</v>
          </cell>
        </row>
        <row r="3690">
          <cell r="A3690" t="str">
            <v>ENERSOURCE HYDRO MISSISSAUGA INC.</v>
          </cell>
          <cell r="B3690" t="str">
            <v>ENERSOURCE HYDRO MISSISSAUGA INC.</v>
          </cell>
          <cell r="C3690">
            <v>-54183836</v>
          </cell>
        </row>
        <row r="3691">
          <cell r="A3691" t="str">
            <v>ENTEGRUS POWERLINES INC.</v>
          </cell>
          <cell r="B3691" t="str">
            <v>CHATHAM-KENT HYDRO INC.</v>
          </cell>
          <cell r="C3691">
            <v>-4167517</v>
          </cell>
        </row>
        <row r="3692">
          <cell r="A3692" t="str">
            <v>ENWIN UTILITIES LTD.</v>
          </cell>
          <cell r="B3692" t="str">
            <v>ENWIN UTILITIES LTD.</v>
          </cell>
          <cell r="C3692">
            <v>-11951032</v>
          </cell>
        </row>
        <row r="3693">
          <cell r="A3693" t="str">
            <v>ERIE THAMES POWERLINES CORPORATION</v>
          </cell>
          <cell r="B3693" t="str">
            <v>ERIE THAMES POWERLINES CORPORATION</v>
          </cell>
          <cell r="C3693">
            <v>-3066437</v>
          </cell>
        </row>
        <row r="3694">
          <cell r="A3694" t="str">
            <v>ESPANOLA REGIONAL HYDRO DISTRIBUTION CORPORATION</v>
          </cell>
          <cell r="B3694" t="str">
            <v>ESPANOLA REGIONAL HYDRO DISTRIBUTION CORPORATION</v>
          </cell>
          <cell r="C3694">
            <v>-220966</v>
          </cell>
        </row>
        <row r="3695">
          <cell r="A3695" t="str">
            <v>ESSEX POWERLINES CORPORATION</v>
          </cell>
          <cell r="B3695" t="str">
            <v>ESSEX POWERLINES CORPORATION</v>
          </cell>
          <cell r="C3695">
            <v>-8396091</v>
          </cell>
        </row>
        <row r="3696">
          <cell r="A3696" t="str">
            <v>FESTIVAL HYDRO INC.</v>
          </cell>
          <cell r="B3696" t="str">
            <v>FESTIVAL HYDRO INC.</v>
          </cell>
          <cell r="C3696">
            <v>-3824532</v>
          </cell>
        </row>
        <row r="3697">
          <cell r="A3697" t="str">
            <v>FORT FRANCES POWER CORPORATION</v>
          </cell>
          <cell r="B3697" t="str">
            <v>FORT FRANCES POWER CORPORATION</v>
          </cell>
          <cell r="C3697">
            <v>0</v>
          </cell>
        </row>
        <row r="3698">
          <cell r="A3698" t="str">
            <v>GREATER SUDBURY HYDRO INC.</v>
          </cell>
          <cell r="B3698" t="str">
            <v>GREATER SUDBURY HYDRO INC.</v>
          </cell>
          <cell r="C3698">
            <v>-12251664</v>
          </cell>
        </row>
        <row r="3699">
          <cell r="A3699" t="str">
            <v>GRIMSBY POWER INCORPORATED</v>
          </cell>
          <cell r="B3699" t="str">
            <v>GRIMSBY POWER INCORPORATED</v>
          </cell>
          <cell r="C3699">
            <v>-4109851</v>
          </cell>
        </row>
        <row r="3700">
          <cell r="A3700" t="str">
            <v>GUELPH HYDRO ELECTRIC SYSTEMS INC.</v>
          </cell>
          <cell r="B3700" t="str">
            <v>GUELPH HYDRO ELECTRIC SYSTEMS INC.</v>
          </cell>
          <cell r="C3700">
            <v>-31794646</v>
          </cell>
        </row>
        <row r="3701">
          <cell r="A3701" t="str">
            <v>HALDIMAND COUNTY HYDRO INC.</v>
          </cell>
          <cell r="B3701" t="str">
            <v>HALDIMAND COUNTY HYDRO INC.</v>
          </cell>
          <cell r="C3701">
            <v>-3456315</v>
          </cell>
        </row>
        <row r="3702">
          <cell r="A3702" t="str">
            <v>HALTON HILLS HYDRO INC.</v>
          </cell>
          <cell r="B3702" t="str">
            <v>HALTON HILLS HYDRO INC.</v>
          </cell>
          <cell r="C3702">
            <v>-5466025</v>
          </cell>
        </row>
        <row r="3703">
          <cell r="A3703" t="str">
            <v>HEARST POWER DISTRIBUTION COMPANY LIMITED</v>
          </cell>
          <cell r="B3703" t="str">
            <v>HEARST POWER DISTRIBUTION COMPANY LIMITED</v>
          </cell>
          <cell r="C3703">
            <v>0</v>
          </cell>
        </row>
        <row r="3704">
          <cell r="A3704" t="str">
            <v>HORIZON UTILITIES CORPORATION</v>
          </cell>
          <cell r="B3704" t="str">
            <v>HORIZON UTILITIES CORPORATION</v>
          </cell>
          <cell r="C3704">
            <v>-23512928</v>
          </cell>
        </row>
        <row r="3705">
          <cell r="A3705" t="str">
            <v>HYDRO 2000 INC.</v>
          </cell>
          <cell r="B3705" t="str">
            <v>HYDRO 2000 INC.</v>
          </cell>
          <cell r="C3705">
            <v>-140754</v>
          </cell>
        </row>
        <row r="3706">
          <cell r="A3706" t="str">
            <v>HYDRO HAWKESBURY INC.</v>
          </cell>
          <cell r="B3706" t="str">
            <v>HYDRO HAWKESBURY INC.</v>
          </cell>
          <cell r="C3706">
            <v>-66537</v>
          </cell>
        </row>
        <row r="3707">
          <cell r="A3707" t="str">
            <v>HYDRO ONE BRAMPTON NETWORKS INC.</v>
          </cell>
          <cell r="B3707" t="str">
            <v>HYDRO ONE BRAMPTON NETWORKS INC.</v>
          </cell>
          <cell r="C3707">
            <v>-100287257</v>
          </cell>
        </row>
        <row r="3708">
          <cell r="A3708" t="str">
            <v>HYDRO ONE NETWORKS INC.</v>
          </cell>
          <cell r="B3708" t="str">
            <v>HYDRO ONE NETWORKS INC.</v>
          </cell>
          <cell r="C3708">
            <v>0</v>
          </cell>
        </row>
        <row r="3709">
          <cell r="A3709" t="str">
            <v>HYDRO ONE REMOTE COMMUNITIES INC.</v>
          </cell>
          <cell r="B3709" t="str">
            <v>HYDRO ONE REMOTE COMMUNITIES INC.</v>
          </cell>
          <cell r="C3709">
            <v>0</v>
          </cell>
        </row>
        <row r="3710">
          <cell r="A3710" t="str">
            <v>HYDRO OTTAWA LIMITED</v>
          </cell>
          <cell r="B3710" t="str">
            <v>HYDRO OTTAWA LIMITED</v>
          </cell>
          <cell r="C3710">
            <v>-155393004</v>
          </cell>
        </row>
        <row r="3711">
          <cell r="A3711" t="str">
            <v>INNISFIL HYDRO DISTRIBUTION SYSTEMS LIMITED</v>
          </cell>
          <cell r="B3711" t="str">
            <v>INNISFIL HYDRO DISTRIBUTION SYSTEMS LIMITED</v>
          </cell>
          <cell r="C3711">
            <v>-5391302</v>
          </cell>
        </row>
        <row r="3712">
          <cell r="A3712" t="str">
            <v>KENORA HYDRO ELECTRIC CORPORATION LTD.</v>
          </cell>
          <cell r="B3712" t="str">
            <v>KENORA HYDRO ELECTRIC CORPORATION LTD.</v>
          </cell>
          <cell r="C3712">
            <v>-455313</v>
          </cell>
        </row>
        <row r="3713">
          <cell r="A3713" t="str">
            <v>KINGSTON HYDRO CORPORATION</v>
          </cell>
          <cell r="B3713" t="str">
            <v>KINGSTON HYDRO CORPORATION</v>
          </cell>
          <cell r="C3713">
            <v>-596128</v>
          </cell>
        </row>
        <row r="3714">
          <cell r="A3714" t="str">
            <v>KITCHENER-WILMOT HYDRO INC.</v>
          </cell>
          <cell r="B3714" t="str">
            <v>KITCHENER-WILMOT HYDRO INC.</v>
          </cell>
          <cell r="C3714">
            <v>-37619038</v>
          </cell>
        </row>
        <row r="3715">
          <cell r="A3715" t="str">
            <v>LAKEFRONT UTILITIES INC.</v>
          </cell>
          <cell r="B3715" t="str">
            <v>LAKEFRONT UTILITIES INC.</v>
          </cell>
          <cell r="C3715">
            <v>-1601978</v>
          </cell>
        </row>
        <row r="3716">
          <cell r="A3716" t="str">
            <v>LAKELAND POWER DISTRIBUTION LTD.</v>
          </cell>
          <cell r="B3716" t="str">
            <v>LAKELAND POWER DISTRIBUTION LTD.</v>
          </cell>
          <cell r="C3716">
            <v>-4111835</v>
          </cell>
        </row>
        <row r="3717">
          <cell r="A3717" t="str">
            <v>LONDON HYDRO INC.</v>
          </cell>
          <cell r="B3717" t="str">
            <v>LONDON HYDRO INC.</v>
          </cell>
          <cell r="C3717">
            <v>-26148513</v>
          </cell>
        </row>
        <row r="3718">
          <cell r="A3718" t="str">
            <v>MIDDLESEX POWER DISTRIBUTION CORPORATION</v>
          </cell>
          <cell r="B3718" t="str">
            <v>MIDDLESEX POWER DISTRIBUTION CORPORATION</v>
          </cell>
          <cell r="C3718">
            <v>-979322</v>
          </cell>
        </row>
        <row r="3719">
          <cell r="A3719" t="str">
            <v>MIDLAND POWER UTILITY CORPORATION</v>
          </cell>
          <cell r="B3719" t="str">
            <v>MIDLAND POWER UTILITY CORPORATION</v>
          </cell>
          <cell r="C3719">
            <v>-1259866</v>
          </cell>
        </row>
        <row r="3720">
          <cell r="A3720" t="str">
            <v>MILTON HYDRO DISTRIBUTION INC.</v>
          </cell>
          <cell r="B3720" t="str">
            <v>MILTON HYDRO DISTRIBUTION INC.</v>
          </cell>
          <cell r="C3720">
            <v>-35454436</v>
          </cell>
        </row>
        <row r="3721">
          <cell r="A3721" t="str">
            <v>NEWMARKET-TAY POWER DISTRIBUTION LTD.</v>
          </cell>
          <cell r="B3721" t="str">
            <v>NEWMARKET-TAY POWER DISTRIBUTION LTD.</v>
          </cell>
          <cell r="C3721">
            <v>-17954602</v>
          </cell>
        </row>
        <row r="3722">
          <cell r="A3722" t="str">
            <v>NIAGARA PENINSULA ENERGY INC.</v>
          </cell>
          <cell r="B3722" t="str">
            <v>NIAGARA PENINSULA ENERGY INC.</v>
          </cell>
          <cell r="C3722">
            <v>-16320649</v>
          </cell>
        </row>
        <row r="3723">
          <cell r="A3723" t="str">
            <v>NIAGARA-ON-THE-LAKE HYDRO INC.</v>
          </cell>
          <cell r="B3723" t="str">
            <v>NIAGARA-ON-THE-LAKE HYDRO INC.</v>
          </cell>
          <cell r="C3723">
            <v>-5507838</v>
          </cell>
        </row>
        <row r="3724">
          <cell r="A3724" t="str">
            <v>NORFOLK POWER DISTRIBUTION INC.</v>
          </cell>
          <cell r="B3724" t="str">
            <v>NORFOLK POWER DISTRIBUTION INC.</v>
          </cell>
          <cell r="C3724">
            <v>-7654021</v>
          </cell>
        </row>
        <row r="3725">
          <cell r="A3725" t="str">
            <v>NORTH BAY HYDRO DISTRIBUTION LIMITED</v>
          </cell>
          <cell r="B3725" t="str">
            <v>NORTH BAY HYDRO DISTRIBUTION LIMITED</v>
          </cell>
          <cell r="C3725">
            <v>-6191811</v>
          </cell>
        </row>
        <row r="3726">
          <cell r="A3726" t="str">
            <v>NORTHERN ONTARIO WIRES INC.</v>
          </cell>
          <cell r="B3726" t="str">
            <v>NORTHERN ONTARIO WIRES INC.</v>
          </cell>
          <cell r="C3726">
            <v>0</v>
          </cell>
        </row>
        <row r="3727">
          <cell r="A3727" t="str">
            <v>OAKVILLE HYDRO ELECTRICITY DISTRIBUTION INC.</v>
          </cell>
          <cell r="B3727" t="str">
            <v>OAKVILLE HYDRO ELECTRICITY DISTRIBUTION INC.</v>
          </cell>
          <cell r="C3727">
            <v>-30508383</v>
          </cell>
        </row>
        <row r="3728">
          <cell r="A3728" t="str">
            <v>ORANGEVILLE HYDRO LIMITED</v>
          </cell>
          <cell r="B3728" t="str">
            <v>ORANGEVILLE HYDRO LIMITED</v>
          </cell>
          <cell r="C3728">
            <v>-3340092</v>
          </cell>
        </row>
        <row r="3729">
          <cell r="A3729" t="str">
            <v>ORILLIA POWER DISTRIBUTION CORPORATION</v>
          </cell>
          <cell r="B3729" t="str">
            <v>ORILLIA POWER DISTRIBUTION CORPORATION</v>
          </cell>
          <cell r="C3729">
            <v>-411379</v>
          </cell>
        </row>
        <row r="3730">
          <cell r="A3730" t="str">
            <v>OSHAWA PUC NETWORKS INC.</v>
          </cell>
          <cell r="B3730" t="str">
            <v>OSHAWA PUC NETWORKS INC.</v>
          </cell>
          <cell r="C3730">
            <v>-26281845</v>
          </cell>
        </row>
        <row r="3731">
          <cell r="A3731" t="str">
            <v>OTTAWA RIVER POWER CORPORATION</v>
          </cell>
          <cell r="B3731" t="str">
            <v>OTTAWA RIVER POWER CORPORATION</v>
          </cell>
          <cell r="C3731">
            <v>-1032514</v>
          </cell>
        </row>
        <row r="3732">
          <cell r="A3732" t="str">
            <v>PARRY SOUND POWER CORPORATION</v>
          </cell>
          <cell r="B3732" t="str">
            <v>PARRY SOUND POWER CORPORATION</v>
          </cell>
          <cell r="C3732">
            <v>-798703</v>
          </cell>
        </row>
        <row r="3733">
          <cell r="A3733" t="str">
            <v>PETERBOROUGH DISTRIBUTION INCORPORATED</v>
          </cell>
          <cell r="B3733" t="str">
            <v>PETERBOROUGH DISTRIBUTION INCORPORATED</v>
          </cell>
          <cell r="C3733">
            <v>-9084756</v>
          </cell>
        </row>
        <row r="3734">
          <cell r="A3734" t="str">
            <v>PORT COLBORNE HYDRO INC.</v>
          </cell>
          <cell r="B3734" t="str">
            <v>CANADIAN NIAGARA POWER INC.</v>
          </cell>
          <cell r="C3734">
            <v>-1260417</v>
          </cell>
        </row>
        <row r="3735">
          <cell r="A3735" t="str">
            <v>POWERSTREAM INC.</v>
          </cell>
          <cell r="B3735" t="str">
            <v>POWERSTREAM INC.</v>
          </cell>
          <cell r="C3735">
            <v>-253973279</v>
          </cell>
        </row>
        <row r="3736">
          <cell r="A3736" t="str">
            <v>PUC DISTRIBUTION INC.</v>
          </cell>
          <cell r="B3736" t="str">
            <v>PUC DISTRIBUTION INC.</v>
          </cell>
          <cell r="C3736">
            <v>-3969222</v>
          </cell>
        </row>
        <row r="3737">
          <cell r="A3737" t="str">
            <v>RENFREW HYDRO INC.</v>
          </cell>
          <cell r="B3737" t="str">
            <v>RENFREW HYDRO INC.</v>
          </cell>
          <cell r="C3737">
            <v>0</v>
          </cell>
        </row>
        <row r="3738">
          <cell r="A3738" t="str">
            <v>RIDEAU ST. LAWRENCE DISTRIBUTION INC.</v>
          </cell>
          <cell r="B3738" t="str">
            <v>RIDEAU ST. LAWRENCE DISTRIBUTION INC.</v>
          </cell>
          <cell r="C3738">
            <v>-360987</v>
          </cell>
        </row>
        <row r="3739">
          <cell r="A3739" t="str">
            <v>SIOUX LOOKOUT HYDRO INC.</v>
          </cell>
          <cell r="B3739" t="str">
            <v>SIOUX LOOKOUT HYDRO INC.</v>
          </cell>
          <cell r="C3739">
            <v>-704417</v>
          </cell>
        </row>
        <row r="3740">
          <cell r="A3740" t="str">
            <v>ST. THOMAS ENERGY INC.</v>
          </cell>
          <cell r="B3740" t="str">
            <v>ST. THOMAS ENERGY INC.</v>
          </cell>
          <cell r="C3740">
            <v>-6526610</v>
          </cell>
        </row>
        <row r="3741">
          <cell r="A3741" t="str">
            <v>THUNDER BAY HYDRO ELECTRICITY DISTRIBUTION INC.</v>
          </cell>
          <cell r="B3741" t="str">
            <v>THUNDER BAY HYDRO ELECTRICITY DISTRIBUTION INC.</v>
          </cell>
          <cell r="C3741">
            <v>-8315003</v>
          </cell>
        </row>
        <row r="3742">
          <cell r="A3742" t="str">
            <v>TILLSONBURG HYDRO INC.</v>
          </cell>
          <cell r="B3742" t="str">
            <v>TILLSONBURG HYDRO INC.</v>
          </cell>
          <cell r="C3742">
            <v>-2519204</v>
          </cell>
        </row>
        <row r="3743">
          <cell r="A3743" t="str">
            <v>TORONTO HYDRO-ELECTRIC SYSTEM LIMITED</v>
          </cell>
          <cell r="B3743" t="str">
            <v>TORONTO HYDRO-ELECTRIC SYSTEM LIMITED</v>
          </cell>
          <cell r="C3743">
            <v>-242733722</v>
          </cell>
        </row>
        <row r="3744">
          <cell r="A3744" t="str">
            <v>VERIDIAN CONNECTIONS INC.</v>
          </cell>
          <cell r="B3744" t="str">
            <v>VERIDIAN CONNECTIONS INC.</v>
          </cell>
          <cell r="C3744">
            <v>-45880811</v>
          </cell>
        </row>
        <row r="3745">
          <cell r="A3745" t="str">
            <v>WASAGA DISTRIBUTION INC.</v>
          </cell>
          <cell r="B3745" t="str">
            <v>WASAGA DISTRIBUTION INC.</v>
          </cell>
          <cell r="C3745">
            <v>-3815152</v>
          </cell>
        </row>
        <row r="3746">
          <cell r="A3746" t="str">
            <v>WATERLOO NORTH HYDRO INC.</v>
          </cell>
          <cell r="B3746" t="str">
            <v>WATERLOO NORTH HYDRO INC.</v>
          </cell>
          <cell r="C3746">
            <v>-22468948</v>
          </cell>
        </row>
        <row r="3747">
          <cell r="A3747" t="str">
            <v>WELLAND HYDRO-ELECTRIC SYSTEM CORP.</v>
          </cell>
          <cell r="B3747" t="str">
            <v>WELLAND HYDRO-ELECTRIC SYSTEM CORP.</v>
          </cell>
          <cell r="C3747">
            <v>-1518155</v>
          </cell>
        </row>
        <row r="3748">
          <cell r="A3748" t="str">
            <v>WELLINGTON NORTH POWER INC.</v>
          </cell>
          <cell r="B3748" t="str">
            <v>WELLINGTON NORTH POWER INC.</v>
          </cell>
          <cell r="C3748">
            <v>-186985</v>
          </cell>
        </row>
        <row r="3749">
          <cell r="A3749" t="str">
            <v>WEST COAST HURON ENERGY INC.</v>
          </cell>
          <cell r="B3749" t="str">
            <v>WEST COAST HURON ENERGY INC.</v>
          </cell>
          <cell r="C3749">
            <v>-346545</v>
          </cell>
        </row>
        <row r="3750">
          <cell r="A3750" t="str">
            <v>WEST PERTH POWER INC.</v>
          </cell>
          <cell r="B3750" t="str">
            <v>ERIE THAMES POWERLINES CORPORATION</v>
          </cell>
          <cell r="C3750">
            <v>-349199</v>
          </cell>
        </row>
        <row r="3751">
          <cell r="A3751" t="str">
            <v>WESTARIO POWER INC.</v>
          </cell>
          <cell r="B3751" t="str">
            <v>WESTARIO POWER INC.</v>
          </cell>
          <cell r="C3751">
            <v>-7268124</v>
          </cell>
        </row>
        <row r="3752">
          <cell r="A3752" t="str">
            <v>WHITBY HYDRO ELECTRIC CORPORATION</v>
          </cell>
          <cell r="B3752" t="str">
            <v>WHITBY HYDRO ELECTRIC CORPORATION</v>
          </cell>
          <cell r="C3752">
            <v>-22417547</v>
          </cell>
        </row>
        <row r="3753">
          <cell r="A3753" t="str">
            <v>WOODSTOCK HYDRO SERVICES INC.</v>
          </cell>
          <cell r="B3753" t="str">
            <v>WOODSTOCK HYDRO SERVICES INC.</v>
          </cell>
          <cell r="C3753">
            <v>-3412744</v>
          </cell>
        </row>
        <row r="3758">
          <cell r="A3758" t="str">
            <v>ALGOMA POWER INC.</v>
          </cell>
          <cell r="B3758" t="str">
            <v>ALGOMA POWER INC.</v>
          </cell>
          <cell r="C3758">
            <v>-91299</v>
          </cell>
        </row>
        <row r="3759">
          <cell r="A3759" t="str">
            <v>ATIKOKAN HYDRO INC.</v>
          </cell>
          <cell r="B3759" t="str">
            <v>ATIKOKAN HYDRO INC.</v>
          </cell>
          <cell r="C3759">
            <v>0</v>
          </cell>
        </row>
        <row r="3760">
          <cell r="A3760" t="str">
            <v>BLUEWATER POWER DISTRIBUTION CORPORATION</v>
          </cell>
          <cell r="B3760" t="str">
            <v>BLUEWATER POWER DISTRIBUTION CORPORATION</v>
          </cell>
          <cell r="C3760">
            <v>-4629976</v>
          </cell>
        </row>
        <row r="3761">
          <cell r="A3761" t="str">
            <v>BRANT COUNTY POWER INC.</v>
          </cell>
          <cell r="B3761" t="str">
            <v>BRANT COUNTY POWER INC.</v>
          </cell>
          <cell r="C3761">
            <v>-1828479</v>
          </cell>
        </row>
        <row r="3762">
          <cell r="A3762" t="str">
            <v>BRANTFORD POWER INC.</v>
          </cell>
          <cell r="B3762" t="str">
            <v>BRANTFORD POWER INC.</v>
          </cell>
          <cell r="C3762">
            <v>-3586013</v>
          </cell>
        </row>
        <row r="3763">
          <cell r="A3763" t="str">
            <v>BURLINGTON HYDRO INC.</v>
          </cell>
          <cell r="B3763" t="str">
            <v>BURLINGTON HYDRO INC.</v>
          </cell>
          <cell r="C3763">
            <v>-22658819</v>
          </cell>
        </row>
        <row r="3764">
          <cell r="A3764" t="str">
            <v>CAMBRIDGE AND NORTH DUMFRIES HYDRO INC.</v>
          </cell>
          <cell r="B3764" t="str">
            <v>CAMBRIDGE AND NORTH DUMFRIES HYDRO INC.</v>
          </cell>
          <cell r="C3764">
            <v>-15549083</v>
          </cell>
        </row>
        <row r="3765">
          <cell r="A3765" t="str">
            <v>CANADIAN NIAGARA POWER INC.</v>
          </cell>
          <cell r="B3765" t="str">
            <v>CANADIAN NIAGARA POWER INC.</v>
          </cell>
          <cell r="C3765">
            <v>-6067153</v>
          </cell>
        </row>
        <row r="3766">
          <cell r="A3766" t="str">
            <v>CENTRE WELLINGTON HYDRO LTD.</v>
          </cell>
          <cell r="B3766" t="str">
            <v>CENTRE WELLINGTON HYDRO LTD.</v>
          </cell>
          <cell r="C3766">
            <v>-1397512</v>
          </cell>
        </row>
        <row r="3767">
          <cell r="A3767" t="str">
            <v>CHAPLEAU PUBLIC UTILITIES CORPORATION</v>
          </cell>
          <cell r="B3767" t="str">
            <v>CHAPLEAU PUBLIC UTILITIES CORPORATION</v>
          </cell>
          <cell r="C3767">
            <v>0</v>
          </cell>
        </row>
        <row r="3768">
          <cell r="A3768" t="str">
            <v>CLINTON POWER CORPORATION</v>
          </cell>
          <cell r="B3768" t="str">
            <v>ERIE THAMES POWERLINES CORPORATION</v>
          </cell>
          <cell r="C3768">
            <v>-52946</v>
          </cell>
        </row>
        <row r="3769">
          <cell r="A3769" t="str">
            <v>COLLUS POWER CORPORATION</v>
          </cell>
          <cell r="B3769" t="str">
            <v>COLLUS POWER CORPORATION</v>
          </cell>
          <cell r="C3769">
            <v>-9636769</v>
          </cell>
        </row>
        <row r="3770">
          <cell r="A3770" t="str">
            <v>COOPERATIVE HYDRO EMBRUN INC.</v>
          </cell>
          <cell r="B3770" t="str">
            <v>COOPERATIVE HYDRO EMBRUN INC.</v>
          </cell>
          <cell r="C3770">
            <v>-411107</v>
          </cell>
        </row>
        <row r="3771">
          <cell r="A3771" t="str">
            <v>E.L.K. ENERGY INC.</v>
          </cell>
          <cell r="B3771" t="str">
            <v>E.L.K. ENERGY INC.</v>
          </cell>
          <cell r="C3771">
            <v>-3679777</v>
          </cell>
        </row>
        <row r="3772">
          <cell r="A3772" t="str">
            <v>ENERSOURCE HYDRO MISSISSAUGA INC.</v>
          </cell>
          <cell r="B3772" t="str">
            <v>ENERSOURCE HYDRO MISSISSAUGA INC.</v>
          </cell>
          <cell r="C3772">
            <v>-61515316</v>
          </cell>
        </row>
        <row r="3773">
          <cell r="A3773" t="str">
            <v>ENTEGRUS POWERLINES INC.</v>
          </cell>
          <cell r="B3773" t="str">
            <v>CHATHAM-KENT HYDRO INC.</v>
          </cell>
          <cell r="C3773">
            <v>-4444968</v>
          </cell>
        </row>
        <row r="3774">
          <cell r="A3774" t="str">
            <v>ENWIN UTILITIES LTD.</v>
          </cell>
          <cell r="B3774" t="str">
            <v>ENWIN UTILITIES LTD.</v>
          </cell>
          <cell r="C3774">
            <v>-12172241</v>
          </cell>
        </row>
        <row r="3775">
          <cell r="A3775" t="str">
            <v>ERIE THAMES POWERLINES CORPORATION</v>
          </cell>
          <cell r="B3775" t="str">
            <v>ERIE THAMES POWERLINES CORPORATION</v>
          </cell>
          <cell r="C3775">
            <v>-3726409</v>
          </cell>
        </row>
        <row r="3776">
          <cell r="A3776" t="str">
            <v>ESPANOLA REGIONAL HYDRO DISTRIBUTION CORPORATION</v>
          </cell>
          <cell r="B3776" t="str">
            <v>ESPANOLA REGIONAL HYDRO DISTRIBUTION CORPORATION</v>
          </cell>
          <cell r="C3776">
            <v>-239607</v>
          </cell>
        </row>
        <row r="3777">
          <cell r="A3777" t="str">
            <v>ESSEX POWERLINES CORPORATION</v>
          </cell>
          <cell r="B3777" t="str">
            <v>ESSEX POWERLINES CORPORATION</v>
          </cell>
          <cell r="C3777">
            <v>-10063338</v>
          </cell>
        </row>
        <row r="3778">
          <cell r="A3778" t="str">
            <v>FESTIVAL HYDRO INC.</v>
          </cell>
          <cell r="B3778" t="str">
            <v>FESTIVAL HYDRO INC.</v>
          </cell>
          <cell r="C3778">
            <v>-4298581</v>
          </cell>
        </row>
        <row r="3779">
          <cell r="A3779" t="str">
            <v>FORT FRANCES POWER CORPORATION</v>
          </cell>
          <cell r="B3779" t="str">
            <v>FORT FRANCES POWER CORPORATION</v>
          </cell>
          <cell r="C3779">
            <v>0</v>
          </cell>
        </row>
        <row r="3780">
          <cell r="A3780" t="str">
            <v>GREATER SUDBURY HYDRO INC.</v>
          </cell>
          <cell r="B3780" t="str">
            <v>GREATER SUDBURY HYDRO INC.</v>
          </cell>
          <cell r="C3780">
            <v>-13513098</v>
          </cell>
        </row>
        <row r="3781">
          <cell r="A3781" t="str">
            <v>GRIMSBY POWER INCORPORATED</v>
          </cell>
          <cell r="B3781" t="str">
            <v>GRIMSBY POWER INCORPORATED</v>
          </cell>
          <cell r="C3781">
            <v>-4977193</v>
          </cell>
        </row>
        <row r="3782">
          <cell r="A3782" t="str">
            <v>GUELPH HYDRO ELECTRIC SYSTEMS INC.</v>
          </cell>
          <cell r="B3782" t="str">
            <v>GUELPH HYDRO ELECTRIC SYSTEMS INC.</v>
          </cell>
          <cell r="C3782">
            <v>-35235111</v>
          </cell>
        </row>
        <row r="3783">
          <cell r="A3783" t="str">
            <v>HALDIMAND COUNTY HYDRO INC.</v>
          </cell>
          <cell r="B3783" t="str">
            <v>HALDIMAND COUNTY HYDRO INC.</v>
          </cell>
          <cell r="C3783">
            <v>-3786815</v>
          </cell>
        </row>
        <row r="3784">
          <cell r="A3784" t="str">
            <v>HALTON HILLS HYDRO INC.</v>
          </cell>
          <cell r="B3784" t="str">
            <v>HALTON HILLS HYDRO INC.</v>
          </cell>
          <cell r="C3784">
            <v>-5912892</v>
          </cell>
        </row>
        <row r="3785">
          <cell r="A3785" t="str">
            <v>HEARST POWER DISTRIBUTION COMPANY LIMITED</v>
          </cell>
          <cell r="B3785" t="str">
            <v>HEARST POWER DISTRIBUTION COMPANY LIMITED</v>
          </cell>
          <cell r="C3785">
            <v>0</v>
          </cell>
        </row>
        <row r="3786">
          <cell r="A3786" t="str">
            <v>HORIZON UTILITIES CORPORATION</v>
          </cell>
          <cell r="B3786" t="str">
            <v>HORIZON UTILITIES CORPORATION</v>
          </cell>
          <cell r="C3786">
            <v>-29668803</v>
          </cell>
        </row>
        <row r="3787">
          <cell r="A3787" t="str">
            <v>HYDRO 2000 INC.</v>
          </cell>
          <cell r="B3787" t="str">
            <v>HYDRO 2000 INC.</v>
          </cell>
          <cell r="C3787">
            <v>-148262</v>
          </cell>
        </row>
        <row r="3788">
          <cell r="A3788" t="str">
            <v>HYDRO HAWKESBURY INC.</v>
          </cell>
          <cell r="B3788" t="str">
            <v>HYDRO HAWKESBURY INC.</v>
          </cell>
          <cell r="C3788">
            <v>-136546</v>
          </cell>
        </row>
        <row r="3789">
          <cell r="A3789" t="str">
            <v>HYDRO ONE BRAMPTON NETWORKS INC.</v>
          </cell>
          <cell r="B3789" t="str">
            <v>HYDRO ONE BRAMPTON NETWORKS INC.</v>
          </cell>
          <cell r="C3789">
            <v>-109104091</v>
          </cell>
        </row>
        <row r="3790">
          <cell r="A3790" t="str">
            <v>HYDRO ONE NETWORKS INC.</v>
          </cell>
          <cell r="B3790" t="str">
            <v>HYDRO ONE NETWORKS INC.</v>
          </cell>
          <cell r="C3790">
            <v>0</v>
          </cell>
        </row>
        <row r="3791">
          <cell r="A3791" t="str">
            <v>HYDRO ONE REMOTE COMMUNITIES INC.</v>
          </cell>
          <cell r="B3791" t="str">
            <v>HYDRO ONE REMOTE COMMUNITIES INC.</v>
          </cell>
          <cell r="C3791">
            <v>0</v>
          </cell>
        </row>
        <row r="3792">
          <cell r="A3792" t="str">
            <v>HYDRO OTTAWA LIMITED</v>
          </cell>
          <cell r="B3792" t="str">
            <v>HYDRO OTTAWA LIMITED</v>
          </cell>
          <cell r="C3792">
            <v>-174598596</v>
          </cell>
        </row>
        <row r="3793">
          <cell r="A3793" t="str">
            <v>INNISFIL HYDRO DISTRIBUTION SYSTEMS LIMITED</v>
          </cell>
          <cell r="B3793" t="str">
            <v>INNISFIL HYDRO DISTRIBUTION SYSTEMS LIMITED</v>
          </cell>
          <cell r="C3793">
            <v>-7193540</v>
          </cell>
        </row>
        <row r="3794">
          <cell r="A3794" t="str">
            <v>KASHECHEWAN POWER CORPORATION</v>
          </cell>
          <cell r="B3794" t="str">
            <v>KASHECHEWAN POWER CORPORATION</v>
          </cell>
          <cell r="C3794">
            <v>-283008</v>
          </cell>
        </row>
        <row r="3795">
          <cell r="A3795" t="str">
            <v>KENORA HYDRO ELECTRIC CORPORATION LTD.</v>
          </cell>
          <cell r="B3795" t="str">
            <v>KENORA HYDRO ELECTRIC CORPORATION LTD.</v>
          </cell>
          <cell r="C3795">
            <v>-485313</v>
          </cell>
        </row>
        <row r="3796">
          <cell r="A3796" t="str">
            <v>KINGSTON HYDRO CORPORATION</v>
          </cell>
          <cell r="B3796" t="str">
            <v>KINGSTON HYDRO CORPORATION</v>
          </cell>
          <cell r="C3796">
            <v>-1376299</v>
          </cell>
        </row>
        <row r="3797">
          <cell r="A3797" t="str">
            <v>KITCHENER-WILMOT HYDRO INC.</v>
          </cell>
          <cell r="B3797" t="str">
            <v>KITCHENER-WILMOT HYDRO INC.</v>
          </cell>
          <cell r="C3797">
            <v>-41724111</v>
          </cell>
        </row>
        <row r="3798">
          <cell r="A3798" t="str">
            <v>LAKEFRONT UTILITIES INC.</v>
          </cell>
          <cell r="B3798" t="str">
            <v>LAKEFRONT UTILITIES INC.</v>
          </cell>
          <cell r="C3798">
            <v>-2157659</v>
          </cell>
        </row>
        <row r="3799">
          <cell r="A3799" t="str">
            <v>LAKELAND POWER DISTRIBUTION LTD.</v>
          </cell>
          <cell r="B3799" t="str">
            <v>LAKELAND POWER DISTRIBUTION LTD.</v>
          </cell>
          <cell r="C3799">
            <v>-4672796</v>
          </cell>
        </row>
        <row r="3800">
          <cell r="A3800" t="str">
            <v>LONDON HYDRO INC.</v>
          </cell>
          <cell r="B3800" t="str">
            <v>LONDON HYDRO INC.</v>
          </cell>
          <cell r="C3800">
            <v>0</v>
          </cell>
        </row>
        <row r="3801">
          <cell r="A3801" t="str">
            <v>MIDDLESEX POWER DISTRIBUTION CORPORATION</v>
          </cell>
          <cell r="B3801" t="str">
            <v>MIDDLESEX POWER DISTRIBUTION CORPORATION</v>
          </cell>
          <cell r="C3801">
            <v>-1077400</v>
          </cell>
        </row>
        <row r="3802">
          <cell r="A3802" t="str">
            <v>MIDLAND POWER UTILITY CORPORATION</v>
          </cell>
          <cell r="B3802" t="str">
            <v>MIDLAND POWER UTILITY CORPORATION</v>
          </cell>
          <cell r="C3802">
            <v>-1429952</v>
          </cell>
        </row>
        <row r="3803">
          <cell r="A3803" t="str">
            <v>MILTON HYDRO DISTRIBUTION INC.</v>
          </cell>
          <cell r="B3803" t="str">
            <v>MILTON HYDRO DISTRIBUTION INC.</v>
          </cell>
          <cell r="C3803">
            <v>-38175516</v>
          </cell>
        </row>
        <row r="3804">
          <cell r="A3804" t="str">
            <v>NEWMARKET-TAY POWER DISTRIBUTION LTD.</v>
          </cell>
          <cell r="B3804" t="str">
            <v>NEWMARKET-TAY POWER DISTRIBUTION LTD.</v>
          </cell>
          <cell r="C3804">
            <v>-19059628</v>
          </cell>
        </row>
        <row r="3805">
          <cell r="A3805" t="str">
            <v>NIAGARA PENINSULA ENERGY INC.</v>
          </cell>
          <cell r="B3805" t="str">
            <v>NIAGARA PENINSULA ENERGY INC.</v>
          </cell>
          <cell r="C3805">
            <v>-17481077</v>
          </cell>
        </row>
        <row r="3806">
          <cell r="A3806" t="str">
            <v>NIAGARA-ON-THE-LAKE HYDRO INC.</v>
          </cell>
          <cell r="B3806" t="str">
            <v>NIAGARA-ON-THE-LAKE HYDRO INC.</v>
          </cell>
          <cell r="C3806">
            <v>-5807978</v>
          </cell>
        </row>
        <row r="3807">
          <cell r="A3807" t="str">
            <v>NORFOLK POWER DISTRIBUTION INC.</v>
          </cell>
          <cell r="B3807" t="str">
            <v>NORFOLK POWER DISTRIBUTION INC.</v>
          </cell>
          <cell r="C3807">
            <v>-8473522</v>
          </cell>
        </row>
        <row r="3808">
          <cell r="A3808" t="str">
            <v>NORTH BAY HYDRO DISTRIBUTION LIMITED</v>
          </cell>
          <cell r="B3808" t="str">
            <v>NORTH BAY HYDRO DISTRIBUTION LIMITED</v>
          </cell>
          <cell r="C3808">
            <v>-7096812</v>
          </cell>
        </row>
        <row r="3809">
          <cell r="A3809" t="str">
            <v>NORTHERN ONTARIO WIRES INC.</v>
          </cell>
          <cell r="B3809" t="str">
            <v>NORTHERN ONTARIO WIRES INC.</v>
          </cell>
          <cell r="C3809">
            <v>0</v>
          </cell>
        </row>
        <row r="3810">
          <cell r="A3810" t="str">
            <v>OAKVILLE HYDRO ELECTRICITY DISTRIBUTION INC.</v>
          </cell>
          <cell r="B3810" t="str">
            <v>OAKVILLE HYDRO ELECTRICITY DISTRIBUTION INC.</v>
          </cell>
          <cell r="C3810">
            <v>-34251899</v>
          </cell>
        </row>
        <row r="3811">
          <cell r="A3811" t="str">
            <v>ORANGEVILLE HYDRO LIMITED</v>
          </cell>
          <cell r="B3811" t="str">
            <v>ORANGEVILLE HYDRO LIMITED</v>
          </cell>
          <cell r="C3811">
            <v>-3607833</v>
          </cell>
        </row>
        <row r="3812">
          <cell r="A3812" t="str">
            <v>ORILLIA POWER DISTRIBUTION CORPORATION</v>
          </cell>
          <cell r="B3812" t="str">
            <v>ORILLIA POWER DISTRIBUTION CORPORATION</v>
          </cell>
          <cell r="C3812">
            <v>-411379</v>
          </cell>
        </row>
        <row r="3813">
          <cell r="A3813" t="str">
            <v>OSHAWA PUC NETWORKS INC.</v>
          </cell>
          <cell r="B3813" t="str">
            <v>OSHAWA PUC NETWORKS INC.</v>
          </cell>
          <cell r="C3813">
            <v>-28454846</v>
          </cell>
        </row>
        <row r="3814">
          <cell r="A3814" t="str">
            <v>OTTAWA RIVER POWER CORPORATION</v>
          </cell>
          <cell r="B3814" t="str">
            <v>OTTAWA RIVER POWER CORPORATION</v>
          </cell>
          <cell r="C3814">
            <v>-1083826</v>
          </cell>
        </row>
        <row r="3815">
          <cell r="A3815" t="str">
            <v>PARRY SOUND POWER CORPORATION</v>
          </cell>
          <cell r="B3815" t="str">
            <v>PARRY SOUND POWER CORPORATION</v>
          </cell>
          <cell r="C3815">
            <v>-835036</v>
          </cell>
        </row>
        <row r="3816">
          <cell r="A3816" t="str">
            <v>PETERBOROUGH DISTRIBUTION INCORPORATED</v>
          </cell>
          <cell r="B3816" t="str">
            <v>PETERBOROUGH DISTRIBUTION INCORPORATED</v>
          </cell>
          <cell r="C3816">
            <v>-10533302</v>
          </cell>
        </row>
        <row r="3817">
          <cell r="A3817" t="str">
            <v>PORT COLBORNE HYDRO INC.</v>
          </cell>
          <cell r="B3817" t="str">
            <v>CANADIAN NIAGARA POWER INC.</v>
          </cell>
          <cell r="C3817">
            <v>-1450611</v>
          </cell>
        </row>
        <row r="3818">
          <cell r="A3818" t="str">
            <v>POWERSTREAM INC.</v>
          </cell>
          <cell r="B3818" t="str">
            <v>POWERSTREAM INC.</v>
          </cell>
          <cell r="C3818">
            <v>-277009926</v>
          </cell>
        </row>
        <row r="3819">
          <cell r="A3819" t="str">
            <v>PUC DISTRIBUTION INC.</v>
          </cell>
          <cell r="B3819" t="str">
            <v>PUC DISTRIBUTION INC.</v>
          </cell>
          <cell r="C3819">
            <v>-5370005</v>
          </cell>
        </row>
        <row r="3820">
          <cell r="A3820" t="str">
            <v>RENFREW HYDRO INC.</v>
          </cell>
          <cell r="B3820" t="str">
            <v>RENFREW HYDRO INC.</v>
          </cell>
          <cell r="C3820">
            <v>0</v>
          </cell>
        </row>
        <row r="3821">
          <cell r="A3821" t="str">
            <v>RIDEAU ST. LAWRENCE DISTRIBUTION INC.</v>
          </cell>
          <cell r="B3821" t="str">
            <v>RIDEAU ST. LAWRENCE DISTRIBUTION INC.</v>
          </cell>
          <cell r="C3821">
            <v>-360987</v>
          </cell>
        </row>
        <row r="3822">
          <cell r="A3822" t="str">
            <v>SIOUX LOOKOUT HYDRO INC.</v>
          </cell>
          <cell r="B3822" t="str">
            <v>SIOUX LOOKOUT HYDRO INC.</v>
          </cell>
          <cell r="C3822">
            <v>-817216</v>
          </cell>
        </row>
        <row r="3823">
          <cell r="A3823" t="str">
            <v>ST. THOMAS ENERGY INC.</v>
          </cell>
          <cell r="B3823" t="str">
            <v>ST. THOMAS ENERGY INC.</v>
          </cell>
          <cell r="C3823">
            <v>-6911139</v>
          </cell>
        </row>
        <row r="3824">
          <cell r="A3824" t="str">
            <v>THUNDER BAY HYDRO ELECTRICITY DISTRIBUTION INC.</v>
          </cell>
          <cell r="B3824" t="str">
            <v>THUNDER BAY HYDRO ELECTRICITY DISTRIBUTION INC.</v>
          </cell>
          <cell r="C3824">
            <v>-10305020</v>
          </cell>
        </row>
        <row r="3825">
          <cell r="A3825" t="str">
            <v>TILLSONBURG HYDRO INC.</v>
          </cell>
          <cell r="B3825" t="str">
            <v>TILLSONBURG HYDRO INC.</v>
          </cell>
          <cell r="C3825">
            <v>-2609529</v>
          </cell>
        </row>
        <row r="3826">
          <cell r="A3826" t="str">
            <v>TORONTO HYDRO-ELECTRIC SYSTEM LIMITED</v>
          </cell>
          <cell r="B3826" t="str">
            <v>TORONTO HYDRO-ELECTRIC SYSTEM LIMITED</v>
          </cell>
          <cell r="C3826">
            <v>-258098312</v>
          </cell>
        </row>
        <row r="3827">
          <cell r="A3827" t="str">
            <v>VERIDIAN CONNECTIONS INC.</v>
          </cell>
          <cell r="B3827" t="str">
            <v>VERIDIAN CONNECTIONS INC.</v>
          </cell>
          <cell r="C3827">
            <v>-48475389</v>
          </cell>
        </row>
        <row r="3828">
          <cell r="A3828" t="str">
            <v>WASAGA DISTRIBUTION INC.</v>
          </cell>
          <cell r="B3828" t="str">
            <v>WASAGA DISTRIBUTION INC.</v>
          </cell>
          <cell r="C3828">
            <v>-3609377</v>
          </cell>
        </row>
        <row r="3829">
          <cell r="A3829" t="str">
            <v>WATERLOO NORTH HYDRO INC.</v>
          </cell>
          <cell r="B3829" t="str">
            <v>WATERLOO NORTH HYDRO INC.</v>
          </cell>
          <cell r="C3829">
            <v>-25788604</v>
          </cell>
        </row>
        <row r="3830">
          <cell r="A3830" t="str">
            <v>WELLAND HYDRO-ELECTRIC SYSTEM CORP.</v>
          </cell>
          <cell r="B3830" t="str">
            <v>WELLAND HYDRO-ELECTRIC SYSTEM CORP.</v>
          </cell>
          <cell r="C3830">
            <v>-1728419</v>
          </cell>
        </row>
        <row r="3831">
          <cell r="A3831" t="str">
            <v>WELLINGTON NORTH POWER INC.</v>
          </cell>
          <cell r="B3831" t="str">
            <v>WELLINGTON NORTH POWER INC.</v>
          </cell>
          <cell r="C3831">
            <v>-245574</v>
          </cell>
        </row>
        <row r="3832">
          <cell r="A3832" t="str">
            <v>WEST COAST HURON ENERGY INC.</v>
          </cell>
          <cell r="B3832" t="str">
            <v>WEST COAST HURON ENERGY INC.</v>
          </cell>
          <cell r="C3832">
            <v>-425620</v>
          </cell>
        </row>
        <row r="3833">
          <cell r="A3833" t="str">
            <v>WEST PERTH POWER INC.</v>
          </cell>
          <cell r="B3833" t="str">
            <v>ERIE THAMES POWERLINES CORPORATION</v>
          </cell>
          <cell r="C3833">
            <v>-349199</v>
          </cell>
        </row>
        <row r="3834">
          <cell r="A3834" t="str">
            <v>WESTARIO POWER INC.</v>
          </cell>
          <cell r="B3834" t="str">
            <v>WESTARIO POWER INC.</v>
          </cell>
          <cell r="C3834">
            <v>-7555737</v>
          </cell>
        </row>
        <row r="3835">
          <cell r="A3835" t="str">
            <v>WHITBY HYDRO ELECTRIC CORPORATION</v>
          </cell>
          <cell r="B3835" t="str">
            <v>WHITBY HYDRO ELECTRIC CORPORATION</v>
          </cell>
          <cell r="C3835">
            <v>-25605468</v>
          </cell>
        </row>
        <row r="3836">
          <cell r="A3836" t="str">
            <v>WOODSTOCK HYDRO SERVICES INC.</v>
          </cell>
          <cell r="B3836" t="str">
            <v>WOODSTOCK HYDRO SERVICES INC.</v>
          </cell>
          <cell r="C3836">
            <v>-4586367</v>
          </cell>
        </row>
        <row r="3841">
          <cell r="A3841" t="str">
            <v>ALGOMA POWER INC.</v>
          </cell>
          <cell r="B3841" t="str">
            <v>ALGOMA POWER INC.</v>
          </cell>
          <cell r="C3841">
            <v>-121890</v>
          </cell>
        </row>
        <row r="3842">
          <cell r="A3842" t="str">
            <v>ATIKOKAN HYDRO INC.</v>
          </cell>
          <cell r="B3842" t="str">
            <v>ATIKOKAN HYDRO INC.</v>
          </cell>
          <cell r="C3842">
            <v>0</v>
          </cell>
        </row>
        <row r="3843">
          <cell r="A3843" t="str">
            <v>BLUEWATER POWER DISTRIBUTION CORPORATION</v>
          </cell>
          <cell r="B3843" t="str">
            <v>BLUEWATER POWER DISTRIBUTION CORPORATION</v>
          </cell>
          <cell r="C3843">
            <v>-5074914</v>
          </cell>
        </row>
        <row r="3844">
          <cell r="A3844" t="str">
            <v>BRANT COUNTY POWER INC.</v>
          </cell>
          <cell r="B3844" t="str">
            <v>BRANT COUNTY POWER INC.</v>
          </cell>
          <cell r="C3844">
            <v>-1836974</v>
          </cell>
        </row>
        <row r="3845">
          <cell r="A3845" t="str">
            <v>BRANTFORD POWER INC.</v>
          </cell>
          <cell r="B3845" t="str">
            <v>BRANTFORD POWER INC.</v>
          </cell>
          <cell r="C3845">
            <v>-3851573</v>
          </cell>
        </row>
        <row r="3846">
          <cell r="A3846" t="str">
            <v>BURLINGTON HYDRO INC.</v>
          </cell>
          <cell r="B3846" t="str">
            <v>BURLINGTON HYDRO INC.</v>
          </cell>
          <cell r="C3846">
            <v>-24106435</v>
          </cell>
        </row>
        <row r="3847">
          <cell r="A3847" t="str">
            <v>CAMBRIDGE AND NORTH DUMFRIES HYDRO INC.</v>
          </cell>
          <cell r="B3847" t="str">
            <v>CAMBRIDGE AND NORTH DUMFRIES HYDRO INC.</v>
          </cell>
          <cell r="C3847">
            <v>-16891915</v>
          </cell>
        </row>
        <row r="3848">
          <cell r="A3848" t="str">
            <v>CANADIAN NIAGARA POWER INC.</v>
          </cell>
          <cell r="B3848" t="str">
            <v>CANADIAN NIAGARA POWER INC.</v>
          </cell>
          <cell r="C3848">
            <v>-6317364</v>
          </cell>
        </row>
        <row r="3849">
          <cell r="A3849" t="str">
            <v>CENTRE WELLINGTON HYDRO LTD.</v>
          </cell>
          <cell r="B3849" t="str">
            <v>CENTRE WELLINGTON HYDRO LTD.</v>
          </cell>
          <cell r="C3849">
            <v>-1534411</v>
          </cell>
        </row>
        <row r="3850">
          <cell r="A3850" t="str">
            <v>CHAPLEAU PUBLIC UTILITIES CORPORATION</v>
          </cell>
          <cell r="B3850" t="str">
            <v>CHAPLEAU PUBLIC UTILITIES CORPORATION</v>
          </cell>
          <cell r="C3850">
            <v>0</v>
          </cell>
        </row>
        <row r="3851">
          <cell r="A3851" t="str">
            <v>COLLUS POWER CORPORATION</v>
          </cell>
          <cell r="B3851" t="str">
            <v>COLLUS POWER CORPORATION</v>
          </cell>
          <cell r="C3851">
            <v>-10231780</v>
          </cell>
        </row>
        <row r="3852">
          <cell r="A3852" t="str">
            <v>COOPERATIVE HYDRO EMBRUN INC.</v>
          </cell>
          <cell r="B3852" t="str">
            <v>COOPERATIVE HYDRO EMBRUN INC.</v>
          </cell>
          <cell r="C3852">
            <v>-396826</v>
          </cell>
        </row>
        <row r="3853">
          <cell r="A3853" t="str">
            <v>E.L.K. ENERGY INC.</v>
          </cell>
          <cell r="B3853" t="str">
            <v>E.L.K. ENERGY INC.</v>
          </cell>
          <cell r="C3853">
            <v>-3871421</v>
          </cell>
        </row>
        <row r="3854">
          <cell r="A3854" t="str">
            <v>ENERSOURCE HYDRO MISSISSAUGA INC.</v>
          </cell>
          <cell r="B3854" t="str">
            <v>ENERSOURCE HYDRO MISSISSAUGA INC.</v>
          </cell>
          <cell r="C3854">
            <v>-816596</v>
          </cell>
        </row>
        <row r="3855">
          <cell r="A3855" t="str">
            <v>ENTEGRUS POWERLINES INC.</v>
          </cell>
          <cell r="B3855" t="str">
            <v>CHATHAM-KENT HYDRO INC.</v>
          </cell>
          <cell r="C3855">
            <v>-4767222</v>
          </cell>
        </row>
        <row r="3856">
          <cell r="A3856" t="str">
            <v>ENWIN UTILITIES LTD.</v>
          </cell>
          <cell r="B3856" t="str">
            <v>ENWIN UTILITIES LTD.</v>
          </cell>
          <cell r="C3856">
            <v>-12499296</v>
          </cell>
        </row>
        <row r="3857">
          <cell r="A3857" t="str">
            <v>ERIE THAMES POWERLINES CORPORATION</v>
          </cell>
          <cell r="B3857" t="str">
            <v>ERIE THAMES POWERLINES CORPORATION</v>
          </cell>
          <cell r="C3857">
            <v>-4773539</v>
          </cell>
        </row>
        <row r="3858">
          <cell r="A3858" t="str">
            <v>ESPANOLA REGIONAL HYDRO DISTRIBUTION CORPORATION</v>
          </cell>
          <cell r="B3858" t="str">
            <v>ESPANOLA REGIONAL HYDRO DISTRIBUTION CORPORATION</v>
          </cell>
          <cell r="C3858">
            <v>-251533</v>
          </cell>
        </row>
        <row r="3859">
          <cell r="A3859" t="str">
            <v>ESSEX POWERLINES CORPORATION</v>
          </cell>
          <cell r="B3859" t="str">
            <v>ESSEX POWERLINES CORPORATION</v>
          </cell>
          <cell r="C3859">
            <v>-12003010</v>
          </cell>
        </row>
        <row r="3860">
          <cell r="A3860" t="str">
            <v>FESTIVAL HYDRO INC.</v>
          </cell>
          <cell r="B3860" t="str">
            <v>FESTIVAL HYDRO INC.</v>
          </cell>
          <cell r="C3860">
            <v>-4405061</v>
          </cell>
        </row>
        <row r="3861">
          <cell r="A3861" t="str">
            <v>FORT FRANCES POWER CORPORATION</v>
          </cell>
          <cell r="B3861" t="str">
            <v>FORT FRANCES POWER CORPORATION</v>
          </cell>
          <cell r="C3861">
            <v>0</v>
          </cell>
        </row>
        <row r="3862">
          <cell r="A3862" t="str">
            <v>GREATER SUDBURY HYDRO INC.</v>
          </cell>
          <cell r="B3862" t="str">
            <v>GREATER SUDBURY HYDRO INC.</v>
          </cell>
          <cell r="C3862">
            <v>-14578301</v>
          </cell>
        </row>
        <row r="3863">
          <cell r="A3863" t="str">
            <v>GRIMSBY POWER INCORPORATED</v>
          </cell>
          <cell r="B3863" t="str">
            <v>GRIMSBY POWER INCORPORATED</v>
          </cell>
          <cell r="C3863">
            <v>-5686522</v>
          </cell>
        </row>
        <row r="3864">
          <cell r="A3864" t="str">
            <v>GUELPH HYDRO ELECTRIC SYSTEMS INC.</v>
          </cell>
          <cell r="B3864" t="str">
            <v>GUELPH HYDRO ELECTRIC SYSTEMS INC.</v>
          </cell>
          <cell r="C3864">
            <v>-31565438</v>
          </cell>
        </row>
        <row r="3865">
          <cell r="A3865" t="str">
            <v>HALDIMAND COUNTY HYDRO INC.</v>
          </cell>
          <cell r="B3865" t="str">
            <v>HALDIMAND COUNTY HYDRO INC.</v>
          </cell>
          <cell r="C3865">
            <v>-3953284</v>
          </cell>
        </row>
        <row r="3866">
          <cell r="A3866" t="str">
            <v>HALTON HILLS HYDRO INC.</v>
          </cell>
          <cell r="B3866" t="str">
            <v>HALTON HILLS HYDRO INC.</v>
          </cell>
          <cell r="C3866">
            <v>-6385598</v>
          </cell>
        </row>
        <row r="3867">
          <cell r="A3867" t="str">
            <v>HEARST POWER DISTRIBUTION COMPANY LIMITED</v>
          </cell>
          <cell r="B3867" t="str">
            <v>HEARST POWER DISTRIBUTION COMPANY LIMITED</v>
          </cell>
          <cell r="C3867">
            <v>0</v>
          </cell>
        </row>
        <row r="3868">
          <cell r="A3868" t="str">
            <v>HORIZON UTILITIES CORPORATION</v>
          </cell>
          <cell r="B3868" t="str">
            <v>HORIZON UTILITIES CORPORATION</v>
          </cell>
          <cell r="C3868">
            <v>-33834063</v>
          </cell>
        </row>
        <row r="3869">
          <cell r="A3869" t="str">
            <v>HYDRO 2000 INC.</v>
          </cell>
          <cell r="B3869" t="str">
            <v>HYDRO 2000 INC.</v>
          </cell>
          <cell r="C3869">
            <v>-148764</v>
          </cell>
        </row>
        <row r="3870">
          <cell r="A3870" t="str">
            <v>HYDRO HAWKESBURY INC.</v>
          </cell>
          <cell r="B3870" t="str">
            <v>HYDRO HAWKESBURY INC.</v>
          </cell>
          <cell r="C3870">
            <v>-130769</v>
          </cell>
        </row>
        <row r="3871">
          <cell r="A3871" t="str">
            <v>HYDRO ONE BRAMPTON NETWORKS INC.</v>
          </cell>
          <cell r="B3871" t="str">
            <v>HYDRO ONE BRAMPTON NETWORKS INC.</v>
          </cell>
          <cell r="C3871">
            <v>-123538549</v>
          </cell>
        </row>
        <row r="3872">
          <cell r="A3872" t="str">
            <v>HYDRO ONE NETWORKS INC.</v>
          </cell>
          <cell r="B3872" t="str">
            <v>HYDRO ONE NETWORKS INC.</v>
          </cell>
          <cell r="C3872">
            <v>0</v>
          </cell>
        </row>
        <row r="3873">
          <cell r="A3873" t="str">
            <v>HYDRO ONE REMOTE COMMUNITIES INC.</v>
          </cell>
          <cell r="B3873" t="str">
            <v>HYDRO ONE REMOTE COMMUNITIES INC.</v>
          </cell>
          <cell r="C3873">
            <v>0</v>
          </cell>
        </row>
        <row r="3874">
          <cell r="A3874" t="str">
            <v>HYDRO OTTAWA LIMITED</v>
          </cell>
          <cell r="B3874" t="str">
            <v>HYDRO OTTAWA LIMITED</v>
          </cell>
          <cell r="C3874">
            <v>-195648455</v>
          </cell>
        </row>
        <row r="3875">
          <cell r="A3875" t="str">
            <v>INNISFIL HYDRO DISTRIBUTION SYSTEMS LIMITED</v>
          </cell>
          <cell r="B3875" t="str">
            <v>INNISFIL HYDRO DISTRIBUTION SYSTEMS LIMITED</v>
          </cell>
          <cell r="C3875">
            <v>-7714947</v>
          </cell>
        </row>
        <row r="3876">
          <cell r="A3876" t="str">
            <v>KENORA HYDRO ELECTRIC CORPORATION LTD.</v>
          </cell>
          <cell r="B3876" t="str">
            <v>KENORA HYDRO ELECTRIC CORPORATION LTD.</v>
          </cell>
          <cell r="C3876">
            <v>-508211</v>
          </cell>
        </row>
        <row r="3877">
          <cell r="A3877" t="str">
            <v>KINGSTON HYDRO CORPORATION</v>
          </cell>
          <cell r="B3877" t="str">
            <v>KINGSTON HYDRO CORPORATION</v>
          </cell>
          <cell r="C3877">
            <v>-1783772</v>
          </cell>
        </row>
        <row r="3878">
          <cell r="A3878" t="str">
            <v>KITCHENER-WILMOT HYDRO INC.</v>
          </cell>
          <cell r="B3878" t="str">
            <v>KITCHENER-WILMOT HYDRO INC.</v>
          </cell>
          <cell r="C3878">
            <v>-44537160</v>
          </cell>
        </row>
        <row r="3879">
          <cell r="A3879" t="str">
            <v>LAKEFRONT UTILITIES INC.</v>
          </cell>
          <cell r="B3879" t="str">
            <v>LAKEFRONT UTILITIES INC.</v>
          </cell>
          <cell r="C3879">
            <v>-2400063</v>
          </cell>
        </row>
        <row r="3880">
          <cell r="A3880" t="str">
            <v>LAKELAND POWER DISTRIBUTION LTD.</v>
          </cell>
          <cell r="B3880" t="str">
            <v>LAKELAND POWER DISTRIBUTION LTD.</v>
          </cell>
          <cell r="C3880">
            <v>-4997238</v>
          </cell>
        </row>
        <row r="3881">
          <cell r="A3881" t="str">
            <v>LONDON HYDRO INC.</v>
          </cell>
          <cell r="B3881" t="str">
            <v>LONDON HYDRO INC.</v>
          </cell>
          <cell r="C3881">
            <v>-33062374</v>
          </cell>
        </row>
        <row r="3882">
          <cell r="A3882" t="str">
            <v>MIDDLESEX POWER DISTRIBUTION CORPORATION</v>
          </cell>
          <cell r="B3882" t="str">
            <v>MIDDLESEX POWER DISTRIBUTION CORPORATION</v>
          </cell>
          <cell r="C3882">
            <v>-1262569</v>
          </cell>
        </row>
        <row r="3883">
          <cell r="A3883" t="str">
            <v>MIDLAND POWER UTILITY CORPORATION</v>
          </cell>
          <cell r="B3883" t="str">
            <v>MIDLAND POWER UTILITY CORPORATION</v>
          </cell>
          <cell r="C3883">
            <v>-1621821</v>
          </cell>
        </row>
        <row r="3884">
          <cell r="A3884" t="str">
            <v>MILTON HYDRO DISTRIBUTION INC.</v>
          </cell>
          <cell r="B3884" t="str">
            <v>MILTON HYDRO DISTRIBUTION INC.</v>
          </cell>
          <cell r="C3884">
            <v>-40103153</v>
          </cell>
        </row>
        <row r="3885">
          <cell r="A3885" t="str">
            <v>NEWMARKET-TAY POWER DISTRIBUTION LTD.</v>
          </cell>
          <cell r="B3885" t="str">
            <v>NEWMARKET-TAY POWER DISTRIBUTION LTD.</v>
          </cell>
          <cell r="C3885">
            <v>-20286814</v>
          </cell>
        </row>
        <row r="3886">
          <cell r="A3886" t="str">
            <v>NIAGARA PENINSULA ENERGY INC.</v>
          </cell>
          <cell r="B3886" t="str">
            <v>NIAGARA PENINSULA ENERGY INC.</v>
          </cell>
          <cell r="C3886">
            <v>-19052603</v>
          </cell>
        </row>
        <row r="3887">
          <cell r="A3887" t="str">
            <v>NIAGARA-ON-THE-LAKE HYDRO INC.</v>
          </cell>
          <cell r="B3887" t="str">
            <v>NIAGARA-ON-THE-LAKE HYDRO INC.</v>
          </cell>
          <cell r="C3887">
            <v>-6253644</v>
          </cell>
        </row>
        <row r="3888">
          <cell r="A3888" t="str">
            <v>NORFOLK POWER DISTRIBUTION INC.</v>
          </cell>
          <cell r="B3888" t="str">
            <v>NORFOLK POWER DISTRIBUTION INC.</v>
          </cell>
          <cell r="C3888">
            <v>-9811775</v>
          </cell>
        </row>
        <row r="3889">
          <cell r="A3889" t="str">
            <v>NORTH BAY HYDRO DISTRIBUTION LIMITED</v>
          </cell>
          <cell r="B3889" t="str">
            <v>NORTH BAY HYDRO DISTRIBUTION LIMITED</v>
          </cell>
          <cell r="C3889">
            <v>-7560942</v>
          </cell>
        </row>
        <row r="3890">
          <cell r="A3890" t="str">
            <v>NORTHERN ONTARIO WIRES INC.</v>
          </cell>
          <cell r="B3890" t="str">
            <v>NORTHERN ONTARIO WIRES INC.</v>
          </cell>
          <cell r="C3890">
            <v>0</v>
          </cell>
        </row>
        <row r="3891">
          <cell r="A3891" t="str">
            <v>OAKVILLE HYDRO ELECTRICITY DISTRIBUTION INC.</v>
          </cell>
          <cell r="B3891" t="str">
            <v>OAKVILLE HYDRO ELECTRICITY DISTRIBUTION INC.</v>
          </cell>
          <cell r="C3891">
            <v>-38964886</v>
          </cell>
        </row>
        <row r="3892">
          <cell r="A3892" t="str">
            <v>ORANGEVILLE HYDRO LIMITED</v>
          </cell>
          <cell r="B3892" t="str">
            <v>ORANGEVILLE HYDRO LIMITED</v>
          </cell>
          <cell r="C3892">
            <v>-3793000</v>
          </cell>
        </row>
        <row r="3893">
          <cell r="A3893" t="str">
            <v>ORILLIA POWER DISTRIBUTION CORPORATION</v>
          </cell>
          <cell r="B3893" t="str">
            <v>ORILLIA POWER DISTRIBUTION CORPORATION</v>
          </cell>
          <cell r="C3893">
            <v>-504949</v>
          </cell>
        </row>
        <row r="3894">
          <cell r="A3894" t="str">
            <v>OSHAWA PUC NETWORKS INC.</v>
          </cell>
          <cell r="B3894" t="str">
            <v>OSHAWA PUC NETWORKS INC.</v>
          </cell>
          <cell r="C3894">
            <v>-29385637</v>
          </cell>
        </row>
        <row r="3895">
          <cell r="A3895" t="str">
            <v>OTTAWA RIVER POWER CORPORATION</v>
          </cell>
          <cell r="B3895" t="str">
            <v>OTTAWA RIVER POWER CORPORATION</v>
          </cell>
          <cell r="C3895">
            <v>-1279394</v>
          </cell>
        </row>
        <row r="3896">
          <cell r="A3896" t="str">
            <v>PARRY SOUND POWER CORPORATION</v>
          </cell>
          <cell r="B3896" t="str">
            <v>PARRY SOUND POWER CORPORATION</v>
          </cell>
          <cell r="C3896">
            <v>-909103</v>
          </cell>
        </row>
        <row r="3897">
          <cell r="A3897" t="str">
            <v>PETERBOROUGH DISTRIBUTION INCORPORATED</v>
          </cell>
          <cell r="B3897" t="str">
            <v>PETERBOROUGH DISTRIBUTION INCORPORATED</v>
          </cell>
          <cell r="C3897">
            <v>-11944112</v>
          </cell>
        </row>
        <row r="3898">
          <cell r="A3898" t="str">
            <v>PORT COLBORNE HYDRO INC.</v>
          </cell>
          <cell r="B3898" t="str">
            <v>CANADIAN NIAGARA POWER INC.</v>
          </cell>
          <cell r="C3898">
            <v>-1749436</v>
          </cell>
        </row>
        <row r="3899">
          <cell r="A3899" t="str">
            <v>POWERSTREAM INC.</v>
          </cell>
          <cell r="B3899" t="str">
            <v>POWERSTREAM INC.</v>
          </cell>
          <cell r="C3899">
            <v>-300872178</v>
          </cell>
        </row>
        <row r="3900">
          <cell r="A3900" t="str">
            <v>PUC DISTRIBUTION INC.</v>
          </cell>
          <cell r="B3900" t="str">
            <v>PUC DISTRIBUTION INC.</v>
          </cell>
          <cell r="C3900">
            <v>-9598438</v>
          </cell>
        </row>
        <row r="3901">
          <cell r="A3901" t="str">
            <v>RENFREW HYDRO INC.</v>
          </cell>
          <cell r="B3901" t="str">
            <v>RENFREW HYDRO INC.</v>
          </cell>
          <cell r="C3901">
            <v>0</v>
          </cell>
        </row>
        <row r="3902">
          <cell r="A3902" t="str">
            <v>RIDEAU ST. LAWRENCE DISTRIBUTION INC.</v>
          </cell>
          <cell r="B3902" t="str">
            <v>RIDEAU ST. LAWRENCE DISTRIBUTION INC.</v>
          </cell>
          <cell r="C3902">
            <v>-430179</v>
          </cell>
        </row>
        <row r="3903">
          <cell r="A3903" t="str">
            <v>SIOUX LOOKOUT HYDRO INC.</v>
          </cell>
          <cell r="B3903" t="str">
            <v>SIOUX LOOKOUT HYDRO INC.</v>
          </cell>
          <cell r="C3903">
            <v>-891191</v>
          </cell>
        </row>
        <row r="3904">
          <cell r="A3904" t="str">
            <v>ST. THOMAS ENERGY INC.</v>
          </cell>
          <cell r="B3904" t="str">
            <v>ST. THOMAS ENERGY INC.</v>
          </cell>
          <cell r="C3904">
            <v>-7183004</v>
          </cell>
        </row>
        <row r="3905">
          <cell r="A3905" t="str">
            <v>THUNDER BAY HYDRO ELECTRICITY DISTRIBUTION INC.</v>
          </cell>
          <cell r="B3905" t="str">
            <v>THUNDER BAY HYDRO ELECTRICITY DISTRIBUTION INC.</v>
          </cell>
          <cell r="C3905">
            <v>-12634977</v>
          </cell>
        </row>
        <row r="3906">
          <cell r="A3906" t="str">
            <v>TILLSONBURG HYDRO INC.</v>
          </cell>
          <cell r="B3906" t="str">
            <v>TILLSONBURG HYDRO INC.</v>
          </cell>
          <cell r="C3906">
            <v>-2782321</v>
          </cell>
        </row>
        <row r="3907">
          <cell r="A3907" t="str">
            <v>TORONTO HYDRO-ELECTRIC SYSTEM LIMITED</v>
          </cell>
          <cell r="B3907" t="str">
            <v>TORONTO HYDRO-ELECTRIC SYSTEM LIMITED</v>
          </cell>
          <cell r="C3907">
            <v>-294479391</v>
          </cell>
        </row>
        <row r="3908">
          <cell r="A3908" t="str">
            <v>VERIDIAN CONNECTIONS INC.</v>
          </cell>
          <cell r="B3908" t="str">
            <v>VERIDIAN CONNECTIONS INC.</v>
          </cell>
          <cell r="C3908">
            <v>-54263737</v>
          </cell>
        </row>
        <row r="3909">
          <cell r="A3909" t="str">
            <v>WASAGA DISTRIBUTION INC.</v>
          </cell>
          <cell r="B3909" t="str">
            <v>WASAGA DISTRIBUTION INC.</v>
          </cell>
          <cell r="C3909">
            <v>-5377446</v>
          </cell>
        </row>
        <row r="3910">
          <cell r="A3910" t="str">
            <v>WATERLOO NORTH HYDRO INC.</v>
          </cell>
          <cell r="B3910" t="str">
            <v>WATERLOO NORTH HYDRO INC.</v>
          </cell>
          <cell r="C3910">
            <v>-27272714</v>
          </cell>
        </row>
        <row r="3911">
          <cell r="A3911" t="str">
            <v>WELLAND HYDRO-ELECTRIC SYSTEM CORP.</v>
          </cell>
          <cell r="B3911" t="str">
            <v>WELLAND HYDRO-ELECTRIC SYSTEM CORP.</v>
          </cell>
          <cell r="C3911">
            <v>-2033600</v>
          </cell>
        </row>
        <row r="3912">
          <cell r="A3912" t="str">
            <v>WELLINGTON NORTH POWER INC.</v>
          </cell>
          <cell r="B3912" t="str">
            <v>WELLINGTON NORTH POWER INC.</v>
          </cell>
          <cell r="C3912">
            <v>-344256</v>
          </cell>
        </row>
        <row r="3913">
          <cell r="A3913" t="str">
            <v>WEST COAST HURON ENERGY INC.</v>
          </cell>
          <cell r="B3913" t="str">
            <v>WEST COAST HURON ENERGY INC.</v>
          </cell>
          <cell r="C3913">
            <v>-425620</v>
          </cell>
        </row>
        <row r="3914">
          <cell r="A3914" t="str">
            <v>WESTARIO POWER INC.</v>
          </cell>
          <cell r="B3914" t="str">
            <v>WESTARIO POWER INC.</v>
          </cell>
          <cell r="C3914">
            <v>-8188457</v>
          </cell>
        </row>
        <row r="3915">
          <cell r="A3915" t="str">
            <v>WHITBY HYDRO ELECTRIC CORPORATION</v>
          </cell>
          <cell r="B3915" t="str">
            <v>WHITBY HYDRO ELECTRIC CORPORATION</v>
          </cell>
          <cell r="C3915">
            <v>-27799803</v>
          </cell>
        </row>
        <row r="3916">
          <cell r="A3916" t="str">
            <v>WOODSTOCK HYDRO SERVICES INC.</v>
          </cell>
          <cell r="B3916" t="str">
            <v>WOODSTOCK HYDRO SERVICES INC.</v>
          </cell>
          <cell r="C3916">
            <v>-5351572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C8" t="str">
            <v>Row Reference</v>
          </cell>
        </row>
      </sheetData>
      <sheetData sheetId="15" refreshError="1"/>
      <sheetData sheetId="16">
        <row r="1">
          <cell r="A1" t="str">
            <v>Distributor Data for Year ended Dec 31st, 2011</v>
          </cell>
        </row>
      </sheetData>
      <sheetData sheetId="17">
        <row r="1">
          <cell r="A1" t="str">
            <v>Distributor Data for Year ended Dec 31st, 2011</v>
          </cell>
        </row>
      </sheetData>
      <sheetData sheetId="18">
        <row r="1">
          <cell r="A1" t="str">
            <v>Distributor Data for Year ended Dec 31st, 2009</v>
          </cell>
        </row>
      </sheetData>
      <sheetData sheetId="19">
        <row r="1">
          <cell r="A1" t="str">
            <v>Distributor Data for Year ended Dec 31st, 2008</v>
          </cell>
        </row>
      </sheetData>
      <sheetData sheetId="20">
        <row r="1">
          <cell r="A1" t="str">
            <v>Distributor Data for Year ended Dec 31st, 2007</v>
          </cell>
        </row>
      </sheetData>
      <sheetData sheetId="21">
        <row r="1">
          <cell r="A1" t="str">
            <v>Distributor Data for Year ended Dec 31st, 2006</v>
          </cell>
        </row>
      </sheetData>
      <sheetData sheetId="22">
        <row r="1">
          <cell r="A1" t="str">
            <v>Distributor Data for Year ended Dec 31st, 2005</v>
          </cell>
        </row>
      </sheetData>
      <sheetData sheetId="23">
        <row r="1">
          <cell r="A1" t="str">
            <v>Distributor Data for Year ended Dec 31st, 2004</v>
          </cell>
        </row>
      </sheetData>
      <sheetData sheetId="24">
        <row r="1">
          <cell r="A1" t="str">
            <v>Distributor Data for Year ended Dec 31st, 2003</v>
          </cell>
        </row>
      </sheetData>
      <sheetData sheetId="25">
        <row r="1">
          <cell r="A1" t="str">
            <v>Distributor Data for Year ended Dec 31st, 2002</v>
          </cell>
        </row>
      </sheetData>
      <sheetData sheetId="26">
        <row r="1">
          <cell r="D1" t="str">
            <v>ASPHODEL-NORWOOD DISTRIBUTION INC</v>
          </cell>
        </row>
      </sheetData>
      <sheetData sheetId="27">
        <row r="1">
          <cell r="D1" t="str">
            <v>ALVINSTON PUBLIC UTILITIES COMMISSION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end of tables"/>
      <sheetName val="Tab3"/>
      <sheetName val="Tab2 NAT Old Data"/>
      <sheetName val="Tab2 EGS Old Data"/>
      <sheetName val="Tab2 New Methodology NAT"/>
      <sheetName val="Tab2 New Methodology EGS"/>
      <sheetName val="Tab16"/>
      <sheetName val="cpi06"/>
      <sheetName val="PPI"/>
      <sheetName val="WCI EGS"/>
      <sheetName val="Sheet2"/>
      <sheetName val="Tab17"/>
      <sheetName val="Tab18"/>
      <sheetName val="iresults18"/>
      <sheetName val="iresults18a"/>
      <sheetName val="iresults18b"/>
      <sheetName val="iresults18c"/>
      <sheetName val="iresults18d"/>
      <sheetName val="iresults18e"/>
      <sheetName val="iresults18f"/>
      <sheetName val="iresults18g"/>
      <sheetName val="iresults05c"/>
      <sheetName val="2004 iresults18i"/>
      <sheetName val="Real Retur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B1" t="str">
            <v>Index Numbers ;  All groups ;  Sydney ;</v>
          </cell>
          <cell r="C1" t="str">
            <v>Index Numbers ;  All groups ;  Melbourne ;</v>
          </cell>
          <cell r="D1" t="str">
            <v>Index Numbers ;  All groups ;  Brisbane ;</v>
          </cell>
          <cell r="E1" t="str">
            <v>Index Numbers ;  All groups ;  Adelaide ;</v>
          </cell>
          <cell r="F1" t="str">
            <v>Index Numbers ;  All groups ;  Perth ;</v>
          </cell>
          <cell r="G1" t="str">
            <v>Index Numbers ;  All groups ;  Hobart ;</v>
          </cell>
          <cell r="H1" t="str">
            <v>Index Numbers ;  All groups ;  Darwin ;</v>
          </cell>
          <cell r="I1" t="str">
            <v>Index Numbers ;  All groups ;  Canberra ;</v>
          </cell>
          <cell r="J1" t="str">
            <v>Index Numbers ;  All groups ;  Australia ;</v>
          </cell>
          <cell r="K1" t="str">
            <v>Percentage Change from Corresponding Quarter of Previous Year ;  All groups ;  Sydney ;</v>
          </cell>
          <cell r="L1" t="str">
            <v>Percentage Change from Corresponding Quarter of Previous Year ;  All groups ;  Melbourne ;</v>
          </cell>
          <cell r="M1" t="str">
            <v>Percentage Change from Corresponding Quarter of Previous Year ;  All groups ;  Brisbane ;</v>
          </cell>
          <cell r="N1" t="str">
            <v>Percentage Change from Corresponding Quarter of Previous Year ;  All groups ;  Adelaide ;</v>
          </cell>
          <cell r="O1" t="str">
            <v>Percentage Change from Corresponding Quarter of Previous Year ;  All groups ;  Perth ;</v>
          </cell>
          <cell r="P1" t="str">
            <v>Percentage Change from Corresponding Quarter of Previous Year ;  All groups ;  Hobart ;</v>
          </cell>
          <cell r="Q1" t="str">
            <v>Percentage Change from Corresponding Quarter of Previous Year ;  All groups ;  Darwin ;</v>
          </cell>
          <cell r="R1" t="str">
            <v>Percentage Change from Corresponding Quarter of Previous Year ;  All groups ;  Canberra ;</v>
          </cell>
          <cell r="S1" t="str">
            <v>Percentage Change from Corresponding Quarter of Previous Year ;  All groups ;  Australia ;</v>
          </cell>
          <cell r="T1" t="str">
            <v>Percentage Change From Previous Period ;  All groups ;  Sydney ;</v>
          </cell>
          <cell r="U1" t="str">
            <v>Percentage Change From Previous Period ;  All groups ;  Melbourne ;</v>
          </cell>
          <cell r="V1" t="str">
            <v>Percentage Change From Previous Period ;  All groups ;  Brisbane ;</v>
          </cell>
          <cell r="W1" t="str">
            <v>Percentage Change From Previous Period ;  All groups ;  Adelaide ;</v>
          </cell>
          <cell r="X1" t="str">
            <v>Percentage Change From Previous Period ;  All groups ;  Perth ;</v>
          </cell>
          <cell r="Y1" t="str">
            <v>Percentage Change From Previous Period ;  All groups ;  Hobart ;</v>
          </cell>
          <cell r="Z1" t="str">
            <v>Percentage Change From Previous Period ;  All groups ;  Darwin ;</v>
          </cell>
          <cell r="AA1" t="str">
            <v>Percentage Change From Previous Period ;  All groups ;  Canberra ;</v>
          </cell>
          <cell r="AB1" t="str">
            <v>Percentage Change From Previous Period ;  All groups ;  Australia ;</v>
          </cell>
        </row>
        <row r="2">
          <cell r="A2" t="str">
            <v>Unit</v>
          </cell>
          <cell r="B2" t="str">
            <v>Index Numbers</v>
          </cell>
          <cell r="C2" t="str">
            <v>Index Numbers</v>
          </cell>
          <cell r="D2" t="str">
            <v>Index Numbers</v>
          </cell>
          <cell r="E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</row>
        <row r="4">
          <cell r="A4" t="str">
            <v>Data Type</v>
          </cell>
          <cell r="B4" t="str">
            <v>INDEX</v>
          </cell>
          <cell r="C4" t="str">
            <v>INDEX</v>
          </cell>
          <cell r="D4" t="str">
            <v>INDEX</v>
          </cell>
          <cell r="E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PERCENT</v>
          </cell>
          <cell r="L4" t="str">
            <v>PERCENT</v>
          </cell>
          <cell r="M4" t="str">
            <v>PERCENT</v>
          </cell>
          <cell r="N4" t="str">
            <v>PERCENT</v>
          </cell>
          <cell r="O4" t="str">
            <v>PERCENT</v>
          </cell>
          <cell r="P4" t="str">
            <v>PERCENT</v>
          </cell>
          <cell r="Q4" t="str">
            <v>PERCENT</v>
          </cell>
          <cell r="R4" t="str">
            <v>PERCENT</v>
          </cell>
          <cell r="S4" t="str">
            <v>PERCENT</v>
          </cell>
          <cell r="T4" t="str">
            <v>PERCENT</v>
          </cell>
          <cell r="U4" t="str">
            <v>PERCENT</v>
          </cell>
          <cell r="V4" t="str">
            <v>PERCENT</v>
          </cell>
          <cell r="W4" t="str">
            <v>PERCENT</v>
          </cell>
          <cell r="X4" t="str">
            <v>PERCENT</v>
          </cell>
          <cell r="Y4" t="str">
            <v>PERCENT</v>
          </cell>
          <cell r="Z4" t="str">
            <v>PERCENT</v>
          </cell>
          <cell r="AA4" t="str">
            <v>PERCENT</v>
          </cell>
          <cell r="AB4" t="str">
            <v>PERCENT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</row>
        <row r="6">
          <cell r="A6" t="str">
            <v>Collection Month</v>
          </cell>
          <cell r="B6">
            <v>3</v>
          </cell>
          <cell r="C6">
            <v>3</v>
          </cell>
          <cell r="D6">
            <v>3</v>
          </cell>
          <cell r="E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</row>
        <row r="7">
          <cell r="A7" t="str">
            <v>Series Start</v>
          </cell>
          <cell r="B7">
            <v>17777</v>
          </cell>
          <cell r="C7">
            <v>17777</v>
          </cell>
          <cell r="D7">
            <v>17777</v>
          </cell>
          <cell r="E7">
            <v>17777</v>
          </cell>
          <cell r="F7">
            <v>17777</v>
          </cell>
          <cell r="G7">
            <v>17777</v>
          </cell>
          <cell r="H7">
            <v>29465</v>
          </cell>
          <cell r="I7">
            <v>17777</v>
          </cell>
          <cell r="J7">
            <v>17777</v>
          </cell>
          <cell r="K7">
            <v>26816</v>
          </cell>
          <cell r="L7">
            <v>26816</v>
          </cell>
          <cell r="M7">
            <v>26816</v>
          </cell>
          <cell r="N7">
            <v>26816</v>
          </cell>
          <cell r="O7">
            <v>26816</v>
          </cell>
          <cell r="P7">
            <v>26816</v>
          </cell>
          <cell r="Q7">
            <v>29830</v>
          </cell>
          <cell r="R7">
            <v>26816</v>
          </cell>
          <cell r="S7">
            <v>26816</v>
          </cell>
          <cell r="T7">
            <v>26543</v>
          </cell>
          <cell r="U7">
            <v>26543</v>
          </cell>
          <cell r="V7">
            <v>26543</v>
          </cell>
          <cell r="W7">
            <v>26543</v>
          </cell>
          <cell r="X7">
            <v>26543</v>
          </cell>
          <cell r="Y7">
            <v>26543</v>
          </cell>
          <cell r="Z7">
            <v>29556</v>
          </cell>
          <cell r="AA7">
            <v>26543</v>
          </cell>
          <cell r="AB7">
            <v>26543</v>
          </cell>
        </row>
        <row r="8">
          <cell r="A8" t="str">
            <v>Series End</v>
          </cell>
          <cell r="B8">
            <v>38961</v>
          </cell>
          <cell r="C8">
            <v>38961</v>
          </cell>
          <cell r="D8">
            <v>38961</v>
          </cell>
          <cell r="E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</row>
        <row r="9">
          <cell r="A9" t="str">
            <v>No. Obs</v>
          </cell>
          <cell r="B9">
            <v>233</v>
          </cell>
          <cell r="C9">
            <v>233</v>
          </cell>
          <cell r="D9">
            <v>233</v>
          </cell>
          <cell r="E9">
            <v>233</v>
          </cell>
          <cell r="F9">
            <v>233</v>
          </cell>
          <cell r="G9">
            <v>233</v>
          </cell>
          <cell r="H9">
            <v>105</v>
          </cell>
          <cell r="I9">
            <v>233</v>
          </cell>
          <cell r="J9">
            <v>233</v>
          </cell>
          <cell r="K9">
            <v>134</v>
          </cell>
          <cell r="L9">
            <v>134</v>
          </cell>
          <cell r="M9">
            <v>134</v>
          </cell>
          <cell r="N9">
            <v>134</v>
          </cell>
          <cell r="O9">
            <v>134</v>
          </cell>
          <cell r="P9">
            <v>134</v>
          </cell>
          <cell r="Q9">
            <v>101</v>
          </cell>
          <cell r="R9">
            <v>134</v>
          </cell>
          <cell r="S9">
            <v>134</v>
          </cell>
          <cell r="T9">
            <v>137</v>
          </cell>
          <cell r="U9">
            <v>137</v>
          </cell>
          <cell r="V9">
            <v>137</v>
          </cell>
          <cell r="W9">
            <v>137</v>
          </cell>
          <cell r="X9">
            <v>137</v>
          </cell>
          <cell r="Y9">
            <v>137</v>
          </cell>
          <cell r="Z9">
            <v>104</v>
          </cell>
          <cell r="AA9">
            <v>137</v>
          </cell>
          <cell r="AB9">
            <v>137</v>
          </cell>
        </row>
        <row r="10">
          <cell r="A10" t="str">
            <v>Series ID</v>
          </cell>
          <cell r="B10" t="str">
            <v>A2325806K</v>
          </cell>
          <cell r="C10" t="str">
            <v>A2325811C</v>
          </cell>
          <cell r="D10" t="str">
            <v>A2325816R</v>
          </cell>
          <cell r="E10" t="str">
            <v>A2325821J</v>
          </cell>
          <cell r="F10" t="str">
            <v>A2325826V</v>
          </cell>
          <cell r="G10" t="str">
            <v>A2325831L</v>
          </cell>
          <cell r="H10" t="str">
            <v>A2325836X</v>
          </cell>
          <cell r="I10" t="str">
            <v>A2325841T</v>
          </cell>
          <cell r="J10" t="str">
            <v>A2325846C</v>
          </cell>
          <cell r="K10" t="str">
            <v>A2325807L</v>
          </cell>
          <cell r="L10" t="str">
            <v>A2325812F</v>
          </cell>
          <cell r="M10" t="str">
            <v>A2325817T</v>
          </cell>
          <cell r="N10" t="str">
            <v>A2325822K</v>
          </cell>
          <cell r="O10" t="str">
            <v>A2325827W</v>
          </cell>
          <cell r="P10" t="str">
            <v>A2325832R</v>
          </cell>
          <cell r="Q10" t="str">
            <v>A2325837A</v>
          </cell>
          <cell r="R10" t="str">
            <v>A2325842V</v>
          </cell>
          <cell r="S10" t="str">
            <v>A2325847F</v>
          </cell>
          <cell r="T10" t="str">
            <v>A2325810A</v>
          </cell>
          <cell r="U10" t="str">
            <v>A2325815L</v>
          </cell>
          <cell r="V10" t="str">
            <v>A2325820F</v>
          </cell>
          <cell r="W10" t="str">
            <v>A2325825T</v>
          </cell>
          <cell r="X10" t="str">
            <v>A2325830K</v>
          </cell>
          <cell r="Y10" t="str">
            <v>A2325835W</v>
          </cell>
          <cell r="Z10" t="str">
            <v>A2325840R</v>
          </cell>
          <cell r="AA10" t="str">
            <v>A2325845A</v>
          </cell>
          <cell r="AB10" t="str">
            <v>A2325850V</v>
          </cell>
        </row>
        <row r="11">
          <cell r="A11">
            <v>17777</v>
          </cell>
          <cell r="B11">
            <v>6.6</v>
          </cell>
          <cell r="C11">
            <v>6.7</v>
          </cell>
          <cell r="D11">
            <v>6.8</v>
          </cell>
          <cell r="E11">
            <v>7</v>
          </cell>
          <cell r="F11">
            <v>6.7</v>
          </cell>
          <cell r="G11">
            <v>6.8</v>
          </cell>
          <cell r="I11">
            <v>7.1</v>
          </cell>
          <cell r="J11">
            <v>6.7</v>
          </cell>
        </row>
        <row r="12">
          <cell r="A12">
            <v>17868</v>
          </cell>
          <cell r="B12">
            <v>6.7</v>
          </cell>
          <cell r="C12">
            <v>6.8</v>
          </cell>
          <cell r="D12">
            <v>6.9</v>
          </cell>
          <cell r="E12">
            <v>7.1</v>
          </cell>
          <cell r="F12">
            <v>6.8</v>
          </cell>
          <cell r="G12">
            <v>6.9</v>
          </cell>
          <cell r="I12">
            <v>7.3</v>
          </cell>
          <cell r="J12">
            <v>6.8</v>
          </cell>
        </row>
        <row r="13">
          <cell r="A13">
            <v>17958</v>
          </cell>
          <cell r="B13">
            <v>6.9</v>
          </cell>
          <cell r="C13">
            <v>6.9</v>
          </cell>
          <cell r="D13">
            <v>7</v>
          </cell>
          <cell r="E13">
            <v>7.3</v>
          </cell>
          <cell r="F13">
            <v>7</v>
          </cell>
          <cell r="G13">
            <v>7.1</v>
          </cell>
          <cell r="I13">
            <v>7.4</v>
          </cell>
          <cell r="J13">
            <v>7</v>
          </cell>
        </row>
        <row r="14">
          <cell r="A14">
            <v>18050</v>
          </cell>
          <cell r="B14">
            <v>7</v>
          </cell>
          <cell r="C14">
            <v>7.1</v>
          </cell>
          <cell r="D14">
            <v>7.2</v>
          </cell>
          <cell r="E14">
            <v>7.4</v>
          </cell>
          <cell r="F14">
            <v>7.2</v>
          </cell>
          <cell r="G14">
            <v>7.3</v>
          </cell>
          <cell r="I14">
            <v>7.6</v>
          </cell>
          <cell r="J14">
            <v>7.1</v>
          </cell>
        </row>
        <row r="15">
          <cell r="A15">
            <v>18142</v>
          </cell>
          <cell r="B15">
            <v>7.2</v>
          </cell>
          <cell r="C15">
            <v>7.2</v>
          </cell>
          <cell r="D15">
            <v>7.4</v>
          </cell>
          <cell r="E15">
            <v>7.5</v>
          </cell>
          <cell r="F15">
            <v>7.4</v>
          </cell>
          <cell r="G15">
            <v>7.3</v>
          </cell>
          <cell r="I15">
            <v>7.7</v>
          </cell>
          <cell r="J15">
            <v>7.3</v>
          </cell>
        </row>
        <row r="16">
          <cell r="A16">
            <v>18233</v>
          </cell>
          <cell r="B16">
            <v>7.3</v>
          </cell>
          <cell r="C16">
            <v>7.4</v>
          </cell>
          <cell r="D16">
            <v>7.5</v>
          </cell>
          <cell r="E16">
            <v>7.6</v>
          </cell>
          <cell r="F16">
            <v>7.5</v>
          </cell>
          <cell r="G16">
            <v>7.4</v>
          </cell>
          <cell r="I16">
            <v>7.8</v>
          </cell>
          <cell r="J16">
            <v>7.4</v>
          </cell>
        </row>
        <row r="17">
          <cell r="A17">
            <v>18323</v>
          </cell>
          <cell r="B17">
            <v>7.4</v>
          </cell>
          <cell r="C17">
            <v>7.6</v>
          </cell>
          <cell r="D17">
            <v>7.6</v>
          </cell>
          <cell r="E17">
            <v>7.7</v>
          </cell>
          <cell r="F17">
            <v>7.6</v>
          </cell>
          <cell r="G17">
            <v>7.4</v>
          </cell>
          <cell r="I17">
            <v>7.9</v>
          </cell>
          <cell r="J17">
            <v>7.5</v>
          </cell>
        </row>
        <row r="18">
          <cell r="A18">
            <v>18415</v>
          </cell>
          <cell r="B18">
            <v>7.7</v>
          </cell>
          <cell r="C18">
            <v>7.8</v>
          </cell>
          <cell r="D18">
            <v>7.8</v>
          </cell>
          <cell r="E18">
            <v>8</v>
          </cell>
          <cell r="F18">
            <v>7.9</v>
          </cell>
          <cell r="G18">
            <v>7.7</v>
          </cell>
          <cell r="I18">
            <v>8.1999999999999993</v>
          </cell>
          <cell r="J18">
            <v>7.8</v>
          </cell>
        </row>
        <row r="19">
          <cell r="A19">
            <v>18507</v>
          </cell>
          <cell r="B19">
            <v>7.8</v>
          </cell>
          <cell r="C19">
            <v>7.9</v>
          </cell>
          <cell r="D19">
            <v>7.9</v>
          </cell>
          <cell r="E19">
            <v>8.1</v>
          </cell>
          <cell r="F19">
            <v>8</v>
          </cell>
          <cell r="G19">
            <v>7.9</v>
          </cell>
          <cell r="I19">
            <v>8.4</v>
          </cell>
          <cell r="J19">
            <v>7.9</v>
          </cell>
        </row>
        <row r="20">
          <cell r="A20">
            <v>18598</v>
          </cell>
          <cell r="B20">
            <v>8.1999999999999993</v>
          </cell>
          <cell r="C20">
            <v>8.1999999999999993</v>
          </cell>
          <cell r="D20">
            <v>8.1999999999999993</v>
          </cell>
          <cell r="E20">
            <v>8.4</v>
          </cell>
          <cell r="F20">
            <v>8.1999999999999993</v>
          </cell>
          <cell r="G20">
            <v>8.1</v>
          </cell>
          <cell r="I20">
            <v>8.6999999999999993</v>
          </cell>
          <cell r="J20">
            <v>8.1999999999999993</v>
          </cell>
        </row>
        <row r="21">
          <cell r="A21">
            <v>18688</v>
          </cell>
          <cell r="B21">
            <v>8.5</v>
          </cell>
          <cell r="C21">
            <v>8.6</v>
          </cell>
          <cell r="D21">
            <v>8.6</v>
          </cell>
          <cell r="E21">
            <v>8.8000000000000007</v>
          </cell>
          <cell r="F21">
            <v>8.6999999999999993</v>
          </cell>
          <cell r="G21">
            <v>8.6</v>
          </cell>
          <cell r="I21">
            <v>9.1999999999999993</v>
          </cell>
          <cell r="J21">
            <v>8.6</v>
          </cell>
        </row>
        <row r="22">
          <cell r="A22">
            <v>18780</v>
          </cell>
          <cell r="B22">
            <v>9.1</v>
          </cell>
          <cell r="C22">
            <v>9.1</v>
          </cell>
          <cell r="D22">
            <v>9.1</v>
          </cell>
          <cell r="E22">
            <v>9.4</v>
          </cell>
          <cell r="F22">
            <v>9.1999999999999993</v>
          </cell>
          <cell r="G22">
            <v>9.1999999999999993</v>
          </cell>
          <cell r="I22">
            <v>9.8000000000000007</v>
          </cell>
          <cell r="J22">
            <v>9.1</v>
          </cell>
        </row>
        <row r="23">
          <cell r="A23">
            <v>18872</v>
          </cell>
          <cell r="B23">
            <v>9.6</v>
          </cell>
          <cell r="C23">
            <v>9.5</v>
          </cell>
          <cell r="D23">
            <v>9.5</v>
          </cell>
          <cell r="E23">
            <v>9.9</v>
          </cell>
          <cell r="F23">
            <v>9.6999999999999993</v>
          </cell>
          <cell r="G23">
            <v>9.6999999999999993</v>
          </cell>
          <cell r="I23">
            <v>10.3</v>
          </cell>
          <cell r="J23">
            <v>9.6</v>
          </cell>
        </row>
        <row r="24">
          <cell r="A24">
            <v>18963</v>
          </cell>
          <cell r="B24">
            <v>10.199999999999999</v>
          </cell>
          <cell r="C24">
            <v>10.3</v>
          </cell>
          <cell r="D24">
            <v>10.3</v>
          </cell>
          <cell r="E24">
            <v>10.4</v>
          </cell>
          <cell r="F24">
            <v>10.199999999999999</v>
          </cell>
          <cell r="G24">
            <v>10.3</v>
          </cell>
          <cell r="I24">
            <v>10.9</v>
          </cell>
          <cell r="J24">
            <v>10.3</v>
          </cell>
        </row>
        <row r="25">
          <cell r="A25">
            <v>19054</v>
          </cell>
          <cell r="B25">
            <v>10.6</v>
          </cell>
          <cell r="C25">
            <v>10.5</v>
          </cell>
          <cell r="D25">
            <v>10.7</v>
          </cell>
          <cell r="E25">
            <v>10.8</v>
          </cell>
          <cell r="F25">
            <v>10.7</v>
          </cell>
          <cell r="G25">
            <v>10.6</v>
          </cell>
          <cell r="I25">
            <v>11.2</v>
          </cell>
          <cell r="J25">
            <v>10.6</v>
          </cell>
        </row>
        <row r="26">
          <cell r="A26">
            <v>19146</v>
          </cell>
          <cell r="B26">
            <v>11</v>
          </cell>
          <cell r="C26">
            <v>10.9</v>
          </cell>
          <cell r="D26">
            <v>10.9</v>
          </cell>
          <cell r="E26">
            <v>11.3</v>
          </cell>
          <cell r="F26">
            <v>11.1</v>
          </cell>
          <cell r="G26">
            <v>11</v>
          </cell>
          <cell r="I26">
            <v>11.8</v>
          </cell>
          <cell r="J26">
            <v>11</v>
          </cell>
        </row>
        <row r="27">
          <cell r="A27">
            <v>19238</v>
          </cell>
          <cell r="B27">
            <v>11.1</v>
          </cell>
          <cell r="C27">
            <v>11.2</v>
          </cell>
          <cell r="D27">
            <v>11.2</v>
          </cell>
          <cell r="E27">
            <v>11.6</v>
          </cell>
          <cell r="F27">
            <v>11.4</v>
          </cell>
          <cell r="G27">
            <v>11.3</v>
          </cell>
          <cell r="I27">
            <v>12</v>
          </cell>
          <cell r="J27">
            <v>11.2</v>
          </cell>
        </row>
        <row r="28">
          <cell r="A28">
            <v>19329</v>
          </cell>
          <cell r="B28">
            <v>11.2</v>
          </cell>
          <cell r="C28">
            <v>11.2</v>
          </cell>
          <cell r="D28">
            <v>11.2</v>
          </cell>
          <cell r="E28">
            <v>11.5</v>
          </cell>
          <cell r="F28">
            <v>11.4</v>
          </cell>
          <cell r="G28">
            <v>11.4</v>
          </cell>
          <cell r="I28">
            <v>12.1</v>
          </cell>
          <cell r="J28">
            <v>11.3</v>
          </cell>
        </row>
        <row r="29">
          <cell r="A29">
            <v>19419</v>
          </cell>
          <cell r="B29">
            <v>11.3</v>
          </cell>
          <cell r="C29">
            <v>11.3</v>
          </cell>
          <cell r="D29">
            <v>11.3</v>
          </cell>
          <cell r="E29">
            <v>11.7</v>
          </cell>
          <cell r="F29">
            <v>11.6</v>
          </cell>
          <cell r="G29">
            <v>11.6</v>
          </cell>
          <cell r="I29">
            <v>12.2</v>
          </cell>
          <cell r="J29">
            <v>11.4</v>
          </cell>
        </row>
        <row r="30">
          <cell r="A30">
            <v>19511</v>
          </cell>
          <cell r="B30">
            <v>11.4</v>
          </cell>
          <cell r="C30">
            <v>11.5</v>
          </cell>
          <cell r="D30">
            <v>11.4</v>
          </cell>
          <cell r="E30">
            <v>11.8</v>
          </cell>
          <cell r="F30">
            <v>11.7</v>
          </cell>
          <cell r="G30">
            <v>11.8</v>
          </cell>
          <cell r="I30">
            <v>12.3</v>
          </cell>
          <cell r="J30">
            <v>11.5</v>
          </cell>
        </row>
        <row r="31">
          <cell r="A31">
            <v>19603</v>
          </cell>
          <cell r="B31">
            <v>11.5</v>
          </cell>
          <cell r="C31">
            <v>11.5</v>
          </cell>
          <cell r="D31">
            <v>11.4</v>
          </cell>
          <cell r="E31">
            <v>11.9</v>
          </cell>
          <cell r="F31">
            <v>11.8</v>
          </cell>
          <cell r="G31">
            <v>12.1</v>
          </cell>
          <cell r="I31">
            <v>12.5</v>
          </cell>
          <cell r="J31">
            <v>11.6</v>
          </cell>
        </row>
        <row r="32">
          <cell r="A32">
            <v>19694</v>
          </cell>
          <cell r="B32">
            <v>11.4</v>
          </cell>
          <cell r="C32">
            <v>11.5</v>
          </cell>
          <cell r="D32">
            <v>11.5</v>
          </cell>
          <cell r="E32">
            <v>11.9</v>
          </cell>
          <cell r="F32">
            <v>11.8</v>
          </cell>
          <cell r="G32">
            <v>12.2</v>
          </cell>
          <cell r="I32">
            <v>12.6</v>
          </cell>
          <cell r="J32">
            <v>11.5</v>
          </cell>
        </row>
        <row r="33">
          <cell r="A33">
            <v>19784</v>
          </cell>
          <cell r="B33">
            <v>11.5</v>
          </cell>
          <cell r="C33">
            <v>11.5</v>
          </cell>
          <cell r="D33">
            <v>11.5</v>
          </cell>
          <cell r="E33">
            <v>11.9</v>
          </cell>
          <cell r="F33">
            <v>11.8</v>
          </cell>
          <cell r="G33">
            <v>12.1</v>
          </cell>
          <cell r="I33">
            <v>12.5</v>
          </cell>
          <cell r="J33">
            <v>11.6</v>
          </cell>
        </row>
        <row r="34">
          <cell r="A34">
            <v>19876</v>
          </cell>
          <cell r="B34">
            <v>11.4</v>
          </cell>
          <cell r="C34">
            <v>11.5</v>
          </cell>
          <cell r="D34">
            <v>11.5</v>
          </cell>
          <cell r="E34">
            <v>11.9</v>
          </cell>
          <cell r="F34">
            <v>12</v>
          </cell>
          <cell r="G34">
            <v>12.1</v>
          </cell>
          <cell r="I34">
            <v>12.5</v>
          </cell>
          <cell r="J34">
            <v>11.6</v>
          </cell>
        </row>
        <row r="35">
          <cell r="A35">
            <v>19968</v>
          </cell>
          <cell r="B35">
            <v>11.4</v>
          </cell>
          <cell r="C35">
            <v>11.4</v>
          </cell>
          <cell r="D35">
            <v>11.5</v>
          </cell>
          <cell r="E35">
            <v>12</v>
          </cell>
          <cell r="F35">
            <v>12</v>
          </cell>
          <cell r="G35">
            <v>12</v>
          </cell>
          <cell r="I35">
            <v>12.5</v>
          </cell>
          <cell r="J35">
            <v>11.6</v>
          </cell>
        </row>
        <row r="36">
          <cell r="A36">
            <v>20059</v>
          </cell>
          <cell r="B36">
            <v>11.5</v>
          </cell>
          <cell r="C36">
            <v>11.4</v>
          </cell>
          <cell r="D36">
            <v>11.5</v>
          </cell>
          <cell r="E36">
            <v>12</v>
          </cell>
          <cell r="F36">
            <v>12</v>
          </cell>
          <cell r="G36">
            <v>12</v>
          </cell>
          <cell r="I36">
            <v>12.7</v>
          </cell>
          <cell r="J36">
            <v>11.6</v>
          </cell>
        </row>
        <row r="37">
          <cell r="A37">
            <v>20149</v>
          </cell>
          <cell r="B37">
            <v>11.6</v>
          </cell>
          <cell r="C37">
            <v>11.5</v>
          </cell>
          <cell r="D37">
            <v>11.6</v>
          </cell>
          <cell r="E37">
            <v>12.1</v>
          </cell>
          <cell r="F37">
            <v>12</v>
          </cell>
          <cell r="G37">
            <v>12.1</v>
          </cell>
          <cell r="I37">
            <v>12.7</v>
          </cell>
          <cell r="J37">
            <v>11.7</v>
          </cell>
        </row>
        <row r="38">
          <cell r="A38">
            <v>20241</v>
          </cell>
          <cell r="B38">
            <v>11.6</v>
          </cell>
          <cell r="C38">
            <v>11.6</v>
          </cell>
          <cell r="D38">
            <v>11.7</v>
          </cell>
          <cell r="E38">
            <v>12.2</v>
          </cell>
          <cell r="F38">
            <v>12.2</v>
          </cell>
          <cell r="G38">
            <v>12.2</v>
          </cell>
          <cell r="I38">
            <v>12.8</v>
          </cell>
          <cell r="J38">
            <v>11.8</v>
          </cell>
        </row>
        <row r="39">
          <cell r="A39">
            <v>20333</v>
          </cell>
          <cell r="B39">
            <v>11.7</v>
          </cell>
          <cell r="C39">
            <v>11.8</v>
          </cell>
          <cell r="D39">
            <v>11.7</v>
          </cell>
          <cell r="E39">
            <v>12.2</v>
          </cell>
          <cell r="F39">
            <v>12.2</v>
          </cell>
          <cell r="G39">
            <v>12.4</v>
          </cell>
          <cell r="I39">
            <v>12.9</v>
          </cell>
          <cell r="J39">
            <v>11.9</v>
          </cell>
        </row>
        <row r="40">
          <cell r="A40">
            <v>20424</v>
          </cell>
          <cell r="B40">
            <v>11.8</v>
          </cell>
          <cell r="C40">
            <v>12.1</v>
          </cell>
          <cell r="D40">
            <v>11.8</v>
          </cell>
          <cell r="E40">
            <v>12.3</v>
          </cell>
          <cell r="F40">
            <v>12.3</v>
          </cell>
          <cell r="G40">
            <v>12.6</v>
          </cell>
          <cell r="I40">
            <v>13</v>
          </cell>
          <cell r="J40">
            <v>12</v>
          </cell>
        </row>
        <row r="41">
          <cell r="A41">
            <v>20515</v>
          </cell>
          <cell r="B41">
            <v>11.9</v>
          </cell>
          <cell r="C41">
            <v>12.2</v>
          </cell>
          <cell r="D41">
            <v>12</v>
          </cell>
          <cell r="E41">
            <v>12.4</v>
          </cell>
          <cell r="F41">
            <v>12.4</v>
          </cell>
          <cell r="G41">
            <v>12.8</v>
          </cell>
          <cell r="I41">
            <v>13.1</v>
          </cell>
          <cell r="J41">
            <v>12.1</v>
          </cell>
        </row>
        <row r="42">
          <cell r="A42">
            <v>20607</v>
          </cell>
          <cell r="B42">
            <v>12.3</v>
          </cell>
          <cell r="C42">
            <v>12.7</v>
          </cell>
          <cell r="D42">
            <v>12.3</v>
          </cell>
          <cell r="E42">
            <v>12.8</v>
          </cell>
          <cell r="F42">
            <v>12.7</v>
          </cell>
          <cell r="G42">
            <v>13.1</v>
          </cell>
          <cell r="I42">
            <v>13.4</v>
          </cell>
          <cell r="J42">
            <v>12.5</v>
          </cell>
        </row>
        <row r="43">
          <cell r="A43">
            <v>20699</v>
          </cell>
          <cell r="B43">
            <v>12.7</v>
          </cell>
          <cell r="C43">
            <v>12.9</v>
          </cell>
          <cell r="D43">
            <v>12.6</v>
          </cell>
          <cell r="E43">
            <v>13</v>
          </cell>
          <cell r="F43">
            <v>12.8</v>
          </cell>
          <cell r="G43">
            <v>13.4</v>
          </cell>
          <cell r="I43">
            <v>13.7</v>
          </cell>
          <cell r="J43">
            <v>12.8</v>
          </cell>
        </row>
        <row r="44">
          <cell r="A44">
            <v>20790</v>
          </cell>
          <cell r="B44">
            <v>12.7</v>
          </cell>
          <cell r="C44">
            <v>12.9</v>
          </cell>
          <cell r="D44">
            <v>12.6</v>
          </cell>
          <cell r="E44">
            <v>13</v>
          </cell>
          <cell r="F44">
            <v>12.9</v>
          </cell>
          <cell r="G44">
            <v>13.5</v>
          </cell>
          <cell r="I44">
            <v>13.8</v>
          </cell>
          <cell r="J44">
            <v>12.8</v>
          </cell>
        </row>
        <row r="45">
          <cell r="A45">
            <v>20880</v>
          </cell>
          <cell r="B45">
            <v>12.7</v>
          </cell>
          <cell r="C45">
            <v>12.8</v>
          </cell>
          <cell r="D45">
            <v>12.6</v>
          </cell>
          <cell r="E45">
            <v>12.8</v>
          </cell>
          <cell r="F45">
            <v>13</v>
          </cell>
          <cell r="G45">
            <v>13.5</v>
          </cell>
          <cell r="I45">
            <v>13.8</v>
          </cell>
          <cell r="J45">
            <v>12.8</v>
          </cell>
        </row>
        <row r="46">
          <cell r="A46">
            <v>20972</v>
          </cell>
          <cell r="B46">
            <v>12.8</v>
          </cell>
          <cell r="C46">
            <v>12.9</v>
          </cell>
          <cell r="D46">
            <v>12.7</v>
          </cell>
          <cell r="E46">
            <v>13</v>
          </cell>
          <cell r="F46">
            <v>13.1</v>
          </cell>
          <cell r="G46">
            <v>13.5</v>
          </cell>
          <cell r="I46">
            <v>13.8</v>
          </cell>
          <cell r="J46">
            <v>12.9</v>
          </cell>
        </row>
        <row r="47">
          <cell r="A47">
            <v>21064</v>
          </cell>
          <cell r="B47">
            <v>12.9</v>
          </cell>
          <cell r="C47">
            <v>12.9</v>
          </cell>
          <cell r="D47">
            <v>12.7</v>
          </cell>
          <cell r="E47">
            <v>13</v>
          </cell>
          <cell r="F47">
            <v>13.1</v>
          </cell>
          <cell r="G47">
            <v>13.5</v>
          </cell>
          <cell r="I47">
            <v>13.8</v>
          </cell>
          <cell r="J47">
            <v>12.9</v>
          </cell>
        </row>
        <row r="48">
          <cell r="A48">
            <v>21155</v>
          </cell>
          <cell r="B48">
            <v>12.9</v>
          </cell>
          <cell r="C48">
            <v>12.9</v>
          </cell>
          <cell r="D48">
            <v>12.8</v>
          </cell>
          <cell r="E48">
            <v>13</v>
          </cell>
          <cell r="F48">
            <v>13</v>
          </cell>
          <cell r="G48">
            <v>13.5</v>
          </cell>
          <cell r="I48">
            <v>13.8</v>
          </cell>
          <cell r="J48">
            <v>12.9</v>
          </cell>
        </row>
        <row r="49">
          <cell r="A49">
            <v>21245</v>
          </cell>
          <cell r="B49">
            <v>13</v>
          </cell>
          <cell r="C49">
            <v>12.9</v>
          </cell>
          <cell r="D49">
            <v>12.9</v>
          </cell>
          <cell r="E49">
            <v>13</v>
          </cell>
          <cell r="F49">
            <v>13</v>
          </cell>
          <cell r="G49">
            <v>13.5</v>
          </cell>
          <cell r="I49">
            <v>13.9</v>
          </cell>
          <cell r="J49">
            <v>13</v>
          </cell>
        </row>
        <row r="50">
          <cell r="A50">
            <v>21337</v>
          </cell>
          <cell r="B50">
            <v>13</v>
          </cell>
          <cell r="C50">
            <v>13</v>
          </cell>
          <cell r="D50">
            <v>13</v>
          </cell>
          <cell r="E50">
            <v>13.1</v>
          </cell>
          <cell r="F50">
            <v>13.1</v>
          </cell>
          <cell r="G50">
            <v>13.5</v>
          </cell>
          <cell r="I50">
            <v>14</v>
          </cell>
          <cell r="J50">
            <v>13</v>
          </cell>
        </row>
        <row r="51">
          <cell r="A51">
            <v>21429</v>
          </cell>
          <cell r="B51">
            <v>12.9</v>
          </cell>
          <cell r="C51">
            <v>13</v>
          </cell>
          <cell r="D51">
            <v>13.1</v>
          </cell>
          <cell r="E51">
            <v>13.2</v>
          </cell>
          <cell r="F51">
            <v>13.1</v>
          </cell>
          <cell r="G51">
            <v>13.6</v>
          </cell>
          <cell r="I51">
            <v>13.9</v>
          </cell>
          <cell r="J51">
            <v>13</v>
          </cell>
        </row>
        <row r="52">
          <cell r="A52">
            <v>21520</v>
          </cell>
          <cell r="B52">
            <v>13</v>
          </cell>
          <cell r="C52">
            <v>13.2</v>
          </cell>
          <cell r="D52">
            <v>13.3</v>
          </cell>
          <cell r="E52">
            <v>13.3</v>
          </cell>
          <cell r="F52">
            <v>13.1</v>
          </cell>
          <cell r="G52">
            <v>13.7</v>
          </cell>
          <cell r="I52">
            <v>14</v>
          </cell>
          <cell r="J52">
            <v>13.1</v>
          </cell>
        </row>
        <row r="53">
          <cell r="A53">
            <v>21610</v>
          </cell>
          <cell r="B53">
            <v>13</v>
          </cell>
          <cell r="C53">
            <v>13.2</v>
          </cell>
          <cell r="D53">
            <v>13.4</v>
          </cell>
          <cell r="E53">
            <v>13.4</v>
          </cell>
          <cell r="F53">
            <v>13.2</v>
          </cell>
          <cell r="G53">
            <v>13.7</v>
          </cell>
          <cell r="I53">
            <v>14</v>
          </cell>
          <cell r="J53">
            <v>13.2</v>
          </cell>
        </row>
        <row r="54">
          <cell r="A54">
            <v>21702</v>
          </cell>
          <cell r="B54">
            <v>13.1</v>
          </cell>
          <cell r="C54">
            <v>13.3</v>
          </cell>
          <cell r="D54">
            <v>13.4</v>
          </cell>
          <cell r="E54">
            <v>13.4</v>
          </cell>
          <cell r="F54">
            <v>13.3</v>
          </cell>
          <cell r="G54">
            <v>13.8</v>
          </cell>
          <cell r="I54">
            <v>14.2</v>
          </cell>
          <cell r="J54">
            <v>13.2</v>
          </cell>
        </row>
        <row r="55">
          <cell r="A55">
            <v>21794</v>
          </cell>
          <cell r="B55">
            <v>13.1</v>
          </cell>
          <cell r="C55">
            <v>13.4</v>
          </cell>
          <cell r="D55">
            <v>13.5</v>
          </cell>
          <cell r="E55">
            <v>13.5</v>
          </cell>
          <cell r="F55">
            <v>13.3</v>
          </cell>
          <cell r="G55">
            <v>13.8</v>
          </cell>
          <cell r="I55">
            <v>14.2</v>
          </cell>
          <cell r="J55">
            <v>13.3</v>
          </cell>
        </row>
        <row r="56">
          <cell r="A56">
            <v>21885</v>
          </cell>
          <cell r="B56">
            <v>13.2</v>
          </cell>
          <cell r="C56">
            <v>13.4</v>
          </cell>
          <cell r="D56">
            <v>13.6</v>
          </cell>
          <cell r="E56">
            <v>13.6</v>
          </cell>
          <cell r="F56">
            <v>13.3</v>
          </cell>
          <cell r="G56">
            <v>13.8</v>
          </cell>
          <cell r="I56">
            <v>14.3</v>
          </cell>
          <cell r="J56">
            <v>13.4</v>
          </cell>
        </row>
        <row r="57">
          <cell r="A57">
            <v>21976</v>
          </cell>
          <cell r="B57">
            <v>13.3</v>
          </cell>
          <cell r="C57">
            <v>13.6</v>
          </cell>
          <cell r="D57">
            <v>13.7</v>
          </cell>
          <cell r="E57">
            <v>13.8</v>
          </cell>
          <cell r="F57">
            <v>13.5</v>
          </cell>
          <cell r="G57">
            <v>13.9</v>
          </cell>
          <cell r="I57">
            <v>14.4</v>
          </cell>
          <cell r="J57">
            <v>13.5</v>
          </cell>
        </row>
        <row r="58">
          <cell r="A58">
            <v>22068</v>
          </cell>
          <cell r="B58">
            <v>13.5</v>
          </cell>
          <cell r="C58">
            <v>13.9</v>
          </cell>
          <cell r="D58">
            <v>13.7</v>
          </cell>
          <cell r="E58">
            <v>14</v>
          </cell>
          <cell r="F58">
            <v>13.7</v>
          </cell>
          <cell r="G58">
            <v>14.1</v>
          </cell>
          <cell r="I58">
            <v>14.5</v>
          </cell>
          <cell r="J58">
            <v>13.7</v>
          </cell>
        </row>
        <row r="59">
          <cell r="A59">
            <v>22160</v>
          </cell>
          <cell r="B59">
            <v>13.6</v>
          </cell>
          <cell r="C59">
            <v>14.1</v>
          </cell>
          <cell r="D59">
            <v>13.9</v>
          </cell>
          <cell r="E59">
            <v>14.2</v>
          </cell>
          <cell r="F59">
            <v>13.8</v>
          </cell>
          <cell r="G59">
            <v>14.5</v>
          </cell>
          <cell r="I59">
            <v>14.7</v>
          </cell>
          <cell r="J59">
            <v>13.9</v>
          </cell>
        </row>
        <row r="60">
          <cell r="A60">
            <v>22251</v>
          </cell>
          <cell r="B60">
            <v>13.7</v>
          </cell>
          <cell r="C60">
            <v>14.2</v>
          </cell>
          <cell r="D60">
            <v>14.1</v>
          </cell>
          <cell r="E60">
            <v>14.3</v>
          </cell>
          <cell r="F60">
            <v>13.9</v>
          </cell>
          <cell r="G60">
            <v>14.6</v>
          </cell>
          <cell r="I60">
            <v>14.7</v>
          </cell>
          <cell r="J60">
            <v>14</v>
          </cell>
        </row>
        <row r="61">
          <cell r="A61">
            <v>22341</v>
          </cell>
          <cell r="B61">
            <v>13.8</v>
          </cell>
          <cell r="C61">
            <v>14.2</v>
          </cell>
          <cell r="D61">
            <v>14.3</v>
          </cell>
          <cell r="E61">
            <v>14.4</v>
          </cell>
          <cell r="F61">
            <v>14</v>
          </cell>
          <cell r="G61">
            <v>14.8</v>
          </cell>
          <cell r="I61">
            <v>14.8</v>
          </cell>
          <cell r="J61">
            <v>14.1</v>
          </cell>
        </row>
        <row r="62">
          <cell r="A62">
            <v>22433</v>
          </cell>
          <cell r="B62">
            <v>13.9</v>
          </cell>
          <cell r="C62">
            <v>14.3</v>
          </cell>
          <cell r="D62">
            <v>14.2</v>
          </cell>
          <cell r="E62">
            <v>14.5</v>
          </cell>
          <cell r="F62">
            <v>14.1</v>
          </cell>
          <cell r="G62">
            <v>14.8</v>
          </cell>
          <cell r="I62">
            <v>14.9</v>
          </cell>
          <cell r="J62">
            <v>14.2</v>
          </cell>
        </row>
        <row r="63">
          <cell r="A63">
            <v>22525</v>
          </cell>
          <cell r="B63">
            <v>13.8</v>
          </cell>
          <cell r="C63">
            <v>14.3</v>
          </cell>
          <cell r="D63">
            <v>14.3</v>
          </cell>
          <cell r="E63">
            <v>14.4</v>
          </cell>
          <cell r="F63">
            <v>14</v>
          </cell>
          <cell r="G63">
            <v>14.9</v>
          </cell>
          <cell r="I63">
            <v>14.9</v>
          </cell>
          <cell r="J63">
            <v>14.1</v>
          </cell>
        </row>
        <row r="64">
          <cell r="A64">
            <v>22616</v>
          </cell>
          <cell r="B64">
            <v>13.8</v>
          </cell>
          <cell r="C64">
            <v>14.3</v>
          </cell>
          <cell r="D64">
            <v>14.3</v>
          </cell>
          <cell r="E64">
            <v>14.3</v>
          </cell>
          <cell r="F64">
            <v>13.9</v>
          </cell>
          <cell r="G64">
            <v>14.8</v>
          </cell>
          <cell r="I64">
            <v>15.1</v>
          </cell>
          <cell r="J64">
            <v>14.1</v>
          </cell>
        </row>
        <row r="65">
          <cell r="A65">
            <v>22706</v>
          </cell>
          <cell r="B65">
            <v>13.8</v>
          </cell>
          <cell r="C65">
            <v>14.2</v>
          </cell>
          <cell r="D65">
            <v>14.4</v>
          </cell>
          <cell r="E65">
            <v>14.2</v>
          </cell>
          <cell r="F65">
            <v>14</v>
          </cell>
          <cell r="G65">
            <v>14.7</v>
          </cell>
          <cell r="I65">
            <v>15</v>
          </cell>
          <cell r="J65">
            <v>14.1</v>
          </cell>
        </row>
        <row r="66">
          <cell r="A66">
            <v>22798</v>
          </cell>
          <cell r="B66">
            <v>13.8</v>
          </cell>
          <cell r="C66">
            <v>14.2</v>
          </cell>
          <cell r="D66">
            <v>14.4</v>
          </cell>
          <cell r="E66">
            <v>14.2</v>
          </cell>
          <cell r="F66">
            <v>14</v>
          </cell>
          <cell r="G66">
            <v>14.7</v>
          </cell>
          <cell r="I66">
            <v>15</v>
          </cell>
          <cell r="J66">
            <v>14.1</v>
          </cell>
        </row>
        <row r="67">
          <cell r="A67">
            <v>22890</v>
          </cell>
          <cell r="B67">
            <v>13.8</v>
          </cell>
          <cell r="C67">
            <v>14.2</v>
          </cell>
          <cell r="D67">
            <v>14.4</v>
          </cell>
          <cell r="E67">
            <v>14.2</v>
          </cell>
          <cell r="F67">
            <v>14</v>
          </cell>
          <cell r="G67">
            <v>14.7</v>
          </cell>
          <cell r="I67">
            <v>15</v>
          </cell>
          <cell r="J67">
            <v>14.1</v>
          </cell>
        </row>
        <row r="68">
          <cell r="A68">
            <v>22981</v>
          </cell>
          <cell r="B68">
            <v>13.9</v>
          </cell>
          <cell r="C68">
            <v>14.2</v>
          </cell>
          <cell r="D68">
            <v>14.4</v>
          </cell>
          <cell r="E68">
            <v>14.2</v>
          </cell>
          <cell r="F68">
            <v>14</v>
          </cell>
          <cell r="G68">
            <v>14.8</v>
          </cell>
          <cell r="I68">
            <v>15.1</v>
          </cell>
          <cell r="J68">
            <v>14.1</v>
          </cell>
        </row>
        <row r="69">
          <cell r="A69">
            <v>23071</v>
          </cell>
          <cell r="B69">
            <v>13.9</v>
          </cell>
          <cell r="C69">
            <v>14.2</v>
          </cell>
          <cell r="D69">
            <v>14.4</v>
          </cell>
          <cell r="E69">
            <v>14.2</v>
          </cell>
          <cell r="F69">
            <v>14.1</v>
          </cell>
          <cell r="G69">
            <v>14.8</v>
          </cell>
          <cell r="I69">
            <v>15</v>
          </cell>
          <cell r="J69">
            <v>14.1</v>
          </cell>
        </row>
        <row r="70">
          <cell r="A70">
            <v>23163</v>
          </cell>
          <cell r="B70">
            <v>13.9</v>
          </cell>
          <cell r="C70">
            <v>14.3</v>
          </cell>
          <cell r="D70">
            <v>14.4</v>
          </cell>
          <cell r="E70">
            <v>14.3</v>
          </cell>
          <cell r="F70">
            <v>14.1</v>
          </cell>
          <cell r="G70">
            <v>14.8</v>
          </cell>
          <cell r="I70">
            <v>15</v>
          </cell>
          <cell r="J70">
            <v>14.1</v>
          </cell>
        </row>
        <row r="71">
          <cell r="A71">
            <v>23255</v>
          </cell>
          <cell r="B71">
            <v>13.9</v>
          </cell>
          <cell r="C71">
            <v>14.3</v>
          </cell>
          <cell r="D71">
            <v>14.5</v>
          </cell>
          <cell r="E71">
            <v>14.3</v>
          </cell>
          <cell r="F71">
            <v>14.1</v>
          </cell>
          <cell r="G71">
            <v>14.8</v>
          </cell>
          <cell r="I71">
            <v>15.1</v>
          </cell>
          <cell r="J71">
            <v>14.2</v>
          </cell>
        </row>
        <row r="72">
          <cell r="A72">
            <v>23346</v>
          </cell>
          <cell r="B72">
            <v>13.9</v>
          </cell>
          <cell r="C72">
            <v>14.3</v>
          </cell>
          <cell r="D72">
            <v>14.5</v>
          </cell>
          <cell r="E72">
            <v>14.3</v>
          </cell>
          <cell r="F72">
            <v>14.2</v>
          </cell>
          <cell r="G72">
            <v>14.9</v>
          </cell>
          <cell r="I72">
            <v>15.1</v>
          </cell>
          <cell r="J72">
            <v>14.2</v>
          </cell>
        </row>
        <row r="73">
          <cell r="A73">
            <v>23437</v>
          </cell>
          <cell r="B73">
            <v>14</v>
          </cell>
          <cell r="C73">
            <v>14.3</v>
          </cell>
          <cell r="D73">
            <v>14.6</v>
          </cell>
          <cell r="E73">
            <v>14.4</v>
          </cell>
          <cell r="F73">
            <v>14.3</v>
          </cell>
          <cell r="G73">
            <v>14.9</v>
          </cell>
          <cell r="I73">
            <v>15.1</v>
          </cell>
          <cell r="J73">
            <v>14.3</v>
          </cell>
        </row>
        <row r="74">
          <cell r="A74">
            <v>23529</v>
          </cell>
          <cell r="B74">
            <v>14.2</v>
          </cell>
          <cell r="C74">
            <v>14.5</v>
          </cell>
          <cell r="D74">
            <v>14.7</v>
          </cell>
          <cell r="E74">
            <v>14.6</v>
          </cell>
          <cell r="F74">
            <v>14.4</v>
          </cell>
          <cell r="G74">
            <v>15</v>
          </cell>
          <cell r="I74">
            <v>15.2</v>
          </cell>
          <cell r="J74">
            <v>14.4</v>
          </cell>
        </row>
        <row r="75">
          <cell r="A75">
            <v>23621</v>
          </cell>
          <cell r="B75">
            <v>14.3</v>
          </cell>
          <cell r="C75">
            <v>14.6</v>
          </cell>
          <cell r="D75">
            <v>14.9</v>
          </cell>
          <cell r="E75">
            <v>14.8</v>
          </cell>
          <cell r="F75">
            <v>14.6</v>
          </cell>
          <cell r="G75">
            <v>15.2</v>
          </cell>
          <cell r="I75">
            <v>15.4</v>
          </cell>
          <cell r="J75">
            <v>14.6</v>
          </cell>
        </row>
        <row r="76">
          <cell r="A76">
            <v>23712</v>
          </cell>
          <cell r="B76">
            <v>14.5</v>
          </cell>
          <cell r="C76">
            <v>14.9</v>
          </cell>
          <cell r="D76">
            <v>15</v>
          </cell>
          <cell r="E76">
            <v>15</v>
          </cell>
          <cell r="F76">
            <v>14.6</v>
          </cell>
          <cell r="G76">
            <v>15.4</v>
          </cell>
          <cell r="I76">
            <v>15.6</v>
          </cell>
          <cell r="J76">
            <v>14.7</v>
          </cell>
        </row>
        <row r="77">
          <cell r="A77">
            <v>23802</v>
          </cell>
          <cell r="B77">
            <v>14.5</v>
          </cell>
          <cell r="C77">
            <v>15</v>
          </cell>
          <cell r="D77">
            <v>15.2</v>
          </cell>
          <cell r="E77">
            <v>15</v>
          </cell>
          <cell r="F77">
            <v>14.7</v>
          </cell>
          <cell r="G77">
            <v>15.4</v>
          </cell>
          <cell r="I77">
            <v>15.6</v>
          </cell>
          <cell r="J77">
            <v>14.8</v>
          </cell>
        </row>
        <row r="78">
          <cell r="A78">
            <v>23894</v>
          </cell>
          <cell r="B78">
            <v>14.7</v>
          </cell>
          <cell r="C78">
            <v>15.2</v>
          </cell>
          <cell r="D78">
            <v>15.3</v>
          </cell>
          <cell r="E78">
            <v>15.1</v>
          </cell>
          <cell r="F78">
            <v>14.9</v>
          </cell>
          <cell r="G78">
            <v>15.6</v>
          </cell>
          <cell r="I78">
            <v>15.8</v>
          </cell>
          <cell r="J78">
            <v>15</v>
          </cell>
        </row>
        <row r="79">
          <cell r="A79">
            <v>23986</v>
          </cell>
          <cell r="B79">
            <v>14.8</v>
          </cell>
          <cell r="C79">
            <v>15.3</v>
          </cell>
          <cell r="D79">
            <v>15.6</v>
          </cell>
          <cell r="E79">
            <v>15.2</v>
          </cell>
          <cell r="F79">
            <v>15</v>
          </cell>
          <cell r="G79">
            <v>15.8</v>
          </cell>
          <cell r="I79">
            <v>15.9</v>
          </cell>
          <cell r="J79">
            <v>15.1</v>
          </cell>
        </row>
        <row r="80">
          <cell r="A80">
            <v>24077</v>
          </cell>
          <cell r="B80">
            <v>15</v>
          </cell>
          <cell r="C80">
            <v>15.5</v>
          </cell>
          <cell r="D80">
            <v>15.8</v>
          </cell>
          <cell r="E80">
            <v>15.5</v>
          </cell>
          <cell r="F80">
            <v>15.1</v>
          </cell>
          <cell r="G80">
            <v>16</v>
          </cell>
          <cell r="I80">
            <v>16.100000000000001</v>
          </cell>
          <cell r="J80">
            <v>15.3</v>
          </cell>
        </row>
        <row r="81">
          <cell r="A81">
            <v>24167</v>
          </cell>
          <cell r="B81">
            <v>15</v>
          </cell>
          <cell r="C81">
            <v>15.5</v>
          </cell>
          <cell r="D81">
            <v>15.9</v>
          </cell>
          <cell r="E81">
            <v>15.5</v>
          </cell>
          <cell r="F81">
            <v>15.3</v>
          </cell>
          <cell r="G81">
            <v>15.9</v>
          </cell>
          <cell r="I81">
            <v>16.100000000000001</v>
          </cell>
          <cell r="J81">
            <v>15.4</v>
          </cell>
        </row>
        <row r="82">
          <cell r="A82">
            <v>24259</v>
          </cell>
          <cell r="B82">
            <v>15.1</v>
          </cell>
          <cell r="C82">
            <v>15.6</v>
          </cell>
          <cell r="D82">
            <v>16</v>
          </cell>
          <cell r="E82">
            <v>15.7</v>
          </cell>
          <cell r="F82">
            <v>15.6</v>
          </cell>
          <cell r="G82">
            <v>16</v>
          </cell>
          <cell r="I82">
            <v>16.100000000000001</v>
          </cell>
          <cell r="J82">
            <v>15.5</v>
          </cell>
        </row>
        <row r="83">
          <cell r="A83">
            <v>24351</v>
          </cell>
          <cell r="B83">
            <v>15.2</v>
          </cell>
          <cell r="C83">
            <v>15.7</v>
          </cell>
          <cell r="D83">
            <v>16.100000000000001</v>
          </cell>
          <cell r="E83">
            <v>15.7</v>
          </cell>
          <cell r="F83">
            <v>15.7</v>
          </cell>
          <cell r="G83">
            <v>16</v>
          </cell>
          <cell r="I83">
            <v>16.2</v>
          </cell>
          <cell r="J83">
            <v>15.5</v>
          </cell>
        </row>
        <row r="84">
          <cell r="A84">
            <v>24442</v>
          </cell>
          <cell r="B84">
            <v>15.3</v>
          </cell>
          <cell r="C84">
            <v>15.8</v>
          </cell>
          <cell r="D84">
            <v>16.2</v>
          </cell>
          <cell r="E84">
            <v>15.9</v>
          </cell>
          <cell r="F84">
            <v>15.8</v>
          </cell>
          <cell r="G84">
            <v>16.100000000000001</v>
          </cell>
          <cell r="I84">
            <v>16.3</v>
          </cell>
          <cell r="J84">
            <v>15.7</v>
          </cell>
        </row>
        <row r="85">
          <cell r="A85">
            <v>24532</v>
          </cell>
          <cell r="B85">
            <v>15.4</v>
          </cell>
          <cell r="C85">
            <v>15.9</v>
          </cell>
          <cell r="D85">
            <v>16.3</v>
          </cell>
          <cell r="E85">
            <v>16</v>
          </cell>
          <cell r="F85">
            <v>15.9</v>
          </cell>
          <cell r="G85">
            <v>16.3</v>
          </cell>
          <cell r="I85">
            <v>16.399999999999999</v>
          </cell>
          <cell r="J85">
            <v>15.8</v>
          </cell>
        </row>
        <row r="86">
          <cell r="A86">
            <v>24624</v>
          </cell>
          <cell r="B86">
            <v>15.5</v>
          </cell>
          <cell r="C86">
            <v>16.2</v>
          </cell>
          <cell r="D86">
            <v>16.399999999999999</v>
          </cell>
          <cell r="E86">
            <v>16.2</v>
          </cell>
          <cell r="F86">
            <v>16.100000000000001</v>
          </cell>
          <cell r="G86">
            <v>16.5</v>
          </cell>
          <cell r="I86">
            <v>16.600000000000001</v>
          </cell>
          <cell r="J86">
            <v>15.9</v>
          </cell>
        </row>
        <row r="87">
          <cell r="A87">
            <v>24716</v>
          </cell>
          <cell r="B87">
            <v>15.7</v>
          </cell>
          <cell r="C87">
            <v>16.399999999999999</v>
          </cell>
          <cell r="D87">
            <v>16.7</v>
          </cell>
          <cell r="E87">
            <v>16.399999999999999</v>
          </cell>
          <cell r="F87">
            <v>16.2</v>
          </cell>
          <cell r="G87">
            <v>16.899999999999999</v>
          </cell>
          <cell r="I87">
            <v>16.7</v>
          </cell>
          <cell r="J87">
            <v>16.2</v>
          </cell>
        </row>
        <row r="88">
          <cell r="A88">
            <v>24807</v>
          </cell>
          <cell r="B88">
            <v>15.8</v>
          </cell>
          <cell r="C88">
            <v>16.399999999999999</v>
          </cell>
          <cell r="D88">
            <v>16.7</v>
          </cell>
          <cell r="E88">
            <v>16.3</v>
          </cell>
          <cell r="F88">
            <v>16.3</v>
          </cell>
          <cell r="G88">
            <v>17.100000000000001</v>
          </cell>
          <cell r="I88">
            <v>16.8</v>
          </cell>
          <cell r="J88">
            <v>16.2</v>
          </cell>
        </row>
        <row r="89">
          <cell r="A89">
            <v>24898</v>
          </cell>
          <cell r="B89">
            <v>15.9</v>
          </cell>
          <cell r="C89">
            <v>16.5</v>
          </cell>
          <cell r="D89">
            <v>16.8</v>
          </cell>
          <cell r="E89">
            <v>16.399999999999999</v>
          </cell>
          <cell r="F89">
            <v>16.399999999999999</v>
          </cell>
          <cell r="G89">
            <v>17</v>
          </cell>
          <cell r="I89">
            <v>16.8</v>
          </cell>
          <cell r="J89">
            <v>16.3</v>
          </cell>
        </row>
        <row r="90">
          <cell r="A90">
            <v>24990</v>
          </cell>
          <cell r="B90">
            <v>16</v>
          </cell>
          <cell r="C90">
            <v>16.7</v>
          </cell>
          <cell r="D90">
            <v>16.8</v>
          </cell>
          <cell r="E90">
            <v>16.600000000000001</v>
          </cell>
          <cell r="F90">
            <v>16.5</v>
          </cell>
          <cell r="G90">
            <v>17</v>
          </cell>
          <cell r="I90">
            <v>16.899999999999999</v>
          </cell>
          <cell r="J90">
            <v>16.399999999999999</v>
          </cell>
        </row>
        <row r="91">
          <cell r="A91">
            <v>25082</v>
          </cell>
          <cell r="B91">
            <v>16</v>
          </cell>
          <cell r="C91">
            <v>16.7</v>
          </cell>
          <cell r="D91">
            <v>17</v>
          </cell>
          <cell r="E91">
            <v>16.600000000000001</v>
          </cell>
          <cell r="F91">
            <v>16.600000000000001</v>
          </cell>
          <cell r="G91">
            <v>17.100000000000001</v>
          </cell>
          <cell r="I91">
            <v>16.899999999999999</v>
          </cell>
          <cell r="J91">
            <v>16.5</v>
          </cell>
        </row>
        <row r="92">
          <cell r="A92">
            <v>25173</v>
          </cell>
          <cell r="B92">
            <v>16.3</v>
          </cell>
          <cell r="C92">
            <v>16.8</v>
          </cell>
          <cell r="D92">
            <v>17.100000000000001</v>
          </cell>
          <cell r="E92">
            <v>16.7</v>
          </cell>
          <cell r="F92">
            <v>16.600000000000001</v>
          </cell>
          <cell r="G92">
            <v>17.2</v>
          </cell>
          <cell r="I92">
            <v>17</v>
          </cell>
          <cell r="J92">
            <v>16.600000000000001</v>
          </cell>
        </row>
        <row r="93">
          <cell r="A93">
            <v>25263</v>
          </cell>
          <cell r="B93">
            <v>16.399999999999999</v>
          </cell>
          <cell r="C93">
            <v>16.899999999999999</v>
          </cell>
          <cell r="D93">
            <v>17.2</v>
          </cell>
          <cell r="E93">
            <v>16.8</v>
          </cell>
          <cell r="F93">
            <v>16.8</v>
          </cell>
          <cell r="G93">
            <v>17.3</v>
          </cell>
          <cell r="I93">
            <v>17.2</v>
          </cell>
          <cell r="J93">
            <v>16.8</v>
          </cell>
        </row>
        <row r="94">
          <cell r="A94">
            <v>25355</v>
          </cell>
          <cell r="B94">
            <v>16.5</v>
          </cell>
          <cell r="C94">
            <v>17</v>
          </cell>
          <cell r="D94">
            <v>17.3</v>
          </cell>
          <cell r="E94">
            <v>16.899999999999999</v>
          </cell>
          <cell r="F94">
            <v>17</v>
          </cell>
          <cell r="G94">
            <v>17.399999999999999</v>
          </cell>
          <cell r="I94">
            <v>17.2</v>
          </cell>
          <cell r="J94">
            <v>16.899999999999999</v>
          </cell>
        </row>
        <row r="95">
          <cell r="A95">
            <v>25447</v>
          </cell>
          <cell r="B95">
            <v>16.600000000000001</v>
          </cell>
          <cell r="C95">
            <v>17.100000000000001</v>
          </cell>
          <cell r="D95">
            <v>17.399999999999999</v>
          </cell>
          <cell r="E95">
            <v>17</v>
          </cell>
          <cell r="F95">
            <v>17.100000000000001</v>
          </cell>
          <cell r="G95">
            <v>17.399999999999999</v>
          </cell>
          <cell r="I95">
            <v>17.3</v>
          </cell>
          <cell r="J95">
            <v>17</v>
          </cell>
        </row>
        <row r="96">
          <cell r="A96">
            <v>25538</v>
          </cell>
          <cell r="B96">
            <v>16.8</v>
          </cell>
          <cell r="C96">
            <v>17.2</v>
          </cell>
          <cell r="D96">
            <v>17.5</v>
          </cell>
          <cell r="E96">
            <v>17.100000000000001</v>
          </cell>
          <cell r="F96">
            <v>17.3</v>
          </cell>
          <cell r="G96">
            <v>17.600000000000001</v>
          </cell>
          <cell r="I96">
            <v>17.5</v>
          </cell>
          <cell r="J96">
            <v>17.100000000000001</v>
          </cell>
        </row>
        <row r="97">
          <cell r="A97">
            <v>25628</v>
          </cell>
          <cell r="B97">
            <v>17.100000000000001</v>
          </cell>
          <cell r="C97">
            <v>17.3</v>
          </cell>
          <cell r="D97">
            <v>17.7</v>
          </cell>
          <cell r="E97">
            <v>17.2</v>
          </cell>
          <cell r="F97">
            <v>17.399999999999999</v>
          </cell>
          <cell r="G97">
            <v>17.7</v>
          </cell>
          <cell r="I97">
            <v>17.7</v>
          </cell>
          <cell r="J97">
            <v>17.3</v>
          </cell>
        </row>
        <row r="98">
          <cell r="A98">
            <v>25720</v>
          </cell>
          <cell r="B98">
            <v>17.3</v>
          </cell>
          <cell r="C98">
            <v>17.5</v>
          </cell>
          <cell r="D98">
            <v>17.8</v>
          </cell>
          <cell r="E98">
            <v>17.5</v>
          </cell>
          <cell r="F98">
            <v>17.7</v>
          </cell>
          <cell r="G98">
            <v>17.8</v>
          </cell>
          <cell r="I98">
            <v>17.8</v>
          </cell>
          <cell r="J98">
            <v>17.5</v>
          </cell>
        </row>
        <row r="99">
          <cell r="A99">
            <v>25812</v>
          </cell>
          <cell r="B99">
            <v>17.3</v>
          </cell>
          <cell r="C99">
            <v>17.600000000000001</v>
          </cell>
          <cell r="D99">
            <v>18</v>
          </cell>
          <cell r="E99">
            <v>17.5</v>
          </cell>
          <cell r="F99">
            <v>17.7</v>
          </cell>
          <cell r="G99">
            <v>17.899999999999999</v>
          </cell>
          <cell r="I99">
            <v>18</v>
          </cell>
          <cell r="J99">
            <v>17.600000000000001</v>
          </cell>
        </row>
        <row r="100">
          <cell r="A100">
            <v>25903</v>
          </cell>
          <cell r="B100">
            <v>17.8</v>
          </cell>
          <cell r="C100">
            <v>17.899999999999999</v>
          </cell>
          <cell r="D100">
            <v>18.399999999999999</v>
          </cell>
          <cell r="E100">
            <v>17.8</v>
          </cell>
          <cell r="F100">
            <v>18</v>
          </cell>
          <cell r="G100">
            <v>18.3</v>
          </cell>
          <cell r="I100">
            <v>18.5</v>
          </cell>
          <cell r="J100">
            <v>17.899999999999999</v>
          </cell>
        </row>
        <row r="101">
          <cell r="A101">
            <v>25993</v>
          </cell>
          <cell r="B101">
            <v>18</v>
          </cell>
          <cell r="C101">
            <v>18.100000000000001</v>
          </cell>
          <cell r="D101">
            <v>18.7</v>
          </cell>
          <cell r="E101">
            <v>18</v>
          </cell>
          <cell r="F101">
            <v>18.2</v>
          </cell>
          <cell r="G101">
            <v>18.399999999999999</v>
          </cell>
          <cell r="I101">
            <v>18.600000000000001</v>
          </cell>
          <cell r="J101">
            <v>18.100000000000001</v>
          </cell>
        </row>
        <row r="102">
          <cell r="A102">
            <v>26085</v>
          </cell>
          <cell r="B102">
            <v>18.399999999999999</v>
          </cell>
          <cell r="C102">
            <v>18.3</v>
          </cell>
          <cell r="D102">
            <v>19</v>
          </cell>
          <cell r="E102">
            <v>18.399999999999999</v>
          </cell>
          <cell r="F102">
            <v>18.399999999999999</v>
          </cell>
          <cell r="G102">
            <v>18.7</v>
          </cell>
          <cell r="I102">
            <v>18.899999999999999</v>
          </cell>
          <cell r="J102">
            <v>18.399999999999999</v>
          </cell>
        </row>
        <row r="103">
          <cell r="A103">
            <v>26177</v>
          </cell>
          <cell r="B103">
            <v>18.899999999999999</v>
          </cell>
          <cell r="C103">
            <v>18.5</v>
          </cell>
          <cell r="D103">
            <v>19.3</v>
          </cell>
          <cell r="E103">
            <v>18.5</v>
          </cell>
          <cell r="F103">
            <v>18.600000000000001</v>
          </cell>
          <cell r="G103">
            <v>19</v>
          </cell>
          <cell r="I103">
            <v>19.2</v>
          </cell>
          <cell r="J103">
            <v>18.8</v>
          </cell>
        </row>
        <row r="104">
          <cell r="A104">
            <v>26268</v>
          </cell>
          <cell r="B104">
            <v>19.399999999999999</v>
          </cell>
          <cell r="C104">
            <v>19</v>
          </cell>
          <cell r="D104">
            <v>19.7</v>
          </cell>
          <cell r="E104">
            <v>19</v>
          </cell>
          <cell r="F104">
            <v>19.100000000000001</v>
          </cell>
          <cell r="G104">
            <v>19.600000000000001</v>
          </cell>
          <cell r="I104">
            <v>19.5</v>
          </cell>
          <cell r="J104">
            <v>19.2</v>
          </cell>
        </row>
        <row r="105">
          <cell r="A105">
            <v>26359</v>
          </cell>
          <cell r="B105">
            <v>19.600000000000001</v>
          </cell>
          <cell r="C105">
            <v>19.2</v>
          </cell>
          <cell r="D105">
            <v>19.899999999999999</v>
          </cell>
          <cell r="E105">
            <v>19.100000000000001</v>
          </cell>
          <cell r="F105">
            <v>19.3</v>
          </cell>
          <cell r="G105">
            <v>19.7</v>
          </cell>
          <cell r="I105">
            <v>19.600000000000001</v>
          </cell>
          <cell r="J105">
            <v>19.399999999999999</v>
          </cell>
        </row>
        <row r="106">
          <cell r="A106">
            <v>26451</v>
          </cell>
          <cell r="B106">
            <v>19.8</v>
          </cell>
          <cell r="C106">
            <v>19.399999999999999</v>
          </cell>
          <cell r="D106">
            <v>20.100000000000001</v>
          </cell>
          <cell r="E106">
            <v>19.3</v>
          </cell>
          <cell r="F106">
            <v>19.5</v>
          </cell>
          <cell r="G106">
            <v>19.8</v>
          </cell>
          <cell r="I106">
            <v>19.8</v>
          </cell>
          <cell r="J106">
            <v>19.600000000000001</v>
          </cell>
        </row>
        <row r="107">
          <cell r="A107">
            <v>26543</v>
          </cell>
          <cell r="B107">
            <v>20</v>
          </cell>
          <cell r="C107">
            <v>19.600000000000001</v>
          </cell>
          <cell r="D107">
            <v>20.2</v>
          </cell>
          <cell r="E107">
            <v>19.600000000000001</v>
          </cell>
          <cell r="F107">
            <v>19.8</v>
          </cell>
          <cell r="G107">
            <v>20.100000000000001</v>
          </cell>
          <cell r="I107">
            <v>20.100000000000001</v>
          </cell>
          <cell r="J107">
            <v>19.899999999999999</v>
          </cell>
          <cell r="T107">
            <v>1</v>
          </cell>
          <cell r="U107">
            <v>1</v>
          </cell>
          <cell r="V107">
            <v>0.5</v>
          </cell>
          <cell r="W107">
            <v>1.6</v>
          </cell>
          <cell r="X107">
            <v>1.5</v>
          </cell>
          <cell r="Y107">
            <v>1.5</v>
          </cell>
          <cell r="AA107">
            <v>1.5</v>
          </cell>
          <cell r="AB107">
            <v>1.5</v>
          </cell>
        </row>
        <row r="108">
          <cell r="A108">
            <v>26634</v>
          </cell>
          <cell r="B108">
            <v>20.2</v>
          </cell>
          <cell r="C108">
            <v>19.8</v>
          </cell>
          <cell r="D108">
            <v>20.5</v>
          </cell>
          <cell r="E108">
            <v>19.8</v>
          </cell>
          <cell r="F108">
            <v>19.899999999999999</v>
          </cell>
          <cell r="G108">
            <v>20.3</v>
          </cell>
          <cell r="I108">
            <v>20.399999999999999</v>
          </cell>
          <cell r="J108">
            <v>20.100000000000001</v>
          </cell>
          <cell r="T108">
            <v>1</v>
          </cell>
          <cell r="U108">
            <v>1</v>
          </cell>
          <cell r="V108">
            <v>1.5</v>
          </cell>
          <cell r="W108">
            <v>1</v>
          </cell>
          <cell r="X108">
            <v>0.5</v>
          </cell>
          <cell r="Y108">
            <v>1</v>
          </cell>
          <cell r="AA108">
            <v>1.5</v>
          </cell>
          <cell r="AB108">
            <v>1</v>
          </cell>
        </row>
        <row r="109">
          <cell r="A109">
            <v>26724</v>
          </cell>
          <cell r="B109">
            <v>20.7</v>
          </cell>
          <cell r="C109">
            <v>20.3</v>
          </cell>
          <cell r="D109">
            <v>21</v>
          </cell>
          <cell r="E109">
            <v>20.2</v>
          </cell>
          <cell r="F109">
            <v>20.3</v>
          </cell>
          <cell r="G109">
            <v>20.7</v>
          </cell>
          <cell r="I109">
            <v>20.8</v>
          </cell>
          <cell r="J109">
            <v>20.5</v>
          </cell>
          <cell r="T109">
            <v>2.5</v>
          </cell>
          <cell r="U109">
            <v>2.5</v>
          </cell>
          <cell r="V109">
            <v>2.4</v>
          </cell>
          <cell r="W109">
            <v>2</v>
          </cell>
          <cell r="X109">
            <v>2</v>
          </cell>
          <cell r="Y109">
            <v>2</v>
          </cell>
          <cell r="AA109">
            <v>2</v>
          </cell>
          <cell r="AB109">
            <v>2</v>
          </cell>
        </row>
        <row r="110">
          <cell r="A110">
            <v>26816</v>
          </cell>
          <cell r="B110">
            <v>21.3</v>
          </cell>
          <cell r="C110">
            <v>21</v>
          </cell>
          <cell r="D110">
            <v>21.7</v>
          </cell>
          <cell r="E110">
            <v>21</v>
          </cell>
          <cell r="F110">
            <v>20.8</v>
          </cell>
          <cell r="G110">
            <v>21.3</v>
          </cell>
          <cell r="I110">
            <v>21.4</v>
          </cell>
          <cell r="J110">
            <v>21.2</v>
          </cell>
          <cell r="K110">
            <v>7.6</v>
          </cell>
          <cell r="L110">
            <v>8.1999999999999993</v>
          </cell>
          <cell r="M110">
            <v>8</v>
          </cell>
          <cell r="N110">
            <v>8.8000000000000007</v>
          </cell>
          <cell r="O110">
            <v>6.7</v>
          </cell>
          <cell r="P110">
            <v>7.6</v>
          </cell>
          <cell r="R110">
            <v>8.1</v>
          </cell>
          <cell r="S110">
            <v>8.1999999999999993</v>
          </cell>
          <cell r="T110">
            <v>2.9</v>
          </cell>
          <cell r="U110">
            <v>3.4</v>
          </cell>
          <cell r="V110">
            <v>3.3</v>
          </cell>
          <cell r="W110">
            <v>4</v>
          </cell>
          <cell r="X110">
            <v>2.5</v>
          </cell>
          <cell r="Y110">
            <v>2.9</v>
          </cell>
          <cell r="AA110">
            <v>2.9</v>
          </cell>
          <cell r="AB110">
            <v>3.4</v>
          </cell>
        </row>
        <row r="111">
          <cell r="A111">
            <v>26908</v>
          </cell>
          <cell r="B111">
            <v>22.1</v>
          </cell>
          <cell r="C111">
            <v>21.8</v>
          </cell>
          <cell r="D111">
            <v>22.6</v>
          </cell>
          <cell r="E111">
            <v>21.7</v>
          </cell>
          <cell r="F111">
            <v>21.3</v>
          </cell>
          <cell r="G111">
            <v>22</v>
          </cell>
          <cell r="I111">
            <v>22.2</v>
          </cell>
          <cell r="J111">
            <v>21.9</v>
          </cell>
          <cell r="K111">
            <v>10.5</v>
          </cell>
          <cell r="L111">
            <v>11.2</v>
          </cell>
          <cell r="M111">
            <v>11.9</v>
          </cell>
          <cell r="N111">
            <v>10.7</v>
          </cell>
          <cell r="O111">
            <v>7.6</v>
          </cell>
          <cell r="P111">
            <v>9.5</v>
          </cell>
          <cell r="R111">
            <v>10.4</v>
          </cell>
          <cell r="S111">
            <v>10.1</v>
          </cell>
          <cell r="T111">
            <v>3.8</v>
          </cell>
          <cell r="U111">
            <v>3.8</v>
          </cell>
          <cell r="V111">
            <v>4.0999999999999996</v>
          </cell>
          <cell r="W111">
            <v>3.3</v>
          </cell>
          <cell r="X111">
            <v>2.4</v>
          </cell>
          <cell r="Y111">
            <v>3.3</v>
          </cell>
          <cell r="AA111">
            <v>3.7</v>
          </cell>
          <cell r="AB111">
            <v>3.3</v>
          </cell>
        </row>
        <row r="112">
          <cell r="A112">
            <v>26999</v>
          </cell>
          <cell r="B112">
            <v>23</v>
          </cell>
          <cell r="C112">
            <v>22.5</v>
          </cell>
          <cell r="D112">
            <v>23.4</v>
          </cell>
          <cell r="E112">
            <v>22.6</v>
          </cell>
          <cell r="F112">
            <v>22</v>
          </cell>
          <cell r="G112">
            <v>22.9</v>
          </cell>
          <cell r="I112">
            <v>23.1</v>
          </cell>
          <cell r="J112">
            <v>22.7</v>
          </cell>
          <cell r="K112">
            <v>13.9</v>
          </cell>
          <cell r="L112">
            <v>13.6</v>
          </cell>
          <cell r="M112">
            <v>14.1</v>
          </cell>
          <cell r="N112">
            <v>14.1</v>
          </cell>
          <cell r="O112">
            <v>10.6</v>
          </cell>
          <cell r="P112">
            <v>12.8</v>
          </cell>
          <cell r="R112">
            <v>13.2</v>
          </cell>
          <cell r="S112">
            <v>12.9</v>
          </cell>
          <cell r="T112">
            <v>4.0999999999999996</v>
          </cell>
          <cell r="U112">
            <v>3.2</v>
          </cell>
          <cell r="V112">
            <v>3.5</v>
          </cell>
          <cell r="W112">
            <v>4.0999999999999996</v>
          </cell>
          <cell r="X112">
            <v>3.3</v>
          </cell>
          <cell r="Y112">
            <v>4.0999999999999996</v>
          </cell>
          <cell r="AA112">
            <v>4.0999999999999996</v>
          </cell>
          <cell r="AB112">
            <v>3.7</v>
          </cell>
        </row>
        <row r="113">
          <cell r="A113">
            <v>27089</v>
          </cell>
          <cell r="B113">
            <v>23.4</v>
          </cell>
          <cell r="C113">
            <v>23.1</v>
          </cell>
          <cell r="D113">
            <v>24</v>
          </cell>
          <cell r="E113">
            <v>23.2</v>
          </cell>
          <cell r="F113">
            <v>22.5</v>
          </cell>
          <cell r="G113">
            <v>23.4</v>
          </cell>
          <cell r="I113">
            <v>23.7</v>
          </cell>
          <cell r="J113">
            <v>23.3</v>
          </cell>
          <cell r="K113">
            <v>13</v>
          </cell>
          <cell r="L113">
            <v>13.8</v>
          </cell>
          <cell r="M113">
            <v>14.3</v>
          </cell>
          <cell r="N113">
            <v>14.9</v>
          </cell>
          <cell r="O113">
            <v>10.8</v>
          </cell>
          <cell r="P113">
            <v>13</v>
          </cell>
          <cell r="R113">
            <v>13.9</v>
          </cell>
          <cell r="S113">
            <v>13.7</v>
          </cell>
          <cell r="T113">
            <v>1.7</v>
          </cell>
          <cell r="U113">
            <v>2.7</v>
          </cell>
          <cell r="V113">
            <v>2.6</v>
          </cell>
          <cell r="W113">
            <v>2.7</v>
          </cell>
          <cell r="X113">
            <v>2.2999999999999998</v>
          </cell>
          <cell r="Y113">
            <v>2.2000000000000002</v>
          </cell>
          <cell r="AA113">
            <v>2.6</v>
          </cell>
          <cell r="AB113">
            <v>2.6</v>
          </cell>
        </row>
        <row r="114">
          <cell r="A114">
            <v>27181</v>
          </cell>
          <cell r="B114">
            <v>24.4</v>
          </cell>
          <cell r="C114">
            <v>24.1</v>
          </cell>
          <cell r="D114">
            <v>24.8</v>
          </cell>
          <cell r="E114">
            <v>24.2</v>
          </cell>
          <cell r="F114">
            <v>23.3</v>
          </cell>
          <cell r="G114">
            <v>24.4</v>
          </cell>
          <cell r="I114">
            <v>24.5</v>
          </cell>
          <cell r="J114">
            <v>24.3</v>
          </cell>
          <cell r="K114">
            <v>14.6</v>
          </cell>
          <cell r="L114">
            <v>14.8</v>
          </cell>
          <cell r="M114">
            <v>14.3</v>
          </cell>
          <cell r="N114">
            <v>15.2</v>
          </cell>
          <cell r="O114">
            <v>12</v>
          </cell>
          <cell r="P114">
            <v>14.6</v>
          </cell>
          <cell r="R114">
            <v>14.5</v>
          </cell>
          <cell r="S114">
            <v>14.6</v>
          </cell>
          <cell r="T114">
            <v>4.3</v>
          </cell>
          <cell r="U114">
            <v>4.3</v>
          </cell>
          <cell r="V114">
            <v>3.3</v>
          </cell>
          <cell r="W114">
            <v>4.3</v>
          </cell>
          <cell r="X114">
            <v>3.6</v>
          </cell>
          <cell r="Y114">
            <v>4.3</v>
          </cell>
          <cell r="AA114">
            <v>3.4</v>
          </cell>
          <cell r="AB114">
            <v>4.3</v>
          </cell>
        </row>
        <row r="115">
          <cell r="A115">
            <v>27273</v>
          </cell>
          <cell r="B115">
            <v>25.7</v>
          </cell>
          <cell r="C115">
            <v>25.3</v>
          </cell>
          <cell r="D115">
            <v>26.2</v>
          </cell>
          <cell r="E115">
            <v>25.4</v>
          </cell>
          <cell r="F115">
            <v>24.4</v>
          </cell>
          <cell r="G115">
            <v>25.6</v>
          </cell>
          <cell r="I115">
            <v>25.8</v>
          </cell>
          <cell r="J115">
            <v>25.5</v>
          </cell>
          <cell r="K115">
            <v>16.3</v>
          </cell>
          <cell r="L115">
            <v>16.100000000000001</v>
          </cell>
          <cell r="M115">
            <v>15.9</v>
          </cell>
          <cell r="N115">
            <v>17.100000000000001</v>
          </cell>
          <cell r="O115">
            <v>14.6</v>
          </cell>
          <cell r="P115">
            <v>16.399999999999999</v>
          </cell>
          <cell r="R115">
            <v>16.2</v>
          </cell>
          <cell r="S115">
            <v>16.399999999999999</v>
          </cell>
          <cell r="T115">
            <v>5.3</v>
          </cell>
          <cell r="U115">
            <v>5</v>
          </cell>
          <cell r="V115">
            <v>5.6</v>
          </cell>
          <cell r="W115">
            <v>5</v>
          </cell>
          <cell r="X115">
            <v>4.7</v>
          </cell>
          <cell r="Y115">
            <v>4.9000000000000004</v>
          </cell>
          <cell r="AA115">
            <v>5.3</v>
          </cell>
          <cell r="AB115">
            <v>4.9000000000000004</v>
          </cell>
        </row>
        <row r="116">
          <cell r="A116">
            <v>27364</v>
          </cell>
          <cell r="B116">
            <v>26.6</v>
          </cell>
          <cell r="C116">
            <v>26.1</v>
          </cell>
          <cell r="D116">
            <v>27</v>
          </cell>
          <cell r="E116">
            <v>26.5</v>
          </cell>
          <cell r="F116">
            <v>25.9</v>
          </cell>
          <cell r="G116">
            <v>26.9</v>
          </cell>
          <cell r="I116">
            <v>26.6</v>
          </cell>
          <cell r="J116">
            <v>26.4</v>
          </cell>
          <cell r="K116">
            <v>15.7</v>
          </cell>
          <cell r="L116">
            <v>16</v>
          </cell>
          <cell r="M116">
            <v>15.4</v>
          </cell>
          <cell r="N116">
            <v>17.3</v>
          </cell>
          <cell r="O116">
            <v>17.7</v>
          </cell>
          <cell r="P116">
            <v>17.5</v>
          </cell>
          <cell r="R116">
            <v>15.2</v>
          </cell>
          <cell r="S116">
            <v>16.3</v>
          </cell>
          <cell r="T116">
            <v>3.5</v>
          </cell>
          <cell r="U116">
            <v>3.2</v>
          </cell>
          <cell r="V116">
            <v>3.1</v>
          </cell>
          <cell r="W116">
            <v>4.3</v>
          </cell>
          <cell r="X116">
            <v>6.1</v>
          </cell>
          <cell r="Y116">
            <v>5.0999999999999996</v>
          </cell>
          <cell r="AA116">
            <v>3.1</v>
          </cell>
          <cell r="AB116">
            <v>3.5</v>
          </cell>
        </row>
        <row r="117">
          <cell r="A117">
            <v>27454</v>
          </cell>
          <cell r="B117">
            <v>27.4</v>
          </cell>
          <cell r="C117">
            <v>27.2</v>
          </cell>
          <cell r="D117">
            <v>27.7</v>
          </cell>
          <cell r="E117">
            <v>27.7</v>
          </cell>
          <cell r="F117">
            <v>26.9</v>
          </cell>
          <cell r="G117">
            <v>27.5</v>
          </cell>
          <cell r="I117">
            <v>27.2</v>
          </cell>
          <cell r="J117">
            <v>27.4</v>
          </cell>
          <cell r="K117">
            <v>17.100000000000001</v>
          </cell>
          <cell r="L117">
            <v>17.7</v>
          </cell>
          <cell r="M117">
            <v>15.4</v>
          </cell>
          <cell r="N117">
            <v>19.399999999999999</v>
          </cell>
          <cell r="O117">
            <v>19.600000000000001</v>
          </cell>
          <cell r="P117">
            <v>17.5</v>
          </cell>
          <cell r="R117">
            <v>14.8</v>
          </cell>
          <cell r="S117">
            <v>17.600000000000001</v>
          </cell>
          <cell r="T117">
            <v>3</v>
          </cell>
          <cell r="U117">
            <v>4.2</v>
          </cell>
          <cell r="V117">
            <v>2.6</v>
          </cell>
          <cell r="W117">
            <v>4.5</v>
          </cell>
          <cell r="X117">
            <v>3.9</v>
          </cell>
          <cell r="Y117">
            <v>2.2000000000000002</v>
          </cell>
          <cell r="AA117">
            <v>2.2999999999999998</v>
          </cell>
          <cell r="AB117">
            <v>3.8</v>
          </cell>
        </row>
        <row r="118">
          <cell r="A118">
            <v>27546</v>
          </cell>
          <cell r="B118">
            <v>28.5</v>
          </cell>
          <cell r="C118">
            <v>28.1</v>
          </cell>
          <cell r="D118">
            <v>28.5</v>
          </cell>
          <cell r="E118">
            <v>28.6</v>
          </cell>
          <cell r="F118">
            <v>28</v>
          </cell>
          <cell r="G118">
            <v>28.4</v>
          </cell>
          <cell r="I118">
            <v>28.4</v>
          </cell>
          <cell r="J118">
            <v>28.4</v>
          </cell>
          <cell r="K118">
            <v>16.8</v>
          </cell>
          <cell r="L118">
            <v>16.600000000000001</v>
          </cell>
          <cell r="M118">
            <v>14.9</v>
          </cell>
          <cell r="N118">
            <v>18.2</v>
          </cell>
          <cell r="O118">
            <v>20.2</v>
          </cell>
          <cell r="P118">
            <v>16.399999999999999</v>
          </cell>
          <cell r="R118">
            <v>15.9</v>
          </cell>
          <cell r="S118">
            <v>16.899999999999999</v>
          </cell>
          <cell r="T118">
            <v>4</v>
          </cell>
          <cell r="U118">
            <v>3.3</v>
          </cell>
          <cell r="V118">
            <v>2.9</v>
          </cell>
          <cell r="W118">
            <v>3.2</v>
          </cell>
          <cell r="X118">
            <v>4.0999999999999996</v>
          </cell>
          <cell r="Y118">
            <v>3.3</v>
          </cell>
          <cell r="AA118">
            <v>4.4000000000000004</v>
          </cell>
          <cell r="AB118">
            <v>3.6</v>
          </cell>
        </row>
        <row r="119">
          <cell r="A119">
            <v>27638</v>
          </cell>
          <cell r="B119">
            <v>28.9</v>
          </cell>
          <cell r="C119">
            <v>28.2</v>
          </cell>
          <cell r="D119">
            <v>29</v>
          </cell>
          <cell r="E119">
            <v>28.4</v>
          </cell>
          <cell r="F119">
            <v>28</v>
          </cell>
          <cell r="G119">
            <v>28.6</v>
          </cell>
          <cell r="I119">
            <v>28.3</v>
          </cell>
          <cell r="J119">
            <v>28.6</v>
          </cell>
          <cell r="K119">
            <v>12.5</v>
          </cell>
          <cell r="L119">
            <v>11.5</v>
          </cell>
          <cell r="M119">
            <v>10.7</v>
          </cell>
          <cell r="N119">
            <v>11.8</v>
          </cell>
          <cell r="O119">
            <v>14.8</v>
          </cell>
          <cell r="P119">
            <v>11.7</v>
          </cell>
          <cell r="R119">
            <v>9.6999999999999993</v>
          </cell>
          <cell r="S119">
            <v>12.2</v>
          </cell>
          <cell r="T119">
            <v>1.4</v>
          </cell>
          <cell r="U119">
            <v>0.4</v>
          </cell>
          <cell r="V119">
            <v>1.8</v>
          </cell>
          <cell r="W119">
            <v>-0.7</v>
          </cell>
          <cell r="X119">
            <v>0</v>
          </cell>
          <cell r="Y119">
            <v>0.7</v>
          </cell>
          <cell r="AA119">
            <v>-0.4</v>
          </cell>
          <cell r="AB119">
            <v>0.7</v>
          </cell>
        </row>
        <row r="120">
          <cell r="A120">
            <v>27729</v>
          </cell>
          <cell r="B120">
            <v>30.2</v>
          </cell>
          <cell r="C120">
            <v>29.9</v>
          </cell>
          <cell r="D120">
            <v>30.8</v>
          </cell>
          <cell r="E120">
            <v>30</v>
          </cell>
          <cell r="F120">
            <v>29.7</v>
          </cell>
          <cell r="G120">
            <v>30.8</v>
          </cell>
          <cell r="I120">
            <v>30.6</v>
          </cell>
          <cell r="J120">
            <v>30.2</v>
          </cell>
          <cell r="K120">
            <v>13.5</v>
          </cell>
          <cell r="L120">
            <v>14.6</v>
          </cell>
          <cell r="M120">
            <v>14.1</v>
          </cell>
          <cell r="N120">
            <v>13.2</v>
          </cell>
          <cell r="O120">
            <v>14.7</v>
          </cell>
          <cell r="P120">
            <v>14.5</v>
          </cell>
          <cell r="R120">
            <v>15</v>
          </cell>
          <cell r="S120">
            <v>14.4</v>
          </cell>
          <cell r="T120">
            <v>4.5</v>
          </cell>
          <cell r="U120">
            <v>6</v>
          </cell>
          <cell r="V120">
            <v>6.2</v>
          </cell>
          <cell r="W120">
            <v>5.6</v>
          </cell>
          <cell r="X120">
            <v>6.1</v>
          </cell>
          <cell r="Y120">
            <v>7.7</v>
          </cell>
          <cell r="AA120">
            <v>8.1</v>
          </cell>
          <cell r="AB120">
            <v>5.6</v>
          </cell>
        </row>
        <row r="121">
          <cell r="A121">
            <v>27820</v>
          </cell>
          <cell r="B121">
            <v>31.2</v>
          </cell>
          <cell r="C121">
            <v>30.7</v>
          </cell>
          <cell r="D121">
            <v>31.7</v>
          </cell>
          <cell r="E121">
            <v>31</v>
          </cell>
          <cell r="F121">
            <v>30.7</v>
          </cell>
          <cell r="G121">
            <v>31.6</v>
          </cell>
          <cell r="I121">
            <v>31.4</v>
          </cell>
          <cell r="J121">
            <v>31</v>
          </cell>
          <cell r="K121">
            <v>13.9</v>
          </cell>
          <cell r="L121">
            <v>12.9</v>
          </cell>
          <cell r="M121">
            <v>14.4</v>
          </cell>
          <cell r="N121">
            <v>11.9</v>
          </cell>
          <cell r="O121">
            <v>14.1</v>
          </cell>
          <cell r="P121">
            <v>14.9</v>
          </cell>
          <cell r="R121">
            <v>15.4</v>
          </cell>
          <cell r="S121">
            <v>13.1</v>
          </cell>
          <cell r="T121">
            <v>3.3</v>
          </cell>
          <cell r="U121">
            <v>2.7</v>
          </cell>
          <cell r="V121">
            <v>2.9</v>
          </cell>
          <cell r="W121">
            <v>3.3</v>
          </cell>
          <cell r="X121">
            <v>3.4</v>
          </cell>
          <cell r="Y121">
            <v>2.6</v>
          </cell>
          <cell r="AA121">
            <v>2.6</v>
          </cell>
          <cell r="AB121">
            <v>2.6</v>
          </cell>
        </row>
        <row r="122">
          <cell r="A122">
            <v>27912</v>
          </cell>
          <cell r="B122">
            <v>31.9</v>
          </cell>
          <cell r="C122">
            <v>31.5</v>
          </cell>
          <cell r="D122">
            <v>32.5</v>
          </cell>
          <cell r="E122">
            <v>31.9</v>
          </cell>
          <cell r="F122">
            <v>31.8</v>
          </cell>
          <cell r="G122">
            <v>32.6</v>
          </cell>
          <cell r="I122">
            <v>32.4</v>
          </cell>
          <cell r="J122">
            <v>31.8</v>
          </cell>
          <cell r="K122">
            <v>11.9</v>
          </cell>
          <cell r="L122">
            <v>12.1</v>
          </cell>
          <cell r="M122">
            <v>14</v>
          </cell>
          <cell r="N122">
            <v>11.5</v>
          </cell>
          <cell r="O122">
            <v>13.6</v>
          </cell>
          <cell r="P122">
            <v>14.8</v>
          </cell>
          <cell r="R122">
            <v>14.1</v>
          </cell>
          <cell r="S122">
            <v>12</v>
          </cell>
          <cell r="T122">
            <v>2.2000000000000002</v>
          </cell>
          <cell r="U122">
            <v>2.6</v>
          </cell>
          <cell r="V122">
            <v>2.5</v>
          </cell>
          <cell r="W122">
            <v>2.9</v>
          </cell>
          <cell r="X122">
            <v>3.6</v>
          </cell>
          <cell r="Y122">
            <v>3.2</v>
          </cell>
          <cell r="AA122">
            <v>3.2</v>
          </cell>
          <cell r="AB122">
            <v>2.6</v>
          </cell>
        </row>
        <row r="123">
          <cell r="A123">
            <v>28004</v>
          </cell>
          <cell r="B123">
            <v>32.4</v>
          </cell>
          <cell r="C123">
            <v>32.299999999999997</v>
          </cell>
          <cell r="D123">
            <v>33.299999999999997</v>
          </cell>
          <cell r="E123">
            <v>32.799999999999997</v>
          </cell>
          <cell r="F123">
            <v>32.6</v>
          </cell>
          <cell r="G123">
            <v>33.4</v>
          </cell>
          <cell r="I123">
            <v>33.1</v>
          </cell>
          <cell r="J123">
            <v>32.6</v>
          </cell>
          <cell r="K123">
            <v>12.1</v>
          </cell>
          <cell r="L123">
            <v>14.5</v>
          </cell>
          <cell r="M123">
            <v>14.8</v>
          </cell>
          <cell r="N123">
            <v>15.5</v>
          </cell>
          <cell r="O123">
            <v>16.399999999999999</v>
          </cell>
          <cell r="P123">
            <v>16.8</v>
          </cell>
          <cell r="R123">
            <v>17</v>
          </cell>
          <cell r="S123">
            <v>14</v>
          </cell>
          <cell r="T123">
            <v>1.6</v>
          </cell>
          <cell r="U123">
            <v>2.5</v>
          </cell>
          <cell r="V123">
            <v>2.5</v>
          </cell>
          <cell r="W123">
            <v>2.8</v>
          </cell>
          <cell r="X123">
            <v>2.5</v>
          </cell>
          <cell r="Y123">
            <v>2.5</v>
          </cell>
          <cell r="AA123">
            <v>2.2000000000000002</v>
          </cell>
          <cell r="AB123">
            <v>2.5</v>
          </cell>
        </row>
        <row r="124">
          <cell r="A124">
            <v>28095</v>
          </cell>
          <cell r="B124">
            <v>34.200000000000003</v>
          </cell>
          <cell r="C124">
            <v>34.200000000000003</v>
          </cell>
          <cell r="D124">
            <v>35.299999999999997</v>
          </cell>
          <cell r="E124">
            <v>35</v>
          </cell>
          <cell r="F124">
            <v>34.700000000000003</v>
          </cell>
          <cell r="G124">
            <v>35.299999999999997</v>
          </cell>
          <cell r="I124">
            <v>34.9</v>
          </cell>
          <cell r="J124">
            <v>34.5</v>
          </cell>
          <cell r="K124">
            <v>13.2</v>
          </cell>
          <cell r="L124">
            <v>14.4</v>
          </cell>
          <cell r="M124">
            <v>14.6</v>
          </cell>
          <cell r="N124">
            <v>16.7</v>
          </cell>
          <cell r="O124">
            <v>16.8</v>
          </cell>
          <cell r="P124">
            <v>14.6</v>
          </cell>
          <cell r="R124">
            <v>14.1</v>
          </cell>
          <cell r="S124">
            <v>14.2</v>
          </cell>
          <cell r="T124">
            <v>5.6</v>
          </cell>
          <cell r="U124">
            <v>5.9</v>
          </cell>
          <cell r="V124">
            <v>6</v>
          </cell>
          <cell r="W124">
            <v>6.7</v>
          </cell>
          <cell r="X124">
            <v>6.4</v>
          </cell>
          <cell r="Y124">
            <v>5.7</v>
          </cell>
          <cell r="AA124">
            <v>5.4</v>
          </cell>
          <cell r="AB124">
            <v>5.8</v>
          </cell>
        </row>
        <row r="125">
          <cell r="A125">
            <v>28185</v>
          </cell>
          <cell r="B125">
            <v>34.9</v>
          </cell>
          <cell r="C125">
            <v>35.1</v>
          </cell>
          <cell r="D125">
            <v>36.1</v>
          </cell>
          <cell r="E125">
            <v>35.799999999999997</v>
          </cell>
          <cell r="F125">
            <v>35.5</v>
          </cell>
          <cell r="G125">
            <v>36</v>
          </cell>
          <cell r="I125">
            <v>35.5</v>
          </cell>
          <cell r="J125">
            <v>35.299999999999997</v>
          </cell>
          <cell r="K125">
            <v>11.9</v>
          </cell>
          <cell r="L125">
            <v>14.3</v>
          </cell>
          <cell r="M125">
            <v>13.9</v>
          </cell>
          <cell r="N125">
            <v>15.5</v>
          </cell>
          <cell r="O125">
            <v>15.6</v>
          </cell>
          <cell r="P125">
            <v>13.9</v>
          </cell>
          <cell r="R125">
            <v>13.1</v>
          </cell>
          <cell r="S125">
            <v>13.9</v>
          </cell>
          <cell r="T125">
            <v>2</v>
          </cell>
          <cell r="U125">
            <v>2.6</v>
          </cell>
          <cell r="V125">
            <v>2.2999999999999998</v>
          </cell>
          <cell r="W125">
            <v>2.2999999999999998</v>
          </cell>
          <cell r="X125">
            <v>2.2999999999999998</v>
          </cell>
          <cell r="Y125">
            <v>2</v>
          </cell>
          <cell r="AA125">
            <v>1.7</v>
          </cell>
          <cell r="AB125">
            <v>2.2999999999999998</v>
          </cell>
        </row>
        <row r="126">
          <cell r="A126">
            <v>28277</v>
          </cell>
          <cell r="B126">
            <v>35.700000000000003</v>
          </cell>
          <cell r="C126">
            <v>36.1</v>
          </cell>
          <cell r="D126">
            <v>36.799999999999997</v>
          </cell>
          <cell r="E126">
            <v>36.6</v>
          </cell>
          <cell r="F126">
            <v>36.299999999999997</v>
          </cell>
          <cell r="G126">
            <v>36.9</v>
          </cell>
          <cell r="I126">
            <v>36.1</v>
          </cell>
          <cell r="J126">
            <v>36.1</v>
          </cell>
          <cell r="K126">
            <v>11.9</v>
          </cell>
          <cell r="L126">
            <v>14.6</v>
          </cell>
          <cell r="M126">
            <v>13.2</v>
          </cell>
          <cell r="N126">
            <v>14.7</v>
          </cell>
          <cell r="O126">
            <v>14.2</v>
          </cell>
          <cell r="P126">
            <v>13.2</v>
          </cell>
          <cell r="R126">
            <v>11.4</v>
          </cell>
          <cell r="S126">
            <v>13.5</v>
          </cell>
          <cell r="T126">
            <v>2.2999999999999998</v>
          </cell>
          <cell r="U126">
            <v>2.8</v>
          </cell>
          <cell r="V126">
            <v>1.9</v>
          </cell>
          <cell r="W126">
            <v>2.2000000000000002</v>
          </cell>
          <cell r="X126">
            <v>2.2999999999999998</v>
          </cell>
          <cell r="Y126">
            <v>2.5</v>
          </cell>
          <cell r="AA126">
            <v>1.7</v>
          </cell>
          <cell r="AB126">
            <v>2.2999999999999998</v>
          </cell>
        </row>
        <row r="127">
          <cell r="A127">
            <v>28369</v>
          </cell>
          <cell r="B127">
            <v>36.299999999999997</v>
          </cell>
          <cell r="C127">
            <v>36.799999999999997</v>
          </cell>
          <cell r="D127">
            <v>37.5</v>
          </cell>
          <cell r="E127">
            <v>37.5</v>
          </cell>
          <cell r="F127">
            <v>37.200000000000003</v>
          </cell>
          <cell r="G127">
            <v>37.700000000000003</v>
          </cell>
          <cell r="I127">
            <v>36.799999999999997</v>
          </cell>
          <cell r="J127">
            <v>36.799999999999997</v>
          </cell>
          <cell r="K127">
            <v>12</v>
          </cell>
          <cell r="L127">
            <v>13.9</v>
          </cell>
          <cell r="M127">
            <v>12.6</v>
          </cell>
          <cell r="N127">
            <v>14.3</v>
          </cell>
          <cell r="O127">
            <v>14.1</v>
          </cell>
          <cell r="P127">
            <v>12.9</v>
          </cell>
          <cell r="R127">
            <v>11.2</v>
          </cell>
          <cell r="S127">
            <v>12.9</v>
          </cell>
          <cell r="T127">
            <v>1.7</v>
          </cell>
          <cell r="U127">
            <v>1.9</v>
          </cell>
          <cell r="V127">
            <v>1.9</v>
          </cell>
          <cell r="W127">
            <v>2.5</v>
          </cell>
          <cell r="X127">
            <v>2.5</v>
          </cell>
          <cell r="Y127">
            <v>2.2000000000000002</v>
          </cell>
          <cell r="AA127">
            <v>1.9</v>
          </cell>
          <cell r="AB127">
            <v>1.9</v>
          </cell>
        </row>
        <row r="128">
          <cell r="A128">
            <v>28460</v>
          </cell>
          <cell r="B128">
            <v>37.1</v>
          </cell>
          <cell r="C128">
            <v>37.6</v>
          </cell>
          <cell r="D128">
            <v>38.299999999999997</v>
          </cell>
          <cell r="E128">
            <v>38.4</v>
          </cell>
          <cell r="F128">
            <v>38.5</v>
          </cell>
          <cell r="G128">
            <v>38.700000000000003</v>
          </cell>
          <cell r="I128">
            <v>38</v>
          </cell>
          <cell r="J128">
            <v>37.700000000000003</v>
          </cell>
          <cell r="K128">
            <v>8.5</v>
          </cell>
          <cell r="L128">
            <v>9.9</v>
          </cell>
          <cell r="M128">
            <v>8.5</v>
          </cell>
          <cell r="N128">
            <v>9.6999999999999993</v>
          </cell>
          <cell r="O128">
            <v>11</v>
          </cell>
          <cell r="P128">
            <v>9.6</v>
          </cell>
          <cell r="R128">
            <v>8.9</v>
          </cell>
          <cell r="S128">
            <v>9.3000000000000007</v>
          </cell>
          <cell r="T128">
            <v>2.2000000000000002</v>
          </cell>
          <cell r="U128">
            <v>2.2000000000000002</v>
          </cell>
          <cell r="V128">
            <v>2.1</v>
          </cell>
          <cell r="W128">
            <v>2.4</v>
          </cell>
          <cell r="X128">
            <v>3.5</v>
          </cell>
          <cell r="Y128">
            <v>2.7</v>
          </cell>
          <cell r="AA128">
            <v>3.3</v>
          </cell>
          <cell r="AB128">
            <v>2.4</v>
          </cell>
        </row>
        <row r="129">
          <cell r="A129">
            <v>28550</v>
          </cell>
          <cell r="B129">
            <v>37.6</v>
          </cell>
          <cell r="C129">
            <v>38</v>
          </cell>
          <cell r="D129">
            <v>39</v>
          </cell>
          <cell r="E129">
            <v>38.700000000000003</v>
          </cell>
          <cell r="F129">
            <v>38.9</v>
          </cell>
          <cell r="G129">
            <v>39.200000000000003</v>
          </cell>
          <cell r="I129">
            <v>38.4</v>
          </cell>
          <cell r="J129">
            <v>38.200000000000003</v>
          </cell>
          <cell r="K129">
            <v>7.7</v>
          </cell>
          <cell r="L129">
            <v>8.3000000000000007</v>
          </cell>
          <cell r="M129">
            <v>8</v>
          </cell>
          <cell r="N129">
            <v>8.1</v>
          </cell>
          <cell r="O129">
            <v>9.6</v>
          </cell>
          <cell r="P129">
            <v>8.9</v>
          </cell>
          <cell r="R129">
            <v>8.1999999999999993</v>
          </cell>
          <cell r="S129">
            <v>8.1999999999999993</v>
          </cell>
          <cell r="T129">
            <v>1.3</v>
          </cell>
          <cell r="U129">
            <v>1.1000000000000001</v>
          </cell>
          <cell r="V129">
            <v>1.8</v>
          </cell>
          <cell r="W129">
            <v>0.8</v>
          </cell>
          <cell r="X129">
            <v>1</v>
          </cell>
          <cell r="Y129">
            <v>1.3</v>
          </cell>
          <cell r="AA129">
            <v>1.1000000000000001</v>
          </cell>
          <cell r="AB129">
            <v>1.3</v>
          </cell>
        </row>
        <row r="130">
          <cell r="A130">
            <v>28642</v>
          </cell>
          <cell r="B130">
            <v>38.4</v>
          </cell>
          <cell r="C130">
            <v>39</v>
          </cell>
          <cell r="D130">
            <v>39.799999999999997</v>
          </cell>
          <cell r="E130">
            <v>39.5</v>
          </cell>
          <cell r="F130">
            <v>39.6</v>
          </cell>
          <cell r="G130">
            <v>39.9</v>
          </cell>
          <cell r="I130">
            <v>39</v>
          </cell>
          <cell r="J130">
            <v>39</v>
          </cell>
          <cell r="K130">
            <v>7.6</v>
          </cell>
          <cell r="L130">
            <v>8</v>
          </cell>
          <cell r="M130">
            <v>8.1999999999999993</v>
          </cell>
          <cell r="N130">
            <v>7.9</v>
          </cell>
          <cell r="O130">
            <v>9.1</v>
          </cell>
          <cell r="P130">
            <v>8.1</v>
          </cell>
          <cell r="R130">
            <v>8</v>
          </cell>
          <cell r="S130">
            <v>8</v>
          </cell>
          <cell r="T130">
            <v>2.1</v>
          </cell>
          <cell r="U130">
            <v>2.6</v>
          </cell>
          <cell r="V130">
            <v>2.1</v>
          </cell>
          <cell r="W130">
            <v>2.1</v>
          </cell>
          <cell r="X130">
            <v>1.8</v>
          </cell>
          <cell r="Y130">
            <v>1.8</v>
          </cell>
          <cell r="AA130">
            <v>1.6</v>
          </cell>
          <cell r="AB130">
            <v>2.1</v>
          </cell>
        </row>
        <row r="131">
          <cell r="A131">
            <v>28734</v>
          </cell>
          <cell r="B131">
            <v>39.200000000000003</v>
          </cell>
          <cell r="C131">
            <v>39.6</v>
          </cell>
          <cell r="D131">
            <v>40.5</v>
          </cell>
          <cell r="E131">
            <v>40.299999999999997</v>
          </cell>
          <cell r="F131">
            <v>40.4</v>
          </cell>
          <cell r="G131">
            <v>40.5</v>
          </cell>
          <cell r="I131">
            <v>39.799999999999997</v>
          </cell>
          <cell r="J131">
            <v>39.700000000000003</v>
          </cell>
          <cell r="K131">
            <v>8</v>
          </cell>
          <cell r="L131">
            <v>7.6</v>
          </cell>
          <cell r="M131">
            <v>8</v>
          </cell>
          <cell r="N131">
            <v>7.5</v>
          </cell>
          <cell r="O131">
            <v>8.6</v>
          </cell>
          <cell r="P131">
            <v>7.4</v>
          </cell>
          <cell r="R131">
            <v>8.1999999999999993</v>
          </cell>
          <cell r="S131">
            <v>7.9</v>
          </cell>
          <cell r="T131">
            <v>2.1</v>
          </cell>
          <cell r="U131">
            <v>1.5</v>
          </cell>
          <cell r="V131">
            <v>1.8</v>
          </cell>
          <cell r="W131">
            <v>2</v>
          </cell>
          <cell r="X131">
            <v>2</v>
          </cell>
          <cell r="Y131">
            <v>1.5</v>
          </cell>
          <cell r="AA131">
            <v>2.1</v>
          </cell>
          <cell r="AB131">
            <v>1.8</v>
          </cell>
        </row>
        <row r="132">
          <cell r="A132">
            <v>28825</v>
          </cell>
          <cell r="B132">
            <v>40.1</v>
          </cell>
          <cell r="C132">
            <v>40.299999999999997</v>
          </cell>
          <cell r="D132">
            <v>41.8</v>
          </cell>
          <cell r="E132">
            <v>40.9</v>
          </cell>
          <cell r="F132">
            <v>41.3</v>
          </cell>
          <cell r="G132">
            <v>41.4</v>
          </cell>
          <cell r="I132">
            <v>40.700000000000003</v>
          </cell>
          <cell r="J132">
            <v>40.6</v>
          </cell>
          <cell r="K132">
            <v>8.1</v>
          </cell>
          <cell r="L132">
            <v>7.2</v>
          </cell>
          <cell r="M132">
            <v>9.1</v>
          </cell>
          <cell r="N132">
            <v>6.5</v>
          </cell>
          <cell r="O132">
            <v>7.3</v>
          </cell>
          <cell r="P132">
            <v>7</v>
          </cell>
          <cell r="R132">
            <v>7.1</v>
          </cell>
          <cell r="S132">
            <v>7.7</v>
          </cell>
          <cell r="T132">
            <v>2.2999999999999998</v>
          </cell>
          <cell r="U132">
            <v>1.8</v>
          </cell>
          <cell r="V132">
            <v>3.2</v>
          </cell>
          <cell r="W132">
            <v>1.5</v>
          </cell>
          <cell r="X132">
            <v>2.2000000000000002</v>
          </cell>
          <cell r="Y132">
            <v>2.2000000000000002</v>
          </cell>
          <cell r="AA132">
            <v>2.2999999999999998</v>
          </cell>
          <cell r="AB132">
            <v>2.2999999999999998</v>
          </cell>
        </row>
        <row r="133">
          <cell r="A133">
            <v>28915</v>
          </cell>
          <cell r="B133">
            <v>40.9</v>
          </cell>
          <cell r="C133">
            <v>41.1</v>
          </cell>
          <cell r="D133">
            <v>42.1</v>
          </cell>
          <cell r="E133">
            <v>41.6</v>
          </cell>
          <cell r="F133">
            <v>41.9</v>
          </cell>
          <cell r="G133">
            <v>42.3</v>
          </cell>
          <cell r="I133">
            <v>41.4</v>
          </cell>
          <cell r="J133">
            <v>41.3</v>
          </cell>
          <cell r="K133">
            <v>8.8000000000000007</v>
          </cell>
          <cell r="L133">
            <v>8.1999999999999993</v>
          </cell>
          <cell r="M133">
            <v>7.9</v>
          </cell>
          <cell r="N133">
            <v>7.5</v>
          </cell>
          <cell r="O133">
            <v>7.7</v>
          </cell>
          <cell r="P133">
            <v>7.9</v>
          </cell>
          <cell r="R133">
            <v>7.8</v>
          </cell>
          <cell r="S133">
            <v>8.1</v>
          </cell>
          <cell r="T133">
            <v>2</v>
          </cell>
          <cell r="U133">
            <v>2</v>
          </cell>
          <cell r="V133">
            <v>0.7</v>
          </cell>
          <cell r="W133">
            <v>1.7</v>
          </cell>
          <cell r="X133">
            <v>1.5</v>
          </cell>
          <cell r="Y133">
            <v>2.2000000000000002</v>
          </cell>
          <cell r="AA133">
            <v>1.7</v>
          </cell>
          <cell r="AB133">
            <v>1.7</v>
          </cell>
        </row>
        <row r="134">
          <cell r="A134">
            <v>29007</v>
          </cell>
          <cell r="B134">
            <v>42.1</v>
          </cell>
          <cell r="C134">
            <v>42.1</v>
          </cell>
          <cell r="D134">
            <v>43</v>
          </cell>
          <cell r="E134">
            <v>42.7</v>
          </cell>
          <cell r="F134">
            <v>43</v>
          </cell>
          <cell r="G134">
            <v>43.4</v>
          </cell>
          <cell r="I134">
            <v>42.7</v>
          </cell>
          <cell r="J134">
            <v>42.4</v>
          </cell>
          <cell r="K134">
            <v>9.6</v>
          </cell>
          <cell r="L134">
            <v>7.9</v>
          </cell>
          <cell r="M134">
            <v>8</v>
          </cell>
          <cell r="N134">
            <v>8.1</v>
          </cell>
          <cell r="O134">
            <v>8.6</v>
          </cell>
          <cell r="P134">
            <v>8.8000000000000007</v>
          </cell>
          <cell r="R134">
            <v>9.5</v>
          </cell>
          <cell r="S134">
            <v>8.6999999999999993</v>
          </cell>
          <cell r="T134">
            <v>2.9</v>
          </cell>
          <cell r="U134">
            <v>2.4</v>
          </cell>
          <cell r="V134">
            <v>2.1</v>
          </cell>
          <cell r="W134">
            <v>2.6</v>
          </cell>
          <cell r="X134">
            <v>2.6</v>
          </cell>
          <cell r="Y134">
            <v>2.6</v>
          </cell>
          <cell r="AA134">
            <v>3.1</v>
          </cell>
          <cell r="AB134">
            <v>2.7</v>
          </cell>
        </row>
        <row r="135">
          <cell r="A135">
            <v>29099</v>
          </cell>
          <cell r="B135">
            <v>43.1</v>
          </cell>
          <cell r="C135">
            <v>43.3</v>
          </cell>
          <cell r="D135">
            <v>44</v>
          </cell>
          <cell r="E135">
            <v>43.5</v>
          </cell>
          <cell r="F135">
            <v>43.8</v>
          </cell>
          <cell r="G135">
            <v>44.5</v>
          </cell>
          <cell r="I135">
            <v>43.8</v>
          </cell>
          <cell r="J135">
            <v>43.4</v>
          </cell>
          <cell r="K135">
            <v>9.9</v>
          </cell>
          <cell r="L135">
            <v>9.3000000000000007</v>
          </cell>
          <cell r="M135">
            <v>8.6</v>
          </cell>
          <cell r="N135">
            <v>7.9</v>
          </cell>
          <cell r="O135">
            <v>8.4</v>
          </cell>
          <cell r="P135">
            <v>9.9</v>
          </cell>
          <cell r="R135">
            <v>10.1</v>
          </cell>
          <cell r="S135">
            <v>9.3000000000000007</v>
          </cell>
          <cell r="T135">
            <v>2.4</v>
          </cell>
          <cell r="U135">
            <v>2.9</v>
          </cell>
          <cell r="V135">
            <v>2.2999999999999998</v>
          </cell>
          <cell r="W135">
            <v>1.9</v>
          </cell>
          <cell r="X135">
            <v>1.9</v>
          </cell>
          <cell r="Y135">
            <v>2.5</v>
          </cell>
          <cell r="AA135">
            <v>2.6</v>
          </cell>
          <cell r="AB135">
            <v>2.4</v>
          </cell>
        </row>
        <row r="136">
          <cell r="A136">
            <v>29190</v>
          </cell>
          <cell r="B136">
            <v>44.3</v>
          </cell>
          <cell r="C136">
            <v>44.5</v>
          </cell>
          <cell r="D136">
            <v>45.4</v>
          </cell>
          <cell r="E136">
            <v>45.2</v>
          </cell>
          <cell r="F136">
            <v>45.3</v>
          </cell>
          <cell r="G136">
            <v>45.7</v>
          </cell>
          <cell r="I136">
            <v>44.9</v>
          </cell>
          <cell r="J136">
            <v>44.7</v>
          </cell>
          <cell r="K136">
            <v>10.5</v>
          </cell>
          <cell r="L136">
            <v>10.4</v>
          </cell>
          <cell r="M136">
            <v>8.6</v>
          </cell>
          <cell r="N136">
            <v>10.5</v>
          </cell>
          <cell r="O136">
            <v>9.6999999999999993</v>
          </cell>
          <cell r="P136">
            <v>10.4</v>
          </cell>
          <cell r="R136">
            <v>10.3</v>
          </cell>
          <cell r="S136">
            <v>10.1</v>
          </cell>
          <cell r="T136">
            <v>2.8</v>
          </cell>
          <cell r="U136">
            <v>2.8</v>
          </cell>
          <cell r="V136">
            <v>3.2</v>
          </cell>
          <cell r="W136">
            <v>3.9</v>
          </cell>
          <cell r="X136">
            <v>3.4</v>
          </cell>
          <cell r="Y136">
            <v>2.7</v>
          </cell>
          <cell r="AA136">
            <v>2.5</v>
          </cell>
          <cell r="AB136">
            <v>3</v>
          </cell>
        </row>
        <row r="137">
          <cell r="A137">
            <v>29281</v>
          </cell>
          <cell r="B137">
            <v>45.5</v>
          </cell>
          <cell r="C137">
            <v>45.2</v>
          </cell>
          <cell r="D137">
            <v>46.6</v>
          </cell>
          <cell r="E137">
            <v>46</v>
          </cell>
          <cell r="F137">
            <v>46.1</v>
          </cell>
          <cell r="G137">
            <v>46.7</v>
          </cell>
          <cell r="I137">
            <v>46.1</v>
          </cell>
          <cell r="J137">
            <v>45.7</v>
          </cell>
          <cell r="K137">
            <v>11.2</v>
          </cell>
          <cell r="L137">
            <v>10</v>
          </cell>
          <cell r="M137">
            <v>10.7</v>
          </cell>
          <cell r="N137">
            <v>10.6</v>
          </cell>
          <cell r="O137">
            <v>10</v>
          </cell>
          <cell r="P137">
            <v>10.4</v>
          </cell>
          <cell r="R137">
            <v>11.4</v>
          </cell>
          <cell r="S137">
            <v>10.7</v>
          </cell>
          <cell r="T137">
            <v>2.7</v>
          </cell>
          <cell r="U137">
            <v>1.6</v>
          </cell>
          <cell r="V137">
            <v>2.6</v>
          </cell>
          <cell r="W137">
            <v>1.8</v>
          </cell>
          <cell r="X137">
            <v>1.8</v>
          </cell>
          <cell r="Y137">
            <v>2.2000000000000002</v>
          </cell>
          <cell r="AA137">
            <v>2.7</v>
          </cell>
          <cell r="AB137">
            <v>2.2000000000000002</v>
          </cell>
        </row>
        <row r="138">
          <cell r="A138">
            <v>29373</v>
          </cell>
          <cell r="B138">
            <v>46.7</v>
          </cell>
          <cell r="C138">
            <v>46.6</v>
          </cell>
          <cell r="D138">
            <v>47.7</v>
          </cell>
          <cell r="E138">
            <v>47.4</v>
          </cell>
          <cell r="F138">
            <v>47.2</v>
          </cell>
          <cell r="G138">
            <v>47.8</v>
          </cell>
          <cell r="I138">
            <v>47.4</v>
          </cell>
          <cell r="J138">
            <v>47</v>
          </cell>
          <cell r="K138">
            <v>10.9</v>
          </cell>
          <cell r="L138">
            <v>10.7</v>
          </cell>
          <cell r="M138">
            <v>10.9</v>
          </cell>
          <cell r="N138">
            <v>11</v>
          </cell>
          <cell r="O138">
            <v>9.8000000000000007</v>
          </cell>
          <cell r="P138">
            <v>10.1</v>
          </cell>
          <cell r="R138">
            <v>11</v>
          </cell>
          <cell r="S138">
            <v>10.8</v>
          </cell>
          <cell r="T138">
            <v>2.6</v>
          </cell>
          <cell r="U138">
            <v>3.1</v>
          </cell>
          <cell r="V138">
            <v>2.4</v>
          </cell>
          <cell r="W138">
            <v>3</v>
          </cell>
          <cell r="X138">
            <v>2.4</v>
          </cell>
          <cell r="Y138">
            <v>2.4</v>
          </cell>
          <cell r="AA138">
            <v>2.8</v>
          </cell>
          <cell r="AB138">
            <v>2.8</v>
          </cell>
        </row>
        <row r="139">
          <cell r="A139">
            <v>29465</v>
          </cell>
          <cell r="B139">
            <v>47.6</v>
          </cell>
          <cell r="C139">
            <v>47.5</v>
          </cell>
          <cell r="D139">
            <v>48.5</v>
          </cell>
          <cell r="E139">
            <v>48</v>
          </cell>
          <cell r="F139">
            <v>48.3</v>
          </cell>
          <cell r="G139">
            <v>48.9</v>
          </cell>
          <cell r="H139">
            <v>51</v>
          </cell>
          <cell r="I139">
            <v>48.3</v>
          </cell>
          <cell r="J139">
            <v>47.8</v>
          </cell>
          <cell r="K139">
            <v>10.4</v>
          </cell>
          <cell r="L139">
            <v>9.6999999999999993</v>
          </cell>
          <cell r="M139">
            <v>10.199999999999999</v>
          </cell>
          <cell r="N139">
            <v>10.3</v>
          </cell>
          <cell r="O139">
            <v>10.3</v>
          </cell>
          <cell r="P139">
            <v>9.9</v>
          </cell>
          <cell r="R139">
            <v>10.3</v>
          </cell>
          <cell r="S139">
            <v>10.1</v>
          </cell>
          <cell r="T139">
            <v>1.9</v>
          </cell>
          <cell r="U139">
            <v>1.9</v>
          </cell>
          <cell r="V139">
            <v>1.7</v>
          </cell>
          <cell r="W139">
            <v>1.3</v>
          </cell>
          <cell r="X139">
            <v>2.2999999999999998</v>
          </cell>
          <cell r="Y139">
            <v>2.2999999999999998</v>
          </cell>
          <cell r="AA139">
            <v>1.9</v>
          </cell>
          <cell r="AB139">
            <v>1.7</v>
          </cell>
        </row>
        <row r="140">
          <cell r="A140">
            <v>29556</v>
          </cell>
          <cell r="B140">
            <v>48.6</v>
          </cell>
          <cell r="C140">
            <v>48.5</v>
          </cell>
          <cell r="D140">
            <v>49.6</v>
          </cell>
          <cell r="E140">
            <v>49</v>
          </cell>
          <cell r="F140">
            <v>49</v>
          </cell>
          <cell r="G140">
            <v>49.8</v>
          </cell>
          <cell r="H140">
            <v>52.2</v>
          </cell>
          <cell r="I140">
            <v>49.4</v>
          </cell>
          <cell r="J140">
            <v>48.8</v>
          </cell>
          <cell r="K140">
            <v>9.6999999999999993</v>
          </cell>
          <cell r="L140">
            <v>9</v>
          </cell>
          <cell r="M140">
            <v>9.3000000000000007</v>
          </cell>
          <cell r="N140">
            <v>8.4</v>
          </cell>
          <cell r="O140">
            <v>8.1999999999999993</v>
          </cell>
          <cell r="P140">
            <v>9</v>
          </cell>
          <cell r="R140">
            <v>10</v>
          </cell>
          <cell r="S140">
            <v>9.1999999999999993</v>
          </cell>
          <cell r="T140">
            <v>2.1</v>
          </cell>
          <cell r="U140">
            <v>2.1</v>
          </cell>
          <cell r="V140">
            <v>2.2999999999999998</v>
          </cell>
          <cell r="W140">
            <v>2.1</v>
          </cell>
          <cell r="X140">
            <v>1.4</v>
          </cell>
          <cell r="Y140">
            <v>1.8</v>
          </cell>
          <cell r="Z140">
            <v>2.4</v>
          </cell>
          <cell r="AA140">
            <v>2.2999999999999998</v>
          </cell>
          <cell r="AB140">
            <v>2.1</v>
          </cell>
        </row>
        <row r="141">
          <cell r="A141">
            <v>29646</v>
          </cell>
          <cell r="B141">
            <v>49.9</v>
          </cell>
          <cell r="C141">
            <v>49.6</v>
          </cell>
          <cell r="D141">
            <v>50.6</v>
          </cell>
          <cell r="E141">
            <v>50.3</v>
          </cell>
          <cell r="F141">
            <v>50</v>
          </cell>
          <cell r="G141">
            <v>50.9</v>
          </cell>
          <cell r="H141">
            <v>53.2</v>
          </cell>
          <cell r="I141">
            <v>50.4</v>
          </cell>
          <cell r="J141">
            <v>50</v>
          </cell>
          <cell r="K141">
            <v>9.6999999999999993</v>
          </cell>
          <cell r="L141">
            <v>9.6999999999999993</v>
          </cell>
          <cell r="M141">
            <v>8.6</v>
          </cell>
          <cell r="N141">
            <v>9.3000000000000007</v>
          </cell>
          <cell r="O141">
            <v>8.5</v>
          </cell>
          <cell r="P141">
            <v>9</v>
          </cell>
          <cell r="R141">
            <v>9.3000000000000007</v>
          </cell>
          <cell r="S141">
            <v>9.4</v>
          </cell>
          <cell r="T141">
            <v>2.7</v>
          </cell>
          <cell r="U141">
            <v>2.2999999999999998</v>
          </cell>
          <cell r="V141">
            <v>2</v>
          </cell>
          <cell r="W141">
            <v>2.7</v>
          </cell>
          <cell r="X141">
            <v>2</v>
          </cell>
          <cell r="Y141">
            <v>2.2000000000000002</v>
          </cell>
          <cell r="Z141">
            <v>1.9</v>
          </cell>
          <cell r="AA141">
            <v>2</v>
          </cell>
          <cell r="AB141">
            <v>2.5</v>
          </cell>
        </row>
        <row r="142">
          <cell r="A142">
            <v>29738</v>
          </cell>
          <cell r="B142">
            <v>50.9</v>
          </cell>
          <cell r="C142">
            <v>50.7</v>
          </cell>
          <cell r="D142">
            <v>52</v>
          </cell>
          <cell r="E142">
            <v>51.5</v>
          </cell>
          <cell r="F142">
            <v>51.1</v>
          </cell>
          <cell r="G142">
            <v>52</v>
          </cell>
          <cell r="H142">
            <v>54.2</v>
          </cell>
          <cell r="I142">
            <v>51.7</v>
          </cell>
          <cell r="J142">
            <v>51.1</v>
          </cell>
          <cell r="K142">
            <v>9</v>
          </cell>
          <cell r="L142">
            <v>8.8000000000000007</v>
          </cell>
          <cell r="M142">
            <v>9</v>
          </cell>
          <cell r="N142">
            <v>8.6</v>
          </cell>
          <cell r="O142">
            <v>8.3000000000000007</v>
          </cell>
          <cell r="P142">
            <v>8.8000000000000007</v>
          </cell>
          <cell r="R142">
            <v>9.1</v>
          </cell>
          <cell r="S142">
            <v>8.6999999999999993</v>
          </cell>
          <cell r="T142">
            <v>2</v>
          </cell>
          <cell r="U142">
            <v>2.2000000000000002</v>
          </cell>
          <cell r="V142">
            <v>2.8</v>
          </cell>
          <cell r="W142">
            <v>2.4</v>
          </cell>
          <cell r="X142">
            <v>2.2000000000000002</v>
          </cell>
          <cell r="Y142">
            <v>2.2000000000000002</v>
          </cell>
          <cell r="Z142">
            <v>1.9</v>
          </cell>
          <cell r="AA142">
            <v>2.6</v>
          </cell>
          <cell r="AB142">
            <v>2.2000000000000002</v>
          </cell>
        </row>
        <row r="143">
          <cell r="A143">
            <v>29830</v>
          </cell>
          <cell r="B143">
            <v>51.8</v>
          </cell>
          <cell r="C143">
            <v>51.8</v>
          </cell>
          <cell r="D143">
            <v>53.2</v>
          </cell>
          <cell r="E143">
            <v>52.6</v>
          </cell>
          <cell r="F143">
            <v>52.8</v>
          </cell>
          <cell r="G143">
            <v>53.3</v>
          </cell>
          <cell r="H143">
            <v>55.3</v>
          </cell>
          <cell r="I143">
            <v>52.8</v>
          </cell>
          <cell r="J143">
            <v>52.1</v>
          </cell>
          <cell r="K143">
            <v>8.8000000000000007</v>
          </cell>
          <cell r="L143">
            <v>9.1</v>
          </cell>
          <cell r="M143">
            <v>9.6999999999999993</v>
          </cell>
          <cell r="N143">
            <v>9.6</v>
          </cell>
          <cell r="O143">
            <v>9.3000000000000007</v>
          </cell>
          <cell r="P143">
            <v>9</v>
          </cell>
          <cell r="Q143">
            <v>8.4</v>
          </cell>
          <cell r="R143">
            <v>9.3000000000000007</v>
          </cell>
          <cell r="S143">
            <v>9</v>
          </cell>
          <cell r="T143">
            <v>1.8</v>
          </cell>
          <cell r="U143">
            <v>2.2000000000000002</v>
          </cell>
          <cell r="V143">
            <v>2.2999999999999998</v>
          </cell>
          <cell r="W143">
            <v>2.1</v>
          </cell>
          <cell r="X143">
            <v>3.3</v>
          </cell>
          <cell r="Y143">
            <v>2.5</v>
          </cell>
          <cell r="Z143">
            <v>2</v>
          </cell>
          <cell r="AA143">
            <v>2.1</v>
          </cell>
          <cell r="AB143">
            <v>2</v>
          </cell>
        </row>
        <row r="144">
          <cell r="A144">
            <v>29921</v>
          </cell>
          <cell r="B144">
            <v>53.9</v>
          </cell>
          <cell r="C144">
            <v>54.1</v>
          </cell>
          <cell r="D144">
            <v>55.2</v>
          </cell>
          <cell r="E144">
            <v>54.7</v>
          </cell>
          <cell r="F144">
            <v>55.1</v>
          </cell>
          <cell r="G144">
            <v>55.3</v>
          </cell>
          <cell r="H144">
            <v>58.6</v>
          </cell>
          <cell r="I144">
            <v>54.9</v>
          </cell>
          <cell r="J144">
            <v>54.3</v>
          </cell>
          <cell r="K144">
            <v>10.9</v>
          </cell>
          <cell r="L144">
            <v>11.5</v>
          </cell>
          <cell r="M144">
            <v>11.3</v>
          </cell>
          <cell r="N144">
            <v>11.6</v>
          </cell>
          <cell r="O144">
            <v>12.4</v>
          </cell>
          <cell r="P144">
            <v>11</v>
          </cell>
          <cell r="Q144">
            <v>12.3</v>
          </cell>
          <cell r="R144">
            <v>11.1</v>
          </cell>
          <cell r="S144">
            <v>11.3</v>
          </cell>
          <cell r="T144">
            <v>4.0999999999999996</v>
          </cell>
          <cell r="U144">
            <v>4.4000000000000004</v>
          </cell>
          <cell r="V144">
            <v>3.8</v>
          </cell>
          <cell r="W144">
            <v>4</v>
          </cell>
          <cell r="X144">
            <v>4.4000000000000004</v>
          </cell>
          <cell r="Y144">
            <v>3.8</v>
          </cell>
          <cell r="Z144">
            <v>6</v>
          </cell>
          <cell r="AA144">
            <v>4</v>
          </cell>
          <cell r="AB144">
            <v>4.2</v>
          </cell>
        </row>
        <row r="145">
          <cell r="A145">
            <v>30011</v>
          </cell>
          <cell r="B145">
            <v>54.9</v>
          </cell>
          <cell r="C145">
            <v>54.8</v>
          </cell>
          <cell r="D145">
            <v>56.5</v>
          </cell>
          <cell r="E145">
            <v>55.5</v>
          </cell>
          <cell r="F145">
            <v>55.7</v>
          </cell>
          <cell r="G145">
            <v>56.1</v>
          </cell>
          <cell r="H145">
            <v>59.5</v>
          </cell>
          <cell r="I145">
            <v>55.8</v>
          </cell>
          <cell r="J145">
            <v>55.3</v>
          </cell>
          <cell r="K145">
            <v>10</v>
          </cell>
          <cell r="L145">
            <v>10.5</v>
          </cell>
          <cell r="M145">
            <v>11.7</v>
          </cell>
          <cell r="N145">
            <v>10.3</v>
          </cell>
          <cell r="O145">
            <v>11.4</v>
          </cell>
          <cell r="P145">
            <v>10.199999999999999</v>
          </cell>
          <cell r="Q145">
            <v>11.8</v>
          </cell>
          <cell r="R145">
            <v>10.7</v>
          </cell>
          <cell r="S145">
            <v>10.6</v>
          </cell>
          <cell r="T145">
            <v>1.9</v>
          </cell>
          <cell r="U145">
            <v>1.3</v>
          </cell>
          <cell r="V145">
            <v>2.4</v>
          </cell>
          <cell r="W145">
            <v>1.5</v>
          </cell>
          <cell r="X145">
            <v>1.1000000000000001</v>
          </cell>
          <cell r="Y145">
            <v>1.4</v>
          </cell>
          <cell r="Z145">
            <v>1.5</v>
          </cell>
          <cell r="AA145">
            <v>1.6</v>
          </cell>
          <cell r="AB145">
            <v>1.8</v>
          </cell>
        </row>
        <row r="146">
          <cell r="A146">
            <v>30103</v>
          </cell>
          <cell r="B146">
            <v>56.5</v>
          </cell>
          <cell r="C146">
            <v>56.1</v>
          </cell>
          <cell r="D146">
            <v>57.3</v>
          </cell>
          <cell r="E146">
            <v>56.9</v>
          </cell>
          <cell r="F146">
            <v>56.8</v>
          </cell>
          <cell r="G146">
            <v>57.2</v>
          </cell>
          <cell r="H146">
            <v>60.5</v>
          </cell>
          <cell r="I146">
            <v>57.5</v>
          </cell>
          <cell r="J146">
            <v>56.6</v>
          </cell>
          <cell r="K146">
            <v>11</v>
          </cell>
          <cell r="L146">
            <v>10.7</v>
          </cell>
          <cell r="M146">
            <v>10.199999999999999</v>
          </cell>
          <cell r="N146">
            <v>10.5</v>
          </cell>
          <cell r="O146">
            <v>11.2</v>
          </cell>
          <cell r="P146">
            <v>10</v>
          </cell>
          <cell r="Q146">
            <v>11.6</v>
          </cell>
          <cell r="R146">
            <v>11.2</v>
          </cell>
          <cell r="S146">
            <v>10.8</v>
          </cell>
          <cell r="T146">
            <v>2.9</v>
          </cell>
          <cell r="U146">
            <v>2.4</v>
          </cell>
          <cell r="V146">
            <v>1.4</v>
          </cell>
          <cell r="W146">
            <v>2.5</v>
          </cell>
          <cell r="X146">
            <v>2</v>
          </cell>
          <cell r="Y146">
            <v>2</v>
          </cell>
          <cell r="Z146">
            <v>1.7</v>
          </cell>
          <cell r="AA146">
            <v>3</v>
          </cell>
          <cell r="AB146">
            <v>2.4</v>
          </cell>
        </row>
        <row r="147">
          <cell r="A147">
            <v>30195</v>
          </cell>
          <cell r="B147">
            <v>58.5</v>
          </cell>
          <cell r="C147">
            <v>58.1</v>
          </cell>
          <cell r="D147">
            <v>59.2</v>
          </cell>
          <cell r="E147">
            <v>58.9</v>
          </cell>
          <cell r="F147">
            <v>58.8</v>
          </cell>
          <cell r="G147">
            <v>59</v>
          </cell>
          <cell r="H147">
            <v>62.5</v>
          </cell>
          <cell r="I147">
            <v>59.3</v>
          </cell>
          <cell r="J147">
            <v>58.6</v>
          </cell>
          <cell r="K147">
            <v>12.9</v>
          </cell>
          <cell r="L147">
            <v>12.2</v>
          </cell>
          <cell r="M147">
            <v>11.3</v>
          </cell>
          <cell r="N147">
            <v>12</v>
          </cell>
          <cell r="O147">
            <v>11.4</v>
          </cell>
          <cell r="P147">
            <v>10.7</v>
          </cell>
          <cell r="Q147">
            <v>13</v>
          </cell>
          <cell r="R147">
            <v>12.3</v>
          </cell>
          <cell r="S147">
            <v>12.5</v>
          </cell>
          <cell r="T147">
            <v>3.5</v>
          </cell>
          <cell r="U147">
            <v>3.6</v>
          </cell>
          <cell r="V147">
            <v>3.3</v>
          </cell>
          <cell r="W147">
            <v>3.5</v>
          </cell>
          <cell r="X147">
            <v>3.5</v>
          </cell>
          <cell r="Y147">
            <v>3.1</v>
          </cell>
          <cell r="Z147">
            <v>3.3</v>
          </cell>
          <cell r="AA147">
            <v>3.1</v>
          </cell>
          <cell r="AB147">
            <v>3.5</v>
          </cell>
        </row>
        <row r="148">
          <cell r="A148">
            <v>30286</v>
          </cell>
          <cell r="B148">
            <v>60.3</v>
          </cell>
          <cell r="C148">
            <v>59.6</v>
          </cell>
          <cell r="D148">
            <v>61.2</v>
          </cell>
          <cell r="E148">
            <v>60.5</v>
          </cell>
          <cell r="F148">
            <v>60.4</v>
          </cell>
          <cell r="G148">
            <v>61</v>
          </cell>
          <cell r="H148">
            <v>64.3</v>
          </cell>
          <cell r="I148">
            <v>61.6</v>
          </cell>
          <cell r="J148">
            <v>60.3</v>
          </cell>
          <cell r="K148">
            <v>11.9</v>
          </cell>
          <cell r="L148">
            <v>10.199999999999999</v>
          </cell>
          <cell r="M148">
            <v>10.9</v>
          </cell>
          <cell r="N148">
            <v>10.6</v>
          </cell>
          <cell r="O148">
            <v>9.6</v>
          </cell>
          <cell r="P148">
            <v>10.3</v>
          </cell>
          <cell r="Q148">
            <v>9.6999999999999993</v>
          </cell>
          <cell r="R148">
            <v>12.2</v>
          </cell>
          <cell r="S148">
            <v>11</v>
          </cell>
          <cell r="T148">
            <v>3.1</v>
          </cell>
          <cell r="U148">
            <v>2.6</v>
          </cell>
          <cell r="V148">
            <v>3.4</v>
          </cell>
          <cell r="W148">
            <v>2.7</v>
          </cell>
          <cell r="X148">
            <v>2.7</v>
          </cell>
          <cell r="Y148">
            <v>3.4</v>
          </cell>
          <cell r="Z148">
            <v>2.9</v>
          </cell>
          <cell r="AA148">
            <v>3.9</v>
          </cell>
          <cell r="AB148">
            <v>2.9</v>
          </cell>
        </row>
        <row r="149">
          <cell r="A149">
            <v>30376</v>
          </cell>
          <cell r="B149">
            <v>61.6</v>
          </cell>
          <cell r="C149">
            <v>60.9</v>
          </cell>
          <cell r="D149">
            <v>62.7</v>
          </cell>
          <cell r="E149">
            <v>62.2</v>
          </cell>
          <cell r="F149">
            <v>61.3</v>
          </cell>
          <cell r="G149">
            <v>62.3</v>
          </cell>
          <cell r="H149">
            <v>65.599999999999994</v>
          </cell>
          <cell r="I149">
            <v>62.9</v>
          </cell>
          <cell r="J149">
            <v>61.6</v>
          </cell>
          <cell r="K149">
            <v>12.2</v>
          </cell>
          <cell r="L149">
            <v>11.1</v>
          </cell>
          <cell r="M149">
            <v>11</v>
          </cell>
          <cell r="N149">
            <v>12.1</v>
          </cell>
          <cell r="O149">
            <v>10.1</v>
          </cell>
          <cell r="P149">
            <v>11.1</v>
          </cell>
          <cell r="Q149">
            <v>10.3</v>
          </cell>
          <cell r="R149">
            <v>12.7</v>
          </cell>
          <cell r="S149">
            <v>11.4</v>
          </cell>
          <cell r="T149">
            <v>2.2000000000000002</v>
          </cell>
          <cell r="U149">
            <v>2.2000000000000002</v>
          </cell>
          <cell r="V149">
            <v>2.5</v>
          </cell>
          <cell r="W149">
            <v>2.8</v>
          </cell>
          <cell r="X149">
            <v>1.5</v>
          </cell>
          <cell r="Y149">
            <v>2.1</v>
          </cell>
          <cell r="Z149">
            <v>2</v>
          </cell>
          <cell r="AA149">
            <v>2.1</v>
          </cell>
          <cell r="AB149">
            <v>2.2000000000000002</v>
          </cell>
        </row>
        <row r="150">
          <cell r="A150">
            <v>30468</v>
          </cell>
          <cell r="B150">
            <v>62.8</v>
          </cell>
          <cell r="C150">
            <v>62.6</v>
          </cell>
          <cell r="D150">
            <v>63.5</v>
          </cell>
          <cell r="E150">
            <v>63.9</v>
          </cell>
          <cell r="F150">
            <v>62.4</v>
          </cell>
          <cell r="G150">
            <v>63.5</v>
          </cell>
          <cell r="H150">
            <v>66.8</v>
          </cell>
          <cell r="I150">
            <v>63.9</v>
          </cell>
          <cell r="J150">
            <v>62.9</v>
          </cell>
          <cell r="K150">
            <v>11.2</v>
          </cell>
          <cell r="L150">
            <v>11.6</v>
          </cell>
          <cell r="M150">
            <v>10.8</v>
          </cell>
          <cell r="N150">
            <v>12.3</v>
          </cell>
          <cell r="O150">
            <v>9.9</v>
          </cell>
          <cell r="P150">
            <v>11</v>
          </cell>
          <cell r="Q150">
            <v>10.4</v>
          </cell>
          <cell r="R150">
            <v>11.1</v>
          </cell>
          <cell r="S150">
            <v>11.1</v>
          </cell>
          <cell r="T150">
            <v>1.9</v>
          </cell>
          <cell r="U150">
            <v>2.8</v>
          </cell>
          <cell r="V150">
            <v>1.3</v>
          </cell>
          <cell r="W150">
            <v>2.7</v>
          </cell>
          <cell r="X150">
            <v>1.8</v>
          </cell>
          <cell r="Y150">
            <v>1.9</v>
          </cell>
          <cell r="Z150">
            <v>1.8</v>
          </cell>
          <cell r="AA150">
            <v>1.6</v>
          </cell>
          <cell r="AB150">
            <v>2.1</v>
          </cell>
        </row>
        <row r="151">
          <cell r="A151">
            <v>30560</v>
          </cell>
          <cell r="B151">
            <v>63.6</v>
          </cell>
          <cell r="C151">
            <v>63.6</v>
          </cell>
          <cell r="D151">
            <v>64.900000000000006</v>
          </cell>
          <cell r="E151">
            <v>64.8</v>
          </cell>
          <cell r="F151">
            <v>64.2</v>
          </cell>
          <cell r="G151">
            <v>64.3</v>
          </cell>
          <cell r="H151">
            <v>67.7</v>
          </cell>
          <cell r="I151">
            <v>64.8</v>
          </cell>
          <cell r="J151">
            <v>64</v>
          </cell>
          <cell r="K151">
            <v>8.6999999999999993</v>
          </cell>
          <cell r="L151">
            <v>9.5</v>
          </cell>
          <cell r="M151">
            <v>9.6</v>
          </cell>
          <cell r="N151">
            <v>10</v>
          </cell>
          <cell r="O151">
            <v>9.1999999999999993</v>
          </cell>
          <cell r="P151">
            <v>9</v>
          </cell>
          <cell r="Q151">
            <v>8.3000000000000007</v>
          </cell>
          <cell r="R151">
            <v>9.3000000000000007</v>
          </cell>
          <cell r="S151">
            <v>9.1999999999999993</v>
          </cell>
          <cell r="T151">
            <v>1.3</v>
          </cell>
          <cell r="U151">
            <v>1.6</v>
          </cell>
          <cell r="V151">
            <v>2.2000000000000002</v>
          </cell>
          <cell r="W151">
            <v>1.4</v>
          </cell>
          <cell r="X151">
            <v>2.9</v>
          </cell>
          <cell r="Y151">
            <v>1.3</v>
          </cell>
          <cell r="Z151">
            <v>1.3</v>
          </cell>
          <cell r="AA151">
            <v>1.4</v>
          </cell>
          <cell r="AB151">
            <v>1.7</v>
          </cell>
        </row>
        <row r="152">
          <cell r="A152">
            <v>30651</v>
          </cell>
          <cell r="B152">
            <v>64.900000000000006</v>
          </cell>
          <cell r="C152">
            <v>65.5</v>
          </cell>
          <cell r="D152">
            <v>66.2</v>
          </cell>
          <cell r="E152">
            <v>66.099999999999994</v>
          </cell>
          <cell r="F152">
            <v>65.599999999999994</v>
          </cell>
          <cell r="G152">
            <v>65.8</v>
          </cell>
          <cell r="H152">
            <v>68.599999999999994</v>
          </cell>
          <cell r="I152">
            <v>66.400000000000006</v>
          </cell>
          <cell r="J152">
            <v>65.5</v>
          </cell>
          <cell r="K152">
            <v>7.6</v>
          </cell>
          <cell r="L152">
            <v>9.9</v>
          </cell>
          <cell r="M152">
            <v>8.1999999999999993</v>
          </cell>
          <cell r="N152">
            <v>9.3000000000000007</v>
          </cell>
          <cell r="O152">
            <v>8.6</v>
          </cell>
          <cell r="P152">
            <v>7.9</v>
          </cell>
          <cell r="Q152">
            <v>6.7</v>
          </cell>
          <cell r="R152">
            <v>7.8</v>
          </cell>
          <cell r="S152">
            <v>8.6</v>
          </cell>
          <cell r="T152">
            <v>2</v>
          </cell>
          <cell r="U152">
            <v>3</v>
          </cell>
          <cell r="V152">
            <v>2</v>
          </cell>
          <cell r="W152">
            <v>2</v>
          </cell>
          <cell r="X152">
            <v>2.2000000000000002</v>
          </cell>
          <cell r="Y152">
            <v>2.2999999999999998</v>
          </cell>
          <cell r="Z152">
            <v>1.3</v>
          </cell>
          <cell r="AA152">
            <v>2.5</v>
          </cell>
          <cell r="AB152">
            <v>2.2999999999999998</v>
          </cell>
        </row>
        <row r="153">
          <cell r="A153">
            <v>30742</v>
          </cell>
          <cell r="B153">
            <v>64.599999999999994</v>
          </cell>
          <cell r="C153">
            <v>65.099999999999994</v>
          </cell>
          <cell r="D153">
            <v>66.400000000000006</v>
          </cell>
          <cell r="E153">
            <v>66.099999999999994</v>
          </cell>
          <cell r="F153">
            <v>65</v>
          </cell>
          <cell r="G153">
            <v>65.900000000000006</v>
          </cell>
          <cell r="H153">
            <v>68.900000000000006</v>
          </cell>
          <cell r="I153">
            <v>66.5</v>
          </cell>
          <cell r="J153">
            <v>65.2</v>
          </cell>
          <cell r="K153">
            <v>4.9000000000000004</v>
          </cell>
          <cell r="L153">
            <v>6.9</v>
          </cell>
          <cell r="M153">
            <v>5.9</v>
          </cell>
          <cell r="N153">
            <v>6.3</v>
          </cell>
          <cell r="O153">
            <v>6</v>
          </cell>
          <cell r="P153">
            <v>5.8</v>
          </cell>
          <cell r="Q153">
            <v>5</v>
          </cell>
          <cell r="R153">
            <v>5.7</v>
          </cell>
          <cell r="S153">
            <v>5.8</v>
          </cell>
          <cell r="T153">
            <v>-0.5</v>
          </cell>
          <cell r="U153">
            <v>-0.6</v>
          </cell>
          <cell r="V153">
            <v>0.3</v>
          </cell>
          <cell r="W153">
            <v>0</v>
          </cell>
          <cell r="X153">
            <v>-0.9</v>
          </cell>
          <cell r="Y153">
            <v>0.2</v>
          </cell>
          <cell r="Z153">
            <v>0.4</v>
          </cell>
          <cell r="AA153">
            <v>0.2</v>
          </cell>
          <cell r="AB153">
            <v>-0.5</v>
          </cell>
        </row>
        <row r="154">
          <cell r="A154">
            <v>30834</v>
          </cell>
          <cell r="B154">
            <v>64.599999999999994</v>
          </cell>
          <cell r="C154">
            <v>65.3</v>
          </cell>
          <cell r="D154">
            <v>66.900000000000006</v>
          </cell>
          <cell r="E154">
            <v>66.2</v>
          </cell>
          <cell r="F154">
            <v>65</v>
          </cell>
          <cell r="G154">
            <v>66</v>
          </cell>
          <cell r="H154">
            <v>68.900000000000006</v>
          </cell>
          <cell r="I154">
            <v>66.599999999999994</v>
          </cell>
          <cell r="J154">
            <v>65.400000000000006</v>
          </cell>
          <cell r="K154">
            <v>2.9</v>
          </cell>
          <cell r="L154">
            <v>4.3</v>
          </cell>
          <cell r="M154">
            <v>5.4</v>
          </cell>
          <cell r="N154">
            <v>3.6</v>
          </cell>
          <cell r="O154">
            <v>4.2</v>
          </cell>
          <cell r="P154">
            <v>3.9</v>
          </cell>
          <cell r="Q154">
            <v>3.1</v>
          </cell>
          <cell r="R154">
            <v>4.2</v>
          </cell>
          <cell r="S154">
            <v>4</v>
          </cell>
          <cell r="T154">
            <v>0</v>
          </cell>
          <cell r="U154">
            <v>0.3</v>
          </cell>
          <cell r="V154">
            <v>0.8</v>
          </cell>
          <cell r="W154">
            <v>0.2</v>
          </cell>
          <cell r="X154">
            <v>0</v>
          </cell>
          <cell r="Y154">
            <v>0.2</v>
          </cell>
          <cell r="Z154">
            <v>0</v>
          </cell>
          <cell r="AA154">
            <v>0.2</v>
          </cell>
          <cell r="AB154">
            <v>0.3</v>
          </cell>
        </row>
        <row r="155">
          <cell r="A155">
            <v>30926</v>
          </cell>
          <cell r="B155">
            <v>65.400000000000006</v>
          </cell>
          <cell r="C155">
            <v>66.3</v>
          </cell>
          <cell r="D155">
            <v>67.8</v>
          </cell>
          <cell r="E155">
            <v>66.900000000000006</v>
          </cell>
          <cell r="F155">
            <v>66</v>
          </cell>
          <cell r="G155">
            <v>66.7</v>
          </cell>
          <cell r="H155">
            <v>69.8</v>
          </cell>
          <cell r="I155">
            <v>67.599999999999994</v>
          </cell>
          <cell r="J155">
            <v>66.2</v>
          </cell>
          <cell r="K155">
            <v>2.8</v>
          </cell>
          <cell r="L155">
            <v>4.2</v>
          </cell>
          <cell r="M155">
            <v>4.5</v>
          </cell>
          <cell r="N155">
            <v>3.2</v>
          </cell>
          <cell r="O155">
            <v>2.8</v>
          </cell>
          <cell r="P155">
            <v>3.7</v>
          </cell>
          <cell r="Q155">
            <v>3.1</v>
          </cell>
          <cell r="R155">
            <v>4.3</v>
          </cell>
          <cell r="S155">
            <v>3.4</v>
          </cell>
          <cell r="T155">
            <v>1.2</v>
          </cell>
          <cell r="U155">
            <v>1.5</v>
          </cell>
          <cell r="V155">
            <v>1.3</v>
          </cell>
          <cell r="W155">
            <v>1.1000000000000001</v>
          </cell>
          <cell r="X155">
            <v>1.5</v>
          </cell>
          <cell r="Y155">
            <v>1.1000000000000001</v>
          </cell>
          <cell r="Z155">
            <v>1.3</v>
          </cell>
          <cell r="AA155">
            <v>1.5</v>
          </cell>
          <cell r="AB155">
            <v>1.2</v>
          </cell>
        </row>
        <row r="156">
          <cell r="A156">
            <v>31017</v>
          </cell>
          <cell r="B156">
            <v>66.400000000000006</v>
          </cell>
          <cell r="C156">
            <v>67.099999999999994</v>
          </cell>
          <cell r="D156">
            <v>68.5</v>
          </cell>
          <cell r="E156">
            <v>68.3</v>
          </cell>
          <cell r="F156">
            <v>66.8</v>
          </cell>
          <cell r="G156">
            <v>68</v>
          </cell>
          <cell r="H156">
            <v>70.5</v>
          </cell>
          <cell r="I156">
            <v>68.599999999999994</v>
          </cell>
          <cell r="J156">
            <v>67.2</v>
          </cell>
          <cell r="K156">
            <v>2.2999999999999998</v>
          </cell>
          <cell r="L156">
            <v>2.4</v>
          </cell>
          <cell r="M156">
            <v>3.5</v>
          </cell>
          <cell r="N156">
            <v>3.3</v>
          </cell>
          <cell r="O156">
            <v>1.8</v>
          </cell>
          <cell r="P156">
            <v>3.3</v>
          </cell>
          <cell r="Q156">
            <v>2.8</v>
          </cell>
          <cell r="R156">
            <v>3.3</v>
          </cell>
          <cell r="S156">
            <v>2.6</v>
          </cell>
          <cell r="T156">
            <v>1.5</v>
          </cell>
          <cell r="U156">
            <v>1.2</v>
          </cell>
          <cell r="V156">
            <v>1</v>
          </cell>
          <cell r="W156">
            <v>2.1</v>
          </cell>
          <cell r="X156">
            <v>1.2</v>
          </cell>
          <cell r="Y156">
            <v>1.9</v>
          </cell>
          <cell r="Z156">
            <v>1</v>
          </cell>
          <cell r="AA156">
            <v>1.5</v>
          </cell>
          <cell r="AB156">
            <v>1.5</v>
          </cell>
        </row>
        <row r="157">
          <cell r="A157">
            <v>31107</v>
          </cell>
          <cell r="B157">
            <v>67.400000000000006</v>
          </cell>
          <cell r="C157">
            <v>67.900000000000006</v>
          </cell>
          <cell r="D157">
            <v>69.599999999999994</v>
          </cell>
          <cell r="E157">
            <v>69.3</v>
          </cell>
          <cell r="F157">
            <v>67.8</v>
          </cell>
          <cell r="G157">
            <v>69.099999999999994</v>
          </cell>
          <cell r="H157">
            <v>71.2</v>
          </cell>
          <cell r="I157">
            <v>69.7</v>
          </cell>
          <cell r="J157">
            <v>68.099999999999994</v>
          </cell>
          <cell r="K157">
            <v>4.3</v>
          </cell>
          <cell r="L157">
            <v>4.3</v>
          </cell>
          <cell r="M157">
            <v>4.8</v>
          </cell>
          <cell r="N157">
            <v>4.8</v>
          </cell>
          <cell r="O157">
            <v>4.3</v>
          </cell>
          <cell r="P157">
            <v>4.9000000000000004</v>
          </cell>
          <cell r="Q157">
            <v>3.3</v>
          </cell>
          <cell r="R157">
            <v>4.8</v>
          </cell>
          <cell r="S157">
            <v>4.4000000000000004</v>
          </cell>
          <cell r="T157">
            <v>1.5</v>
          </cell>
          <cell r="U157">
            <v>1.2</v>
          </cell>
          <cell r="V157">
            <v>1.6</v>
          </cell>
          <cell r="W157">
            <v>1.5</v>
          </cell>
          <cell r="X157">
            <v>1.5</v>
          </cell>
          <cell r="Y157">
            <v>1.6</v>
          </cell>
          <cell r="Z157">
            <v>1</v>
          </cell>
          <cell r="AA157">
            <v>1.6</v>
          </cell>
          <cell r="AB157">
            <v>1.3</v>
          </cell>
        </row>
        <row r="158">
          <cell r="A158">
            <v>31199</v>
          </cell>
          <cell r="B158">
            <v>68.8</v>
          </cell>
          <cell r="C158">
            <v>69.900000000000006</v>
          </cell>
          <cell r="D158">
            <v>70.8</v>
          </cell>
          <cell r="E158">
            <v>71.099999999999994</v>
          </cell>
          <cell r="F158">
            <v>69.400000000000006</v>
          </cell>
          <cell r="G158">
            <v>70.7</v>
          </cell>
          <cell r="H158">
            <v>72.8</v>
          </cell>
          <cell r="I158">
            <v>71.3</v>
          </cell>
          <cell r="J158">
            <v>69.7</v>
          </cell>
          <cell r="K158">
            <v>6.5</v>
          </cell>
          <cell r="L158">
            <v>7</v>
          </cell>
          <cell r="M158">
            <v>5.8</v>
          </cell>
          <cell r="N158">
            <v>7.4</v>
          </cell>
          <cell r="O158">
            <v>6.8</v>
          </cell>
          <cell r="P158">
            <v>7.1</v>
          </cell>
          <cell r="Q158">
            <v>5.7</v>
          </cell>
          <cell r="R158">
            <v>7.1</v>
          </cell>
          <cell r="S158">
            <v>6.6</v>
          </cell>
          <cell r="T158">
            <v>2.1</v>
          </cell>
          <cell r="U158">
            <v>2.9</v>
          </cell>
          <cell r="V158">
            <v>1.7</v>
          </cell>
          <cell r="W158">
            <v>2.6</v>
          </cell>
          <cell r="X158">
            <v>2.4</v>
          </cell>
          <cell r="Y158">
            <v>2.2999999999999998</v>
          </cell>
          <cell r="Z158">
            <v>2.2000000000000002</v>
          </cell>
          <cell r="AA158">
            <v>2.2999999999999998</v>
          </cell>
          <cell r="AB158">
            <v>2.2999999999999998</v>
          </cell>
        </row>
        <row r="159">
          <cell r="A159">
            <v>31291</v>
          </cell>
          <cell r="B159">
            <v>70.3</v>
          </cell>
          <cell r="C159">
            <v>71.400000000000006</v>
          </cell>
          <cell r="D159">
            <v>72.599999999999994</v>
          </cell>
          <cell r="E159">
            <v>72.599999999999994</v>
          </cell>
          <cell r="F159">
            <v>70.8</v>
          </cell>
          <cell r="G159">
            <v>72.5</v>
          </cell>
          <cell r="H159">
            <v>75.400000000000006</v>
          </cell>
          <cell r="I159">
            <v>73</v>
          </cell>
          <cell r="J159">
            <v>71.3</v>
          </cell>
          <cell r="K159">
            <v>7.5</v>
          </cell>
          <cell r="L159">
            <v>7.7</v>
          </cell>
          <cell r="M159">
            <v>7.1</v>
          </cell>
          <cell r="N159">
            <v>8.5</v>
          </cell>
          <cell r="O159">
            <v>7.3</v>
          </cell>
          <cell r="P159">
            <v>8.6999999999999993</v>
          </cell>
          <cell r="Q159">
            <v>8</v>
          </cell>
          <cell r="R159">
            <v>8</v>
          </cell>
          <cell r="S159">
            <v>7.7</v>
          </cell>
          <cell r="T159">
            <v>2.2000000000000002</v>
          </cell>
          <cell r="U159">
            <v>2.1</v>
          </cell>
          <cell r="V159">
            <v>2.5</v>
          </cell>
          <cell r="W159">
            <v>2.1</v>
          </cell>
          <cell r="X159">
            <v>2</v>
          </cell>
          <cell r="Y159">
            <v>2.5</v>
          </cell>
          <cell r="Z159">
            <v>3.6</v>
          </cell>
          <cell r="AA159">
            <v>2.4</v>
          </cell>
          <cell r="AB159">
            <v>2.2999999999999998</v>
          </cell>
        </row>
        <row r="160">
          <cell r="A160">
            <v>31382</v>
          </cell>
          <cell r="B160">
            <v>71.900000000000006</v>
          </cell>
          <cell r="C160">
            <v>72.599999999999994</v>
          </cell>
          <cell r="D160">
            <v>74</v>
          </cell>
          <cell r="E160">
            <v>74.099999999999994</v>
          </cell>
          <cell r="F160">
            <v>72.400000000000006</v>
          </cell>
          <cell r="G160">
            <v>74</v>
          </cell>
          <cell r="H160">
            <v>76.2</v>
          </cell>
          <cell r="I160">
            <v>74.599999999999994</v>
          </cell>
          <cell r="J160">
            <v>72.7</v>
          </cell>
          <cell r="K160">
            <v>8.3000000000000007</v>
          </cell>
          <cell r="L160">
            <v>8.1999999999999993</v>
          </cell>
          <cell r="M160">
            <v>8</v>
          </cell>
          <cell r="N160">
            <v>8.5</v>
          </cell>
          <cell r="O160">
            <v>8.4</v>
          </cell>
          <cell r="P160">
            <v>8.8000000000000007</v>
          </cell>
          <cell r="Q160">
            <v>8.1</v>
          </cell>
          <cell r="R160">
            <v>8.6999999999999993</v>
          </cell>
          <cell r="S160">
            <v>8.1999999999999993</v>
          </cell>
          <cell r="T160">
            <v>2.2999999999999998</v>
          </cell>
          <cell r="U160">
            <v>1.7</v>
          </cell>
          <cell r="V160">
            <v>1.9</v>
          </cell>
          <cell r="W160">
            <v>2.1</v>
          </cell>
          <cell r="X160">
            <v>2.2999999999999998</v>
          </cell>
          <cell r="Y160">
            <v>2.1</v>
          </cell>
          <cell r="Z160">
            <v>1.1000000000000001</v>
          </cell>
          <cell r="AA160">
            <v>2.2000000000000002</v>
          </cell>
          <cell r="AB160">
            <v>2</v>
          </cell>
        </row>
        <row r="161">
          <cell r="A161">
            <v>31472</v>
          </cell>
          <cell r="B161">
            <v>73.599999999999994</v>
          </cell>
          <cell r="C161">
            <v>74.599999999999994</v>
          </cell>
          <cell r="D161">
            <v>75.8</v>
          </cell>
          <cell r="E161">
            <v>75.2</v>
          </cell>
          <cell r="F161">
            <v>73.599999999999994</v>
          </cell>
          <cell r="G161">
            <v>75.099999999999994</v>
          </cell>
          <cell r="H161">
            <v>77.599999999999994</v>
          </cell>
          <cell r="I161">
            <v>76.2</v>
          </cell>
          <cell r="J161">
            <v>74.400000000000006</v>
          </cell>
          <cell r="K161">
            <v>9.1999999999999993</v>
          </cell>
          <cell r="L161">
            <v>9.9</v>
          </cell>
          <cell r="M161">
            <v>8.9</v>
          </cell>
          <cell r="N161">
            <v>8.5</v>
          </cell>
          <cell r="O161">
            <v>8.6</v>
          </cell>
          <cell r="P161">
            <v>8.6999999999999993</v>
          </cell>
          <cell r="Q161">
            <v>9</v>
          </cell>
          <cell r="R161">
            <v>9.3000000000000007</v>
          </cell>
          <cell r="S161">
            <v>9.3000000000000007</v>
          </cell>
          <cell r="T161">
            <v>2.4</v>
          </cell>
          <cell r="U161">
            <v>2.8</v>
          </cell>
          <cell r="V161">
            <v>2.4</v>
          </cell>
          <cell r="W161">
            <v>1.5</v>
          </cell>
          <cell r="X161">
            <v>1.7</v>
          </cell>
          <cell r="Y161">
            <v>1.5</v>
          </cell>
          <cell r="Z161">
            <v>1.8</v>
          </cell>
          <cell r="AA161">
            <v>2.1</v>
          </cell>
          <cell r="AB161">
            <v>2.2999999999999998</v>
          </cell>
        </row>
        <row r="162">
          <cell r="A162">
            <v>31564</v>
          </cell>
          <cell r="B162">
            <v>74.900000000000006</v>
          </cell>
          <cell r="C162">
            <v>75.7</v>
          </cell>
          <cell r="D162">
            <v>76.599999999999994</v>
          </cell>
          <cell r="E162">
            <v>76.7</v>
          </cell>
          <cell r="F162">
            <v>74.8</v>
          </cell>
          <cell r="G162">
            <v>76.8</v>
          </cell>
          <cell r="H162">
            <v>78.599999999999994</v>
          </cell>
          <cell r="I162">
            <v>77.5</v>
          </cell>
          <cell r="J162">
            <v>75.599999999999994</v>
          </cell>
          <cell r="K162">
            <v>8.9</v>
          </cell>
          <cell r="L162">
            <v>8.3000000000000007</v>
          </cell>
          <cell r="M162">
            <v>8.1999999999999993</v>
          </cell>
          <cell r="N162">
            <v>7.9</v>
          </cell>
          <cell r="O162">
            <v>7.8</v>
          </cell>
          <cell r="P162">
            <v>8.6</v>
          </cell>
          <cell r="Q162">
            <v>8</v>
          </cell>
          <cell r="R162">
            <v>8.6999999999999993</v>
          </cell>
          <cell r="S162">
            <v>8.5</v>
          </cell>
          <cell r="T162">
            <v>1.8</v>
          </cell>
          <cell r="U162">
            <v>1.5</v>
          </cell>
          <cell r="V162">
            <v>1.1000000000000001</v>
          </cell>
          <cell r="W162">
            <v>2</v>
          </cell>
          <cell r="X162">
            <v>1.6</v>
          </cell>
          <cell r="Y162">
            <v>2.2999999999999998</v>
          </cell>
          <cell r="Z162">
            <v>1.3</v>
          </cell>
          <cell r="AA162">
            <v>1.7</v>
          </cell>
          <cell r="AB162">
            <v>1.6</v>
          </cell>
        </row>
        <row r="163">
          <cell r="A163">
            <v>31656</v>
          </cell>
          <cell r="B163">
            <v>76.7</v>
          </cell>
          <cell r="C163">
            <v>77.7</v>
          </cell>
          <cell r="D163">
            <v>78.5</v>
          </cell>
          <cell r="E163">
            <v>79</v>
          </cell>
          <cell r="F163">
            <v>77.3</v>
          </cell>
          <cell r="G163">
            <v>78.8</v>
          </cell>
          <cell r="H163">
            <v>80.7</v>
          </cell>
          <cell r="I163">
            <v>79.099999999999994</v>
          </cell>
          <cell r="J163">
            <v>77.599999999999994</v>
          </cell>
          <cell r="K163">
            <v>9.1</v>
          </cell>
          <cell r="L163">
            <v>8.8000000000000007</v>
          </cell>
          <cell r="M163">
            <v>8.1</v>
          </cell>
          <cell r="N163">
            <v>8.8000000000000007</v>
          </cell>
          <cell r="O163">
            <v>9.1999999999999993</v>
          </cell>
          <cell r="P163">
            <v>8.6999999999999993</v>
          </cell>
          <cell r="Q163">
            <v>7</v>
          </cell>
          <cell r="R163">
            <v>8.4</v>
          </cell>
          <cell r="S163">
            <v>8.8000000000000007</v>
          </cell>
          <cell r="T163">
            <v>2.4</v>
          </cell>
          <cell r="U163">
            <v>2.6</v>
          </cell>
          <cell r="V163">
            <v>2.5</v>
          </cell>
          <cell r="W163">
            <v>3</v>
          </cell>
          <cell r="X163">
            <v>3.3</v>
          </cell>
          <cell r="Y163">
            <v>2.6</v>
          </cell>
          <cell r="Z163">
            <v>2.7</v>
          </cell>
          <cell r="AA163">
            <v>2.1</v>
          </cell>
          <cell r="AB163">
            <v>2.6</v>
          </cell>
        </row>
        <row r="164">
          <cell r="A164">
            <v>31747</v>
          </cell>
          <cell r="B164">
            <v>78.900000000000006</v>
          </cell>
          <cell r="C164">
            <v>80</v>
          </cell>
          <cell r="D164">
            <v>80.599999999999994</v>
          </cell>
          <cell r="E164">
            <v>81</v>
          </cell>
          <cell r="F164">
            <v>79.7</v>
          </cell>
          <cell r="G164">
            <v>81.400000000000006</v>
          </cell>
          <cell r="H164">
            <v>83.5</v>
          </cell>
          <cell r="I164">
            <v>81.099999999999994</v>
          </cell>
          <cell r="J164">
            <v>79.8</v>
          </cell>
          <cell r="K164">
            <v>9.6999999999999993</v>
          </cell>
          <cell r="L164">
            <v>10.199999999999999</v>
          </cell>
          <cell r="M164">
            <v>8.9</v>
          </cell>
          <cell r="N164">
            <v>9.3000000000000007</v>
          </cell>
          <cell r="O164">
            <v>10.1</v>
          </cell>
          <cell r="P164">
            <v>10</v>
          </cell>
          <cell r="Q164">
            <v>9.6</v>
          </cell>
          <cell r="R164">
            <v>8.6999999999999993</v>
          </cell>
          <cell r="S164">
            <v>9.8000000000000007</v>
          </cell>
          <cell r="T164">
            <v>2.9</v>
          </cell>
          <cell r="U164">
            <v>3</v>
          </cell>
          <cell r="V164">
            <v>2.7</v>
          </cell>
          <cell r="W164">
            <v>2.5</v>
          </cell>
          <cell r="X164">
            <v>3.1</v>
          </cell>
          <cell r="Y164">
            <v>3.3</v>
          </cell>
          <cell r="Z164">
            <v>3.5</v>
          </cell>
          <cell r="AA164">
            <v>2.5</v>
          </cell>
          <cell r="AB164">
            <v>2.8</v>
          </cell>
        </row>
        <row r="165">
          <cell r="A165">
            <v>31837</v>
          </cell>
          <cell r="B165">
            <v>80.5</v>
          </cell>
          <cell r="C165">
            <v>81.5</v>
          </cell>
          <cell r="D165">
            <v>82.3</v>
          </cell>
          <cell r="E165">
            <v>82.4</v>
          </cell>
          <cell r="F165">
            <v>81.2</v>
          </cell>
          <cell r="G165">
            <v>83.1</v>
          </cell>
          <cell r="H165">
            <v>84.9</v>
          </cell>
          <cell r="I165">
            <v>82.5</v>
          </cell>
          <cell r="J165">
            <v>81.400000000000006</v>
          </cell>
          <cell r="K165">
            <v>9.4</v>
          </cell>
          <cell r="L165">
            <v>9.1999999999999993</v>
          </cell>
          <cell r="M165">
            <v>8.6</v>
          </cell>
          <cell r="N165">
            <v>9.6</v>
          </cell>
          <cell r="O165">
            <v>10.3</v>
          </cell>
          <cell r="P165">
            <v>10.7</v>
          </cell>
          <cell r="Q165">
            <v>9.4</v>
          </cell>
          <cell r="R165">
            <v>8.3000000000000007</v>
          </cell>
          <cell r="S165">
            <v>9.4</v>
          </cell>
          <cell r="T165">
            <v>2</v>
          </cell>
          <cell r="U165">
            <v>1.9</v>
          </cell>
          <cell r="V165">
            <v>2.1</v>
          </cell>
          <cell r="W165">
            <v>1.7</v>
          </cell>
          <cell r="X165">
            <v>1.9</v>
          </cell>
          <cell r="Y165">
            <v>2.1</v>
          </cell>
          <cell r="Z165">
            <v>1.7</v>
          </cell>
          <cell r="AA165">
            <v>1.7</v>
          </cell>
          <cell r="AB165">
            <v>2</v>
          </cell>
        </row>
        <row r="166">
          <cell r="A166">
            <v>31929</v>
          </cell>
          <cell r="B166">
            <v>81.8</v>
          </cell>
          <cell r="C166">
            <v>82.8</v>
          </cell>
          <cell r="D166">
            <v>83.3</v>
          </cell>
          <cell r="E166">
            <v>83.7</v>
          </cell>
          <cell r="F166">
            <v>82.6</v>
          </cell>
          <cell r="G166">
            <v>84.4</v>
          </cell>
          <cell r="H166">
            <v>86.3</v>
          </cell>
          <cell r="I166">
            <v>83.8</v>
          </cell>
          <cell r="J166">
            <v>82.6</v>
          </cell>
          <cell r="K166">
            <v>9.1999999999999993</v>
          </cell>
          <cell r="L166">
            <v>9.4</v>
          </cell>
          <cell r="M166">
            <v>8.6999999999999993</v>
          </cell>
          <cell r="N166">
            <v>9.1</v>
          </cell>
          <cell r="O166">
            <v>10.4</v>
          </cell>
          <cell r="P166">
            <v>9.9</v>
          </cell>
          <cell r="Q166">
            <v>9.8000000000000007</v>
          </cell>
          <cell r="R166">
            <v>8.1</v>
          </cell>
          <cell r="S166">
            <v>9.3000000000000007</v>
          </cell>
          <cell r="T166">
            <v>1.6</v>
          </cell>
          <cell r="U166">
            <v>1.6</v>
          </cell>
          <cell r="V166">
            <v>1.2</v>
          </cell>
          <cell r="W166">
            <v>1.6</v>
          </cell>
          <cell r="X166">
            <v>1.7</v>
          </cell>
          <cell r="Y166">
            <v>1.6</v>
          </cell>
          <cell r="Z166">
            <v>1.6</v>
          </cell>
          <cell r="AA166">
            <v>1.6</v>
          </cell>
          <cell r="AB166">
            <v>1.5</v>
          </cell>
        </row>
        <row r="167">
          <cell r="A167">
            <v>32021</v>
          </cell>
          <cell r="B167">
            <v>83.2</v>
          </cell>
          <cell r="C167">
            <v>84.3</v>
          </cell>
          <cell r="D167">
            <v>84.5</v>
          </cell>
          <cell r="E167">
            <v>84.7</v>
          </cell>
          <cell r="F167">
            <v>83.8</v>
          </cell>
          <cell r="G167">
            <v>85.9</v>
          </cell>
          <cell r="H167">
            <v>87.7</v>
          </cell>
          <cell r="I167">
            <v>84.9</v>
          </cell>
          <cell r="J167">
            <v>84</v>
          </cell>
          <cell r="K167">
            <v>8.5</v>
          </cell>
          <cell r="L167">
            <v>8.5</v>
          </cell>
          <cell r="M167">
            <v>7.6</v>
          </cell>
          <cell r="N167">
            <v>7.2</v>
          </cell>
          <cell r="O167">
            <v>8.4</v>
          </cell>
          <cell r="P167">
            <v>9</v>
          </cell>
          <cell r="Q167">
            <v>8.6999999999999993</v>
          </cell>
          <cell r="R167">
            <v>7.3</v>
          </cell>
          <cell r="S167">
            <v>8.1999999999999993</v>
          </cell>
          <cell r="T167">
            <v>1.7</v>
          </cell>
          <cell r="U167">
            <v>1.8</v>
          </cell>
          <cell r="V167">
            <v>1.4</v>
          </cell>
          <cell r="W167">
            <v>1.2</v>
          </cell>
          <cell r="X167">
            <v>1.5</v>
          </cell>
          <cell r="Y167">
            <v>1.8</v>
          </cell>
          <cell r="Z167">
            <v>1.6</v>
          </cell>
          <cell r="AA167">
            <v>1.3</v>
          </cell>
          <cell r="AB167">
            <v>1.7</v>
          </cell>
        </row>
        <row r="168">
          <cell r="A168">
            <v>32112</v>
          </cell>
          <cell r="B168">
            <v>84.6</v>
          </cell>
          <cell r="C168">
            <v>85.7</v>
          </cell>
          <cell r="D168">
            <v>86.1</v>
          </cell>
          <cell r="E168">
            <v>86.4</v>
          </cell>
          <cell r="F168">
            <v>85.2</v>
          </cell>
          <cell r="G168">
            <v>87.2</v>
          </cell>
          <cell r="H168">
            <v>89.2</v>
          </cell>
          <cell r="I168">
            <v>86.4</v>
          </cell>
          <cell r="J168">
            <v>85.5</v>
          </cell>
          <cell r="K168">
            <v>7.2</v>
          </cell>
          <cell r="L168">
            <v>7.1</v>
          </cell>
          <cell r="M168">
            <v>6.8</v>
          </cell>
          <cell r="N168">
            <v>6.7</v>
          </cell>
          <cell r="O168">
            <v>6.9</v>
          </cell>
          <cell r="P168">
            <v>7.1</v>
          </cell>
          <cell r="Q168">
            <v>6.8</v>
          </cell>
          <cell r="R168">
            <v>6.5</v>
          </cell>
          <cell r="S168">
            <v>7.1</v>
          </cell>
          <cell r="T168">
            <v>1.7</v>
          </cell>
          <cell r="U168">
            <v>1.7</v>
          </cell>
          <cell r="V168">
            <v>1.9</v>
          </cell>
          <cell r="W168">
            <v>2</v>
          </cell>
          <cell r="X168">
            <v>1.7</v>
          </cell>
          <cell r="Y168">
            <v>1.5</v>
          </cell>
          <cell r="Z168">
            <v>1.7</v>
          </cell>
          <cell r="AA168">
            <v>1.8</v>
          </cell>
          <cell r="AB168">
            <v>1.8</v>
          </cell>
        </row>
        <row r="169">
          <cell r="A169">
            <v>32203</v>
          </cell>
          <cell r="B169">
            <v>86.5</v>
          </cell>
          <cell r="C169">
            <v>87</v>
          </cell>
          <cell r="D169">
            <v>87.6</v>
          </cell>
          <cell r="E169">
            <v>87.6</v>
          </cell>
          <cell r="F169">
            <v>86.6</v>
          </cell>
          <cell r="G169">
            <v>88.7</v>
          </cell>
          <cell r="H169">
            <v>90.4</v>
          </cell>
          <cell r="I169">
            <v>88.1</v>
          </cell>
          <cell r="J169">
            <v>87</v>
          </cell>
          <cell r="K169">
            <v>7.5</v>
          </cell>
          <cell r="L169">
            <v>6.7</v>
          </cell>
          <cell r="M169">
            <v>6.4</v>
          </cell>
          <cell r="N169">
            <v>6.3</v>
          </cell>
          <cell r="O169">
            <v>6.7</v>
          </cell>
          <cell r="P169">
            <v>6.7</v>
          </cell>
          <cell r="Q169">
            <v>6.5</v>
          </cell>
          <cell r="R169">
            <v>6.8</v>
          </cell>
          <cell r="S169">
            <v>6.9</v>
          </cell>
          <cell r="T169">
            <v>2.2000000000000002</v>
          </cell>
          <cell r="U169">
            <v>1.5</v>
          </cell>
          <cell r="V169">
            <v>1.7</v>
          </cell>
          <cell r="W169">
            <v>1.4</v>
          </cell>
          <cell r="X169">
            <v>1.6</v>
          </cell>
          <cell r="Y169">
            <v>1.7</v>
          </cell>
          <cell r="Z169">
            <v>1.3</v>
          </cell>
          <cell r="AA169">
            <v>2</v>
          </cell>
          <cell r="AB169">
            <v>1.8</v>
          </cell>
        </row>
        <row r="170">
          <cell r="A170">
            <v>32295</v>
          </cell>
          <cell r="B170">
            <v>87.8</v>
          </cell>
          <cell r="C170">
            <v>88.6</v>
          </cell>
          <cell r="D170">
            <v>89.3</v>
          </cell>
          <cell r="E170">
            <v>89.1</v>
          </cell>
          <cell r="F170">
            <v>88.1</v>
          </cell>
          <cell r="G170">
            <v>90</v>
          </cell>
          <cell r="H170">
            <v>91.8</v>
          </cell>
          <cell r="I170">
            <v>89.7</v>
          </cell>
          <cell r="J170">
            <v>88.5</v>
          </cell>
          <cell r="K170">
            <v>7.3</v>
          </cell>
          <cell r="L170">
            <v>7</v>
          </cell>
          <cell r="M170">
            <v>7.2</v>
          </cell>
          <cell r="N170">
            <v>6.5</v>
          </cell>
          <cell r="O170">
            <v>6.7</v>
          </cell>
          <cell r="P170">
            <v>6.6</v>
          </cell>
          <cell r="Q170">
            <v>6.4</v>
          </cell>
          <cell r="R170">
            <v>7</v>
          </cell>
          <cell r="S170">
            <v>7.1</v>
          </cell>
          <cell r="T170">
            <v>1.5</v>
          </cell>
          <cell r="U170">
            <v>1.8</v>
          </cell>
          <cell r="V170">
            <v>1.9</v>
          </cell>
          <cell r="W170">
            <v>1.7</v>
          </cell>
          <cell r="X170">
            <v>1.7</v>
          </cell>
          <cell r="Y170">
            <v>1.5</v>
          </cell>
          <cell r="Z170">
            <v>1.5</v>
          </cell>
          <cell r="AA170">
            <v>1.8</v>
          </cell>
          <cell r="AB170">
            <v>1.7</v>
          </cell>
        </row>
        <row r="171">
          <cell r="A171">
            <v>32387</v>
          </cell>
          <cell r="B171">
            <v>90.1</v>
          </cell>
          <cell r="C171">
            <v>89.9</v>
          </cell>
          <cell r="D171">
            <v>90.6</v>
          </cell>
          <cell r="E171">
            <v>90.8</v>
          </cell>
          <cell r="F171">
            <v>89.9</v>
          </cell>
          <cell r="G171">
            <v>91.1</v>
          </cell>
          <cell r="H171">
            <v>92.4</v>
          </cell>
          <cell r="I171">
            <v>90.8</v>
          </cell>
          <cell r="J171">
            <v>90.2</v>
          </cell>
          <cell r="K171">
            <v>8.3000000000000007</v>
          </cell>
          <cell r="L171">
            <v>6.6</v>
          </cell>
          <cell r="M171">
            <v>7.2</v>
          </cell>
          <cell r="N171">
            <v>7.2</v>
          </cell>
          <cell r="O171">
            <v>7.3</v>
          </cell>
          <cell r="P171">
            <v>6.1</v>
          </cell>
          <cell r="Q171">
            <v>5.4</v>
          </cell>
          <cell r="R171">
            <v>6.9</v>
          </cell>
          <cell r="S171">
            <v>7.4</v>
          </cell>
          <cell r="T171">
            <v>2.6</v>
          </cell>
          <cell r="U171">
            <v>1.5</v>
          </cell>
          <cell r="V171">
            <v>1.5</v>
          </cell>
          <cell r="W171">
            <v>1.9</v>
          </cell>
          <cell r="X171">
            <v>2</v>
          </cell>
          <cell r="Y171">
            <v>1.2</v>
          </cell>
          <cell r="Z171">
            <v>0.7</v>
          </cell>
          <cell r="AA171">
            <v>1.2</v>
          </cell>
          <cell r="AB171">
            <v>1.9</v>
          </cell>
        </row>
        <row r="172">
          <cell r="A172">
            <v>32478</v>
          </cell>
          <cell r="B172">
            <v>92.4</v>
          </cell>
          <cell r="C172">
            <v>91.5</v>
          </cell>
          <cell r="D172">
            <v>92.2</v>
          </cell>
          <cell r="E172">
            <v>92.3</v>
          </cell>
          <cell r="F172">
            <v>91.8</v>
          </cell>
          <cell r="G172">
            <v>92.5</v>
          </cell>
          <cell r="H172">
            <v>93.3</v>
          </cell>
          <cell r="I172">
            <v>92.4</v>
          </cell>
          <cell r="J172">
            <v>92</v>
          </cell>
          <cell r="K172">
            <v>9.1999999999999993</v>
          </cell>
          <cell r="L172">
            <v>6.8</v>
          </cell>
          <cell r="M172">
            <v>7.1</v>
          </cell>
          <cell r="N172">
            <v>6.8</v>
          </cell>
          <cell r="O172">
            <v>7.7</v>
          </cell>
          <cell r="P172">
            <v>6.1</v>
          </cell>
          <cell r="Q172">
            <v>4.5999999999999996</v>
          </cell>
          <cell r="R172">
            <v>6.9</v>
          </cell>
          <cell r="S172">
            <v>7.6</v>
          </cell>
          <cell r="T172">
            <v>2.6</v>
          </cell>
          <cell r="U172">
            <v>1.8</v>
          </cell>
          <cell r="V172">
            <v>1.8</v>
          </cell>
          <cell r="W172">
            <v>1.7</v>
          </cell>
          <cell r="X172">
            <v>2.1</v>
          </cell>
          <cell r="Y172">
            <v>1.5</v>
          </cell>
          <cell r="Z172">
            <v>1</v>
          </cell>
          <cell r="AA172">
            <v>1.8</v>
          </cell>
          <cell r="AB172">
            <v>2</v>
          </cell>
        </row>
        <row r="173">
          <cell r="A173">
            <v>32568</v>
          </cell>
          <cell r="B173">
            <v>92.5</v>
          </cell>
          <cell r="C173">
            <v>92.7</v>
          </cell>
          <cell r="D173">
            <v>93.5</v>
          </cell>
          <cell r="E173">
            <v>94.2</v>
          </cell>
          <cell r="F173">
            <v>92.7</v>
          </cell>
          <cell r="G173">
            <v>94.2</v>
          </cell>
          <cell r="H173">
            <v>94.7</v>
          </cell>
          <cell r="I173">
            <v>93.5</v>
          </cell>
          <cell r="J173">
            <v>92.9</v>
          </cell>
          <cell r="K173">
            <v>6.9</v>
          </cell>
          <cell r="L173">
            <v>6.6</v>
          </cell>
          <cell r="M173">
            <v>6.7</v>
          </cell>
          <cell r="N173">
            <v>7.5</v>
          </cell>
          <cell r="O173">
            <v>7</v>
          </cell>
          <cell r="P173">
            <v>6.2</v>
          </cell>
          <cell r="Q173">
            <v>4.8</v>
          </cell>
          <cell r="R173">
            <v>6.1</v>
          </cell>
          <cell r="S173">
            <v>6.8</v>
          </cell>
          <cell r="T173">
            <v>0.1</v>
          </cell>
          <cell r="U173">
            <v>1.3</v>
          </cell>
          <cell r="V173">
            <v>1.4</v>
          </cell>
          <cell r="W173">
            <v>2.1</v>
          </cell>
          <cell r="X173">
            <v>1</v>
          </cell>
          <cell r="Y173">
            <v>1.8</v>
          </cell>
          <cell r="Z173">
            <v>1.5</v>
          </cell>
          <cell r="AA173">
            <v>1.2</v>
          </cell>
          <cell r="AB173">
            <v>1</v>
          </cell>
        </row>
        <row r="174">
          <cell r="A174">
            <v>32660</v>
          </cell>
          <cell r="B174">
            <v>94.8</v>
          </cell>
          <cell r="C174">
            <v>95.2</v>
          </cell>
          <cell r="D174">
            <v>95.8</v>
          </cell>
          <cell r="E174">
            <v>96</v>
          </cell>
          <cell r="F174">
            <v>94.7</v>
          </cell>
          <cell r="G174">
            <v>96</v>
          </cell>
          <cell r="H174">
            <v>96.3</v>
          </cell>
          <cell r="I174">
            <v>95.7</v>
          </cell>
          <cell r="J174">
            <v>95.2</v>
          </cell>
          <cell r="K174">
            <v>8</v>
          </cell>
          <cell r="L174">
            <v>7.4</v>
          </cell>
          <cell r="M174">
            <v>7.3</v>
          </cell>
          <cell r="N174">
            <v>7.7</v>
          </cell>
          <cell r="O174">
            <v>7.5</v>
          </cell>
          <cell r="P174">
            <v>6.7</v>
          </cell>
          <cell r="Q174">
            <v>4.9000000000000004</v>
          </cell>
          <cell r="R174">
            <v>6.7</v>
          </cell>
          <cell r="S174">
            <v>7.6</v>
          </cell>
          <cell r="T174">
            <v>2.5</v>
          </cell>
          <cell r="U174">
            <v>2.7</v>
          </cell>
          <cell r="V174">
            <v>2.5</v>
          </cell>
          <cell r="W174">
            <v>1.9</v>
          </cell>
          <cell r="X174">
            <v>2.2000000000000002</v>
          </cell>
          <cell r="Y174">
            <v>1.9</v>
          </cell>
          <cell r="Z174">
            <v>1.7</v>
          </cell>
          <cell r="AA174">
            <v>2.4</v>
          </cell>
          <cell r="AB174">
            <v>2.5</v>
          </cell>
        </row>
        <row r="175">
          <cell r="A175">
            <v>32752</v>
          </cell>
          <cell r="B175">
            <v>97.4</v>
          </cell>
          <cell r="C175">
            <v>97.3</v>
          </cell>
          <cell r="D175">
            <v>97.6</v>
          </cell>
          <cell r="E175">
            <v>97.7</v>
          </cell>
          <cell r="F175">
            <v>96.9</v>
          </cell>
          <cell r="G175">
            <v>97.6</v>
          </cell>
          <cell r="H175">
            <v>97.6</v>
          </cell>
          <cell r="I175">
            <v>97.2</v>
          </cell>
          <cell r="J175">
            <v>97.4</v>
          </cell>
          <cell r="K175">
            <v>8.1</v>
          </cell>
          <cell r="L175">
            <v>8.1999999999999993</v>
          </cell>
          <cell r="M175">
            <v>7.7</v>
          </cell>
          <cell r="N175">
            <v>7.6</v>
          </cell>
          <cell r="O175">
            <v>7.8</v>
          </cell>
          <cell r="P175">
            <v>7.1</v>
          </cell>
          <cell r="Q175">
            <v>5.6</v>
          </cell>
          <cell r="R175">
            <v>7</v>
          </cell>
          <cell r="S175">
            <v>8</v>
          </cell>
          <cell r="T175">
            <v>2.7</v>
          </cell>
          <cell r="U175">
            <v>2.2000000000000002</v>
          </cell>
          <cell r="V175">
            <v>1.9</v>
          </cell>
          <cell r="W175">
            <v>1.8</v>
          </cell>
          <cell r="X175">
            <v>2.2999999999999998</v>
          </cell>
          <cell r="Y175">
            <v>1.7</v>
          </cell>
          <cell r="Z175">
            <v>1.3</v>
          </cell>
          <cell r="AA175">
            <v>1.6</v>
          </cell>
          <cell r="AB175">
            <v>2.2999999999999998</v>
          </cell>
        </row>
        <row r="176">
          <cell r="A176">
            <v>32843</v>
          </cell>
          <cell r="B176">
            <v>99.2</v>
          </cell>
          <cell r="C176">
            <v>99.2</v>
          </cell>
          <cell r="D176">
            <v>99.3</v>
          </cell>
          <cell r="E176">
            <v>99.2</v>
          </cell>
          <cell r="F176">
            <v>98.9</v>
          </cell>
          <cell r="G176">
            <v>99.4</v>
          </cell>
          <cell r="H176">
            <v>99.4</v>
          </cell>
          <cell r="I176">
            <v>99.3</v>
          </cell>
          <cell r="J176">
            <v>99.2</v>
          </cell>
          <cell r="K176">
            <v>7.4</v>
          </cell>
          <cell r="L176">
            <v>8.4</v>
          </cell>
          <cell r="M176">
            <v>7.7</v>
          </cell>
          <cell r="N176">
            <v>7.5</v>
          </cell>
          <cell r="O176">
            <v>7.7</v>
          </cell>
          <cell r="P176">
            <v>7.5</v>
          </cell>
          <cell r="Q176">
            <v>6.5</v>
          </cell>
          <cell r="R176">
            <v>7.5</v>
          </cell>
          <cell r="S176">
            <v>7.8</v>
          </cell>
          <cell r="T176">
            <v>1.8</v>
          </cell>
          <cell r="U176">
            <v>2</v>
          </cell>
          <cell r="V176">
            <v>1.7</v>
          </cell>
          <cell r="W176">
            <v>1.5</v>
          </cell>
          <cell r="X176">
            <v>2.1</v>
          </cell>
          <cell r="Y176">
            <v>1.8</v>
          </cell>
          <cell r="Z176">
            <v>1.8</v>
          </cell>
          <cell r="AA176">
            <v>2.2000000000000002</v>
          </cell>
          <cell r="AB176">
            <v>1.8</v>
          </cell>
        </row>
        <row r="177">
          <cell r="A177">
            <v>32933</v>
          </cell>
          <cell r="B177">
            <v>100.9</v>
          </cell>
          <cell r="C177">
            <v>100.7</v>
          </cell>
          <cell r="D177">
            <v>100.8</v>
          </cell>
          <cell r="E177">
            <v>100.6</v>
          </cell>
          <cell r="F177">
            <v>101.2</v>
          </cell>
          <cell r="G177">
            <v>101</v>
          </cell>
          <cell r="H177">
            <v>100.6</v>
          </cell>
          <cell r="I177">
            <v>101.2</v>
          </cell>
          <cell r="J177">
            <v>100.9</v>
          </cell>
          <cell r="K177">
            <v>9.1</v>
          </cell>
          <cell r="L177">
            <v>8.6</v>
          </cell>
          <cell r="M177">
            <v>7.8</v>
          </cell>
          <cell r="N177">
            <v>6.8</v>
          </cell>
          <cell r="O177">
            <v>9.1999999999999993</v>
          </cell>
          <cell r="P177">
            <v>7.2</v>
          </cell>
          <cell r="Q177">
            <v>6.2</v>
          </cell>
          <cell r="R177">
            <v>8.1999999999999993</v>
          </cell>
          <cell r="S177">
            <v>8.6</v>
          </cell>
          <cell r="T177">
            <v>1.7</v>
          </cell>
          <cell r="U177">
            <v>1.5</v>
          </cell>
          <cell r="V177">
            <v>1.5</v>
          </cell>
          <cell r="W177">
            <v>1.4</v>
          </cell>
          <cell r="X177">
            <v>2.2999999999999998</v>
          </cell>
          <cell r="Y177">
            <v>1.6</v>
          </cell>
          <cell r="Z177">
            <v>1.2</v>
          </cell>
          <cell r="AA177">
            <v>1.9</v>
          </cell>
          <cell r="AB177">
            <v>1.7</v>
          </cell>
        </row>
        <row r="178">
          <cell r="A178">
            <v>33025</v>
          </cell>
          <cell r="B178">
            <v>102.5</v>
          </cell>
          <cell r="C178">
            <v>102.7</v>
          </cell>
          <cell r="D178">
            <v>102.2</v>
          </cell>
          <cell r="E178">
            <v>102.5</v>
          </cell>
          <cell r="F178">
            <v>102.9</v>
          </cell>
          <cell r="G178">
            <v>101.9</v>
          </cell>
          <cell r="H178">
            <v>102.4</v>
          </cell>
          <cell r="I178">
            <v>102.3</v>
          </cell>
          <cell r="J178">
            <v>102.5</v>
          </cell>
          <cell r="K178">
            <v>8.1</v>
          </cell>
          <cell r="L178">
            <v>7.9</v>
          </cell>
          <cell r="M178">
            <v>6.7</v>
          </cell>
          <cell r="N178">
            <v>6.8</v>
          </cell>
          <cell r="O178">
            <v>8.6999999999999993</v>
          </cell>
          <cell r="P178">
            <v>6.1</v>
          </cell>
          <cell r="Q178">
            <v>6.3</v>
          </cell>
          <cell r="R178">
            <v>6.9</v>
          </cell>
          <cell r="S178">
            <v>7.7</v>
          </cell>
          <cell r="T178">
            <v>1.6</v>
          </cell>
          <cell r="U178">
            <v>2</v>
          </cell>
          <cell r="V178">
            <v>1.4</v>
          </cell>
          <cell r="W178">
            <v>1.9</v>
          </cell>
          <cell r="X178">
            <v>1.7</v>
          </cell>
          <cell r="Y178">
            <v>0.9</v>
          </cell>
          <cell r="Z178">
            <v>1.8</v>
          </cell>
          <cell r="AA178">
            <v>1.1000000000000001</v>
          </cell>
          <cell r="AB178">
            <v>1.6</v>
          </cell>
        </row>
        <row r="179">
          <cell r="A179">
            <v>33117</v>
          </cell>
          <cell r="B179">
            <v>103.1</v>
          </cell>
          <cell r="C179">
            <v>103.5</v>
          </cell>
          <cell r="D179">
            <v>102.8</v>
          </cell>
          <cell r="E179">
            <v>103.8</v>
          </cell>
          <cell r="F179">
            <v>103.7</v>
          </cell>
          <cell r="G179">
            <v>103</v>
          </cell>
          <cell r="H179">
            <v>103.5</v>
          </cell>
          <cell r="I179">
            <v>103.1</v>
          </cell>
          <cell r="J179">
            <v>103.3</v>
          </cell>
          <cell r="K179">
            <v>5.9</v>
          </cell>
          <cell r="L179">
            <v>6.4</v>
          </cell>
          <cell r="M179">
            <v>5.3</v>
          </cell>
          <cell r="N179">
            <v>6.2</v>
          </cell>
          <cell r="O179">
            <v>7</v>
          </cell>
          <cell r="P179">
            <v>5.5</v>
          </cell>
          <cell r="Q179">
            <v>6</v>
          </cell>
          <cell r="R179">
            <v>6.1</v>
          </cell>
          <cell r="S179">
            <v>6.1</v>
          </cell>
          <cell r="T179">
            <v>0.6</v>
          </cell>
          <cell r="U179">
            <v>0.8</v>
          </cell>
          <cell r="V179">
            <v>0.6</v>
          </cell>
          <cell r="W179">
            <v>1.3</v>
          </cell>
          <cell r="X179">
            <v>0.8</v>
          </cell>
          <cell r="Y179">
            <v>1.1000000000000001</v>
          </cell>
          <cell r="Z179">
            <v>1.1000000000000001</v>
          </cell>
          <cell r="AA179">
            <v>0.8</v>
          </cell>
          <cell r="AB179">
            <v>0.8</v>
          </cell>
        </row>
        <row r="180">
          <cell r="A180">
            <v>33208</v>
          </cell>
          <cell r="B180">
            <v>105.5</v>
          </cell>
          <cell r="C180">
            <v>106.6</v>
          </cell>
          <cell r="D180">
            <v>105.4</v>
          </cell>
          <cell r="E180">
            <v>106.9</v>
          </cell>
          <cell r="F180">
            <v>106.2</v>
          </cell>
          <cell r="G180">
            <v>105.5</v>
          </cell>
          <cell r="H180">
            <v>106.4</v>
          </cell>
          <cell r="I180">
            <v>106</v>
          </cell>
          <cell r="J180">
            <v>106</v>
          </cell>
          <cell r="K180">
            <v>6.4</v>
          </cell>
          <cell r="L180">
            <v>7.5</v>
          </cell>
          <cell r="M180">
            <v>6.1</v>
          </cell>
          <cell r="N180">
            <v>7.8</v>
          </cell>
          <cell r="O180">
            <v>7.4</v>
          </cell>
          <cell r="P180">
            <v>6.1</v>
          </cell>
          <cell r="Q180">
            <v>7</v>
          </cell>
          <cell r="R180">
            <v>6.7</v>
          </cell>
          <cell r="S180">
            <v>6.9</v>
          </cell>
          <cell r="T180">
            <v>2.2999999999999998</v>
          </cell>
          <cell r="U180">
            <v>3</v>
          </cell>
          <cell r="V180">
            <v>2.5</v>
          </cell>
          <cell r="W180">
            <v>3</v>
          </cell>
          <cell r="X180">
            <v>2.4</v>
          </cell>
          <cell r="Y180">
            <v>2.4</v>
          </cell>
          <cell r="Z180">
            <v>2.8</v>
          </cell>
          <cell r="AA180">
            <v>2.8</v>
          </cell>
          <cell r="AB180">
            <v>2.6</v>
          </cell>
        </row>
        <row r="181">
          <cell r="A181">
            <v>33298</v>
          </cell>
          <cell r="B181">
            <v>105.7</v>
          </cell>
          <cell r="C181">
            <v>106.1</v>
          </cell>
          <cell r="D181">
            <v>105.7</v>
          </cell>
          <cell r="E181">
            <v>106.7</v>
          </cell>
          <cell r="F181">
            <v>105.2</v>
          </cell>
          <cell r="G181">
            <v>105.2</v>
          </cell>
          <cell r="H181">
            <v>106.1</v>
          </cell>
          <cell r="I181">
            <v>105.5</v>
          </cell>
          <cell r="J181">
            <v>105.8</v>
          </cell>
          <cell r="K181">
            <v>4.8</v>
          </cell>
          <cell r="L181">
            <v>5.4</v>
          </cell>
          <cell r="M181">
            <v>4.9000000000000004</v>
          </cell>
          <cell r="N181">
            <v>6.1</v>
          </cell>
          <cell r="O181">
            <v>4</v>
          </cell>
          <cell r="P181">
            <v>4.2</v>
          </cell>
          <cell r="Q181">
            <v>5.5</v>
          </cell>
          <cell r="R181">
            <v>4.2</v>
          </cell>
          <cell r="S181">
            <v>4.9000000000000004</v>
          </cell>
          <cell r="T181">
            <v>0.2</v>
          </cell>
          <cell r="U181">
            <v>-0.5</v>
          </cell>
          <cell r="V181">
            <v>0.3</v>
          </cell>
          <cell r="W181">
            <v>-0.2</v>
          </cell>
          <cell r="X181">
            <v>-0.9</v>
          </cell>
          <cell r="Y181">
            <v>-0.3</v>
          </cell>
          <cell r="Z181">
            <v>-0.3</v>
          </cell>
          <cell r="AA181">
            <v>-0.5</v>
          </cell>
          <cell r="AB181">
            <v>-0.2</v>
          </cell>
        </row>
        <row r="182">
          <cell r="A182">
            <v>33390</v>
          </cell>
          <cell r="B182">
            <v>105.4</v>
          </cell>
          <cell r="C182">
            <v>106.8</v>
          </cell>
          <cell r="D182">
            <v>105.7</v>
          </cell>
          <cell r="E182">
            <v>107.3</v>
          </cell>
          <cell r="F182">
            <v>105.1</v>
          </cell>
          <cell r="G182">
            <v>105.8</v>
          </cell>
          <cell r="H182">
            <v>106.6</v>
          </cell>
          <cell r="I182">
            <v>105.6</v>
          </cell>
          <cell r="J182">
            <v>106</v>
          </cell>
          <cell r="K182">
            <v>2.8</v>
          </cell>
          <cell r="L182">
            <v>4</v>
          </cell>
          <cell r="M182">
            <v>3.4</v>
          </cell>
          <cell r="N182">
            <v>4.7</v>
          </cell>
          <cell r="O182">
            <v>2.1</v>
          </cell>
          <cell r="P182">
            <v>3.8</v>
          </cell>
          <cell r="Q182">
            <v>4.0999999999999996</v>
          </cell>
          <cell r="R182">
            <v>3.2</v>
          </cell>
          <cell r="S182">
            <v>3.4</v>
          </cell>
          <cell r="T182">
            <v>-0.3</v>
          </cell>
          <cell r="U182">
            <v>0.7</v>
          </cell>
          <cell r="V182">
            <v>0</v>
          </cell>
          <cell r="W182">
            <v>0.6</v>
          </cell>
          <cell r="X182">
            <v>-0.1</v>
          </cell>
          <cell r="Y182">
            <v>0.6</v>
          </cell>
          <cell r="Z182">
            <v>0.5</v>
          </cell>
          <cell r="AA182">
            <v>0.1</v>
          </cell>
          <cell r="AB182">
            <v>0.2</v>
          </cell>
        </row>
        <row r="183">
          <cell r="A183">
            <v>33482</v>
          </cell>
          <cell r="B183">
            <v>106</v>
          </cell>
          <cell r="C183">
            <v>107.6</v>
          </cell>
          <cell r="D183">
            <v>106.1</v>
          </cell>
          <cell r="E183">
            <v>108</v>
          </cell>
          <cell r="F183">
            <v>105.7</v>
          </cell>
          <cell r="G183">
            <v>106.7</v>
          </cell>
          <cell r="H183">
            <v>106.9</v>
          </cell>
          <cell r="I183">
            <v>107</v>
          </cell>
          <cell r="J183">
            <v>106.6</v>
          </cell>
          <cell r="K183">
            <v>2.8</v>
          </cell>
          <cell r="L183">
            <v>4</v>
          </cell>
          <cell r="M183">
            <v>3.2</v>
          </cell>
          <cell r="N183">
            <v>4</v>
          </cell>
          <cell r="O183">
            <v>1.9</v>
          </cell>
          <cell r="P183">
            <v>3.6</v>
          </cell>
          <cell r="Q183">
            <v>3.3</v>
          </cell>
          <cell r="R183">
            <v>3.8</v>
          </cell>
          <cell r="S183">
            <v>3.2</v>
          </cell>
          <cell r="T183">
            <v>0.6</v>
          </cell>
          <cell r="U183">
            <v>0.7</v>
          </cell>
          <cell r="V183">
            <v>0.4</v>
          </cell>
          <cell r="W183">
            <v>0.7</v>
          </cell>
          <cell r="X183">
            <v>0.6</v>
          </cell>
          <cell r="Y183">
            <v>0.9</v>
          </cell>
          <cell r="Z183">
            <v>0.3</v>
          </cell>
          <cell r="AA183">
            <v>1.3</v>
          </cell>
          <cell r="AB183">
            <v>0.6</v>
          </cell>
        </row>
        <row r="184">
          <cell r="A184">
            <v>33573</v>
          </cell>
          <cell r="B184">
            <v>107.1</v>
          </cell>
          <cell r="C184">
            <v>108.4</v>
          </cell>
          <cell r="D184">
            <v>107.3</v>
          </cell>
          <cell r="E184">
            <v>108.8</v>
          </cell>
          <cell r="F184">
            <v>106.1</v>
          </cell>
          <cell r="G184">
            <v>107.4</v>
          </cell>
          <cell r="H184">
            <v>108.2</v>
          </cell>
          <cell r="I184">
            <v>107.9</v>
          </cell>
          <cell r="J184">
            <v>107.6</v>
          </cell>
          <cell r="K184">
            <v>1.5</v>
          </cell>
          <cell r="L184">
            <v>1.7</v>
          </cell>
          <cell r="M184">
            <v>1.8</v>
          </cell>
          <cell r="N184">
            <v>1.8</v>
          </cell>
          <cell r="O184">
            <v>-0.1</v>
          </cell>
          <cell r="P184">
            <v>1.8</v>
          </cell>
          <cell r="Q184">
            <v>1.7</v>
          </cell>
          <cell r="R184">
            <v>1.8</v>
          </cell>
          <cell r="S184">
            <v>1.5</v>
          </cell>
          <cell r="T184">
            <v>1</v>
          </cell>
          <cell r="U184">
            <v>0.7</v>
          </cell>
          <cell r="V184">
            <v>1.1000000000000001</v>
          </cell>
          <cell r="W184">
            <v>0.7</v>
          </cell>
          <cell r="X184">
            <v>0.4</v>
          </cell>
          <cell r="Y184">
            <v>0.7</v>
          </cell>
          <cell r="Z184">
            <v>1.2</v>
          </cell>
          <cell r="AA184">
            <v>0.8</v>
          </cell>
          <cell r="AB184">
            <v>0.9</v>
          </cell>
        </row>
        <row r="185">
          <cell r="A185">
            <v>33664</v>
          </cell>
          <cell r="B185">
            <v>107</v>
          </cell>
          <cell r="C185">
            <v>108.3</v>
          </cell>
          <cell r="D185">
            <v>107.5</v>
          </cell>
          <cell r="E185">
            <v>109.5</v>
          </cell>
          <cell r="F185">
            <v>106.1</v>
          </cell>
          <cell r="G185">
            <v>107.4</v>
          </cell>
          <cell r="H185">
            <v>108.3</v>
          </cell>
          <cell r="I185">
            <v>108.2</v>
          </cell>
          <cell r="J185">
            <v>107.6</v>
          </cell>
          <cell r="K185">
            <v>1.2</v>
          </cell>
          <cell r="L185">
            <v>2.1</v>
          </cell>
          <cell r="M185">
            <v>1.7</v>
          </cell>
          <cell r="N185">
            <v>2.6</v>
          </cell>
          <cell r="O185">
            <v>0.9</v>
          </cell>
          <cell r="P185">
            <v>2.1</v>
          </cell>
          <cell r="Q185">
            <v>2.1</v>
          </cell>
          <cell r="R185">
            <v>2.6</v>
          </cell>
          <cell r="S185">
            <v>1.7</v>
          </cell>
          <cell r="T185">
            <v>-0.1</v>
          </cell>
          <cell r="U185">
            <v>-0.1</v>
          </cell>
          <cell r="V185">
            <v>0.2</v>
          </cell>
          <cell r="W185">
            <v>0.6</v>
          </cell>
          <cell r="X185">
            <v>0</v>
          </cell>
          <cell r="Y185">
            <v>0</v>
          </cell>
          <cell r="Z185">
            <v>0.1</v>
          </cell>
          <cell r="AA185">
            <v>0.3</v>
          </cell>
          <cell r="AB185">
            <v>0</v>
          </cell>
        </row>
        <row r="186">
          <cell r="A186">
            <v>33756</v>
          </cell>
          <cell r="B186">
            <v>106.5</v>
          </cell>
          <cell r="C186">
            <v>108.2</v>
          </cell>
          <cell r="D186">
            <v>107</v>
          </cell>
          <cell r="E186">
            <v>109.4</v>
          </cell>
          <cell r="F186">
            <v>105.6</v>
          </cell>
          <cell r="G186">
            <v>107</v>
          </cell>
          <cell r="H186">
            <v>108.4</v>
          </cell>
          <cell r="I186">
            <v>107.9</v>
          </cell>
          <cell r="J186">
            <v>107.3</v>
          </cell>
          <cell r="K186">
            <v>1</v>
          </cell>
          <cell r="L186">
            <v>1.3</v>
          </cell>
          <cell r="M186">
            <v>1.2</v>
          </cell>
          <cell r="N186">
            <v>2</v>
          </cell>
          <cell r="O186">
            <v>0.5</v>
          </cell>
          <cell r="P186">
            <v>1.1000000000000001</v>
          </cell>
          <cell r="Q186">
            <v>1.7</v>
          </cell>
          <cell r="R186">
            <v>2.2000000000000002</v>
          </cell>
          <cell r="S186">
            <v>1.2</v>
          </cell>
          <cell r="T186">
            <v>-0.5</v>
          </cell>
          <cell r="U186">
            <v>-0.1</v>
          </cell>
          <cell r="V186">
            <v>-0.5</v>
          </cell>
          <cell r="W186">
            <v>-0.1</v>
          </cell>
          <cell r="X186">
            <v>-0.5</v>
          </cell>
          <cell r="Y186">
            <v>-0.4</v>
          </cell>
          <cell r="Z186">
            <v>0.1</v>
          </cell>
          <cell r="AA186">
            <v>-0.3</v>
          </cell>
          <cell r="AB186">
            <v>-0.3</v>
          </cell>
        </row>
        <row r="187">
          <cell r="A187">
            <v>33848</v>
          </cell>
          <cell r="B187">
            <v>106.9</v>
          </cell>
          <cell r="C187">
            <v>107.9</v>
          </cell>
          <cell r="D187">
            <v>106.9</v>
          </cell>
          <cell r="E187">
            <v>110.1</v>
          </cell>
          <cell r="F187">
            <v>105.5</v>
          </cell>
          <cell r="G187">
            <v>107.6</v>
          </cell>
          <cell r="H187">
            <v>108.9</v>
          </cell>
          <cell r="I187">
            <v>108.6</v>
          </cell>
          <cell r="J187">
            <v>107.4</v>
          </cell>
          <cell r="K187">
            <v>0.8</v>
          </cell>
          <cell r="L187">
            <v>0.3</v>
          </cell>
          <cell r="M187">
            <v>0.8</v>
          </cell>
          <cell r="N187">
            <v>1.9</v>
          </cell>
          <cell r="O187">
            <v>-0.2</v>
          </cell>
          <cell r="P187">
            <v>0.8</v>
          </cell>
          <cell r="Q187">
            <v>1.9</v>
          </cell>
          <cell r="R187">
            <v>1.5</v>
          </cell>
          <cell r="S187">
            <v>0.8</v>
          </cell>
          <cell r="T187">
            <v>0.4</v>
          </cell>
          <cell r="U187">
            <v>-0.3</v>
          </cell>
          <cell r="V187">
            <v>-0.1</v>
          </cell>
          <cell r="W187">
            <v>0.6</v>
          </cell>
          <cell r="X187">
            <v>-0.1</v>
          </cell>
          <cell r="Y187">
            <v>0.6</v>
          </cell>
          <cell r="Z187">
            <v>0.5</v>
          </cell>
          <cell r="AA187">
            <v>0.6</v>
          </cell>
          <cell r="AB187">
            <v>0.1</v>
          </cell>
        </row>
        <row r="188">
          <cell r="A188">
            <v>33939</v>
          </cell>
          <cell r="B188">
            <v>107.4</v>
          </cell>
          <cell r="C188">
            <v>108.2</v>
          </cell>
          <cell r="D188">
            <v>108.1</v>
          </cell>
          <cell r="E188">
            <v>110.7</v>
          </cell>
          <cell r="F188">
            <v>106.1</v>
          </cell>
          <cell r="G188">
            <v>108</v>
          </cell>
          <cell r="H188">
            <v>109.2</v>
          </cell>
          <cell r="I188">
            <v>109</v>
          </cell>
          <cell r="J188">
            <v>107.9</v>
          </cell>
          <cell r="K188">
            <v>0.3</v>
          </cell>
          <cell r="L188">
            <v>-0.2</v>
          </cell>
          <cell r="M188">
            <v>0.7</v>
          </cell>
          <cell r="N188">
            <v>1.7</v>
          </cell>
          <cell r="O188">
            <v>0</v>
          </cell>
          <cell r="P188">
            <v>0.6</v>
          </cell>
          <cell r="Q188">
            <v>0.9</v>
          </cell>
          <cell r="R188">
            <v>1</v>
          </cell>
          <cell r="S188">
            <v>0.3</v>
          </cell>
          <cell r="T188">
            <v>0.5</v>
          </cell>
          <cell r="U188">
            <v>0.3</v>
          </cell>
          <cell r="V188">
            <v>1.1000000000000001</v>
          </cell>
          <cell r="W188">
            <v>0.5</v>
          </cell>
          <cell r="X188">
            <v>0.6</v>
          </cell>
          <cell r="Y188">
            <v>0.4</v>
          </cell>
          <cell r="Z188">
            <v>0.3</v>
          </cell>
          <cell r="AA188">
            <v>0.4</v>
          </cell>
          <cell r="AB188">
            <v>0.5</v>
          </cell>
        </row>
        <row r="189">
          <cell r="A189">
            <v>34029</v>
          </cell>
          <cell r="B189">
            <v>108.2</v>
          </cell>
          <cell r="C189">
            <v>109.5</v>
          </cell>
          <cell r="D189">
            <v>109.1</v>
          </cell>
          <cell r="E189">
            <v>111.6</v>
          </cell>
          <cell r="F189">
            <v>106.4</v>
          </cell>
          <cell r="G189">
            <v>109.1</v>
          </cell>
          <cell r="H189">
            <v>109.8</v>
          </cell>
          <cell r="I189">
            <v>110.1</v>
          </cell>
          <cell r="J189">
            <v>108.9</v>
          </cell>
          <cell r="K189">
            <v>1.1000000000000001</v>
          </cell>
          <cell r="L189">
            <v>1.1000000000000001</v>
          </cell>
          <cell r="M189">
            <v>1.5</v>
          </cell>
          <cell r="N189">
            <v>1.9</v>
          </cell>
          <cell r="O189">
            <v>0.3</v>
          </cell>
          <cell r="P189">
            <v>1.6</v>
          </cell>
          <cell r="Q189">
            <v>1.4</v>
          </cell>
          <cell r="R189">
            <v>1.8</v>
          </cell>
          <cell r="S189">
            <v>1.2</v>
          </cell>
          <cell r="T189">
            <v>0.7</v>
          </cell>
          <cell r="U189">
            <v>1.2</v>
          </cell>
          <cell r="V189">
            <v>0.9</v>
          </cell>
          <cell r="W189">
            <v>0.8</v>
          </cell>
          <cell r="X189">
            <v>0.3</v>
          </cell>
          <cell r="Y189">
            <v>1</v>
          </cell>
          <cell r="Z189">
            <v>0.5</v>
          </cell>
          <cell r="AA189">
            <v>1</v>
          </cell>
          <cell r="AB189">
            <v>0.9</v>
          </cell>
        </row>
        <row r="190">
          <cell r="A190">
            <v>34121</v>
          </cell>
          <cell r="B190">
            <v>108.4</v>
          </cell>
          <cell r="C190">
            <v>110.1</v>
          </cell>
          <cell r="D190">
            <v>109.7</v>
          </cell>
          <cell r="E190">
            <v>112.3</v>
          </cell>
          <cell r="F190">
            <v>106.8</v>
          </cell>
          <cell r="G190">
            <v>109.4</v>
          </cell>
          <cell r="H190">
            <v>110</v>
          </cell>
          <cell r="I190">
            <v>110.3</v>
          </cell>
          <cell r="J190">
            <v>109.3</v>
          </cell>
          <cell r="K190">
            <v>1.8</v>
          </cell>
          <cell r="L190">
            <v>1.8</v>
          </cell>
          <cell r="M190">
            <v>2.5</v>
          </cell>
          <cell r="N190">
            <v>2.7</v>
          </cell>
          <cell r="O190">
            <v>1.1000000000000001</v>
          </cell>
          <cell r="P190">
            <v>2.2000000000000002</v>
          </cell>
          <cell r="Q190">
            <v>1.5</v>
          </cell>
          <cell r="R190">
            <v>2.2000000000000002</v>
          </cell>
          <cell r="S190">
            <v>1.9</v>
          </cell>
          <cell r="T190">
            <v>0.2</v>
          </cell>
          <cell r="U190">
            <v>0.5</v>
          </cell>
          <cell r="V190">
            <v>0.5</v>
          </cell>
          <cell r="W190">
            <v>0.6</v>
          </cell>
          <cell r="X190">
            <v>0.4</v>
          </cell>
          <cell r="Y190">
            <v>0.3</v>
          </cell>
          <cell r="Z190">
            <v>0.2</v>
          </cell>
          <cell r="AA190">
            <v>0.2</v>
          </cell>
          <cell r="AB190">
            <v>0.4</v>
          </cell>
        </row>
        <row r="191">
          <cell r="A191">
            <v>34213</v>
          </cell>
          <cell r="B191">
            <v>108.7</v>
          </cell>
          <cell r="C191">
            <v>110.5</v>
          </cell>
          <cell r="D191">
            <v>109.9</v>
          </cell>
          <cell r="E191">
            <v>112.7</v>
          </cell>
          <cell r="F191">
            <v>107.9</v>
          </cell>
          <cell r="G191">
            <v>111</v>
          </cell>
          <cell r="H191">
            <v>110.6</v>
          </cell>
          <cell r="I191">
            <v>111</v>
          </cell>
          <cell r="J191">
            <v>109.8</v>
          </cell>
          <cell r="K191">
            <v>1.7</v>
          </cell>
          <cell r="L191">
            <v>2.4</v>
          </cell>
          <cell r="M191">
            <v>2.8</v>
          </cell>
          <cell r="N191">
            <v>2.4</v>
          </cell>
          <cell r="O191">
            <v>2.2999999999999998</v>
          </cell>
          <cell r="P191">
            <v>3.2</v>
          </cell>
          <cell r="Q191">
            <v>1.6</v>
          </cell>
          <cell r="R191">
            <v>2.2000000000000002</v>
          </cell>
          <cell r="S191">
            <v>2.2000000000000002</v>
          </cell>
          <cell r="T191">
            <v>0.3</v>
          </cell>
          <cell r="U191">
            <v>0.4</v>
          </cell>
          <cell r="V191">
            <v>0.2</v>
          </cell>
          <cell r="W191">
            <v>0.4</v>
          </cell>
          <cell r="X191">
            <v>1</v>
          </cell>
          <cell r="Y191">
            <v>1.5</v>
          </cell>
          <cell r="Z191">
            <v>0.5</v>
          </cell>
          <cell r="AA191">
            <v>0.6</v>
          </cell>
          <cell r="AB191">
            <v>0.5</v>
          </cell>
        </row>
        <row r="192">
          <cell r="A192">
            <v>34304</v>
          </cell>
          <cell r="B192">
            <v>108.8</v>
          </cell>
          <cell r="C192">
            <v>110.8</v>
          </cell>
          <cell r="D192">
            <v>110.2</v>
          </cell>
          <cell r="E192">
            <v>112.8</v>
          </cell>
          <cell r="F192">
            <v>108.5</v>
          </cell>
          <cell r="G192">
            <v>111.6</v>
          </cell>
          <cell r="H192">
            <v>111.7</v>
          </cell>
          <cell r="I192">
            <v>111.3</v>
          </cell>
          <cell r="J192">
            <v>110</v>
          </cell>
          <cell r="K192">
            <v>1.3</v>
          </cell>
          <cell r="L192">
            <v>2.4</v>
          </cell>
          <cell r="M192">
            <v>1.9</v>
          </cell>
          <cell r="N192">
            <v>1.9</v>
          </cell>
          <cell r="O192">
            <v>2.2999999999999998</v>
          </cell>
          <cell r="P192">
            <v>3.3</v>
          </cell>
          <cell r="Q192">
            <v>2.2999999999999998</v>
          </cell>
          <cell r="R192">
            <v>2.1</v>
          </cell>
          <cell r="S192">
            <v>1.9</v>
          </cell>
          <cell r="T192">
            <v>0.1</v>
          </cell>
          <cell r="U192">
            <v>0.3</v>
          </cell>
          <cell r="V192">
            <v>0.3</v>
          </cell>
          <cell r="W192">
            <v>0.1</v>
          </cell>
          <cell r="X192">
            <v>0.6</v>
          </cell>
          <cell r="Y192">
            <v>0.5</v>
          </cell>
          <cell r="Z192">
            <v>1</v>
          </cell>
          <cell r="AA192">
            <v>0.3</v>
          </cell>
          <cell r="AB192">
            <v>0.2</v>
          </cell>
        </row>
        <row r="193">
          <cell r="A193">
            <v>34394</v>
          </cell>
          <cell r="B193">
            <v>109.1</v>
          </cell>
          <cell r="C193">
            <v>111.2</v>
          </cell>
          <cell r="D193">
            <v>110.8</v>
          </cell>
          <cell r="E193">
            <v>113.6</v>
          </cell>
          <cell r="F193">
            <v>108.6</v>
          </cell>
          <cell r="G193">
            <v>111.9</v>
          </cell>
          <cell r="H193">
            <v>111.4</v>
          </cell>
          <cell r="I193">
            <v>111.4</v>
          </cell>
          <cell r="J193">
            <v>110.4</v>
          </cell>
          <cell r="K193">
            <v>0.8</v>
          </cell>
          <cell r="L193">
            <v>1.6</v>
          </cell>
          <cell r="M193">
            <v>1.6</v>
          </cell>
          <cell r="N193">
            <v>1.8</v>
          </cell>
          <cell r="O193">
            <v>2.1</v>
          </cell>
          <cell r="P193">
            <v>2.6</v>
          </cell>
          <cell r="Q193">
            <v>1.5</v>
          </cell>
          <cell r="R193">
            <v>1.2</v>
          </cell>
          <cell r="S193">
            <v>1.4</v>
          </cell>
          <cell r="T193">
            <v>0.3</v>
          </cell>
          <cell r="U193">
            <v>0.4</v>
          </cell>
          <cell r="V193">
            <v>0.5</v>
          </cell>
          <cell r="W193">
            <v>0.7</v>
          </cell>
          <cell r="X193">
            <v>0.1</v>
          </cell>
          <cell r="Y193">
            <v>0.3</v>
          </cell>
          <cell r="Z193">
            <v>-0.3</v>
          </cell>
          <cell r="AA193">
            <v>0.1</v>
          </cell>
          <cell r="AB193">
            <v>0.4</v>
          </cell>
        </row>
        <row r="194">
          <cell r="A194">
            <v>34486</v>
          </cell>
          <cell r="B194">
            <v>110</v>
          </cell>
          <cell r="C194">
            <v>112</v>
          </cell>
          <cell r="D194">
            <v>111.5</v>
          </cell>
          <cell r="E194">
            <v>114.4</v>
          </cell>
          <cell r="F194">
            <v>109.1</v>
          </cell>
          <cell r="G194">
            <v>112.4</v>
          </cell>
          <cell r="H194">
            <v>112.4</v>
          </cell>
          <cell r="I194">
            <v>112</v>
          </cell>
          <cell r="J194">
            <v>111.2</v>
          </cell>
          <cell r="K194">
            <v>1.5</v>
          </cell>
          <cell r="L194">
            <v>1.7</v>
          </cell>
          <cell r="M194">
            <v>1.6</v>
          </cell>
          <cell r="N194">
            <v>1.9</v>
          </cell>
          <cell r="O194">
            <v>2.2000000000000002</v>
          </cell>
          <cell r="P194">
            <v>2.7</v>
          </cell>
          <cell r="Q194">
            <v>2.2000000000000002</v>
          </cell>
          <cell r="R194">
            <v>1.5</v>
          </cell>
          <cell r="S194">
            <v>1.7</v>
          </cell>
          <cell r="T194">
            <v>0.8</v>
          </cell>
          <cell r="U194">
            <v>0.7</v>
          </cell>
          <cell r="V194">
            <v>0.6</v>
          </cell>
          <cell r="W194">
            <v>0.7</v>
          </cell>
          <cell r="X194">
            <v>0.5</v>
          </cell>
          <cell r="Y194">
            <v>0.4</v>
          </cell>
          <cell r="Z194">
            <v>0.9</v>
          </cell>
          <cell r="AA194">
            <v>0.5</v>
          </cell>
          <cell r="AB194">
            <v>0.7</v>
          </cell>
        </row>
        <row r="195">
          <cell r="A195">
            <v>34578</v>
          </cell>
          <cell r="B195">
            <v>111</v>
          </cell>
          <cell r="C195">
            <v>112.2</v>
          </cell>
          <cell r="D195">
            <v>112.5</v>
          </cell>
          <cell r="E195">
            <v>114.9</v>
          </cell>
          <cell r="F195">
            <v>110.1</v>
          </cell>
          <cell r="G195">
            <v>113.3</v>
          </cell>
          <cell r="H195">
            <v>113</v>
          </cell>
          <cell r="I195">
            <v>112.6</v>
          </cell>
          <cell r="J195">
            <v>111.9</v>
          </cell>
          <cell r="K195">
            <v>2.1</v>
          </cell>
          <cell r="L195">
            <v>1.5</v>
          </cell>
          <cell r="M195">
            <v>2.4</v>
          </cell>
          <cell r="N195">
            <v>2</v>
          </cell>
          <cell r="O195">
            <v>2</v>
          </cell>
          <cell r="P195">
            <v>2.1</v>
          </cell>
          <cell r="Q195">
            <v>2.2000000000000002</v>
          </cell>
          <cell r="R195">
            <v>1.4</v>
          </cell>
          <cell r="S195">
            <v>1.9</v>
          </cell>
          <cell r="T195">
            <v>0.9</v>
          </cell>
          <cell r="U195">
            <v>0.2</v>
          </cell>
          <cell r="V195">
            <v>0.9</v>
          </cell>
          <cell r="W195">
            <v>0.4</v>
          </cell>
          <cell r="X195">
            <v>0.9</v>
          </cell>
          <cell r="Y195">
            <v>0.8</v>
          </cell>
          <cell r="Z195">
            <v>0.5</v>
          </cell>
          <cell r="AA195">
            <v>0.5</v>
          </cell>
          <cell r="AB195">
            <v>0.6</v>
          </cell>
        </row>
        <row r="196">
          <cell r="A196">
            <v>34669</v>
          </cell>
          <cell r="B196">
            <v>111.8</v>
          </cell>
          <cell r="C196">
            <v>113.1</v>
          </cell>
          <cell r="D196">
            <v>113.7</v>
          </cell>
          <cell r="E196">
            <v>116</v>
          </cell>
          <cell r="F196">
            <v>111</v>
          </cell>
          <cell r="G196">
            <v>114.2</v>
          </cell>
          <cell r="H196">
            <v>113.7</v>
          </cell>
          <cell r="I196">
            <v>113.8</v>
          </cell>
          <cell r="J196">
            <v>112.8</v>
          </cell>
          <cell r="K196">
            <v>2.8</v>
          </cell>
          <cell r="L196">
            <v>2.1</v>
          </cell>
          <cell r="M196">
            <v>3.2</v>
          </cell>
          <cell r="N196">
            <v>2.8</v>
          </cell>
          <cell r="O196">
            <v>2.2999999999999998</v>
          </cell>
          <cell r="P196">
            <v>2.2999999999999998</v>
          </cell>
          <cell r="Q196">
            <v>1.8</v>
          </cell>
          <cell r="R196">
            <v>2.2000000000000002</v>
          </cell>
          <cell r="S196">
            <v>2.5</v>
          </cell>
          <cell r="T196">
            <v>0.7</v>
          </cell>
          <cell r="U196">
            <v>0.8</v>
          </cell>
          <cell r="V196">
            <v>1.1000000000000001</v>
          </cell>
          <cell r="W196">
            <v>1</v>
          </cell>
          <cell r="X196">
            <v>0.8</v>
          </cell>
          <cell r="Y196">
            <v>0.8</v>
          </cell>
          <cell r="Z196">
            <v>0.6</v>
          </cell>
          <cell r="AA196">
            <v>1.1000000000000001</v>
          </cell>
          <cell r="AB196">
            <v>0.8</v>
          </cell>
        </row>
        <row r="197">
          <cell r="A197">
            <v>34759</v>
          </cell>
          <cell r="B197">
            <v>113.7</v>
          </cell>
          <cell r="C197">
            <v>115</v>
          </cell>
          <cell r="D197">
            <v>115.8</v>
          </cell>
          <cell r="E197">
            <v>117.8</v>
          </cell>
          <cell r="F197">
            <v>113</v>
          </cell>
          <cell r="G197">
            <v>116.1</v>
          </cell>
          <cell r="H197">
            <v>115.3</v>
          </cell>
          <cell r="I197">
            <v>116.3</v>
          </cell>
          <cell r="J197">
            <v>114.7</v>
          </cell>
          <cell r="K197">
            <v>4.2</v>
          </cell>
          <cell r="L197">
            <v>3.4</v>
          </cell>
          <cell r="M197">
            <v>4.5</v>
          </cell>
          <cell r="N197">
            <v>3.7</v>
          </cell>
          <cell r="O197">
            <v>4.0999999999999996</v>
          </cell>
          <cell r="P197">
            <v>3.8</v>
          </cell>
          <cell r="Q197">
            <v>3.5</v>
          </cell>
          <cell r="R197">
            <v>4.4000000000000004</v>
          </cell>
          <cell r="S197">
            <v>3.9</v>
          </cell>
          <cell r="T197">
            <v>1.7</v>
          </cell>
          <cell r="U197">
            <v>1.7</v>
          </cell>
          <cell r="V197">
            <v>1.8</v>
          </cell>
          <cell r="W197">
            <v>1.6</v>
          </cell>
          <cell r="X197">
            <v>1.8</v>
          </cell>
          <cell r="Y197">
            <v>1.7</v>
          </cell>
          <cell r="Z197">
            <v>1.4</v>
          </cell>
          <cell r="AA197">
            <v>2.2000000000000002</v>
          </cell>
          <cell r="AB197">
            <v>1.7</v>
          </cell>
        </row>
        <row r="198">
          <cell r="A198">
            <v>34851</v>
          </cell>
          <cell r="B198">
            <v>115.4</v>
          </cell>
          <cell r="C198">
            <v>116.2</v>
          </cell>
          <cell r="D198">
            <v>116.9</v>
          </cell>
          <cell r="E198">
            <v>118.8</v>
          </cell>
          <cell r="F198">
            <v>114.9</v>
          </cell>
          <cell r="G198">
            <v>117.1</v>
          </cell>
          <cell r="H198">
            <v>116.8</v>
          </cell>
          <cell r="I198">
            <v>117.6</v>
          </cell>
          <cell r="J198">
            <v>116.2</v>
          </cell>
          <cell r="K198">
            <v>4.9000000000000004</v>
          </cell>
          <cell r="L198">
            <v>3.8</v>
          </cell>
          <cell r="M198">
            <v>4.8</v>
          </cell>
          <cell r="N198">
            <v>3.8</v>
          </cell>
          <cell r="O198">
            <v>5.3</v>
          </cell>
          <cell r="P198">
            <v>4.2</v>
          </cell>
          <cell r="Q198">
            <v>3.9</v>
          </cell>
          <cell r="R198">
            <v>5</v>
          </cell>
          <cell r="S198">
            <v>4.5</v>
          </cell>
          <cell r="T198">
            <v>1.5</v>
          </cell>
          <cell r="U198">
            <v>1</v>
          </cell>
          <cell r="V198">
            <v>0.9</v>
          </cell>
          <cell r="W198">
            <v>0.8</v>
          </cell>
          <cell r="X198">
            <v>1.7</v>
          </cell>
          <cell r="Y198">
            <v>0.9</v>
          </cell>
          <cell r="Z198">
            <v>1.3</v>
          </cell>
          <cell r="AA198">
            <v>1.1000000000000001</v>
          </cell>
          <cell r="AB198">
            <v>1.3</v>
          </cell>
        </row>
        <row r="199">
          <cell r="A199">
            <v>34943</v>
          </cell>
          <cell r="B199">
            <v>117.3</v>
          </cell>
          <cell r="C199">
            <v>117.6</v>
          </cell>
          <cell r="D199">
            <v>117.9</v>
          </cell>
          <cell r="E199">
            <v>120.1</v>
          </cell>
          <cell r="F199">
            <v>115.6</v>
          </cell>
          <cell r="G199">
            <v>118.4</v>
          </cell>
          <cell r="H199">
            <v>118</v>
          </cell>
          <cell r="I199">
            <v>119.1</v>
          </cell>
          <cell r="J199">
            <v>117.6</v>
          </cell>
          <cell r="K199">
            <v>5.7</v>
          </cell>
          <cell r="L199">
            <v>4.8</v>
          </cell>
          <cell r="M199">
            <v>4.8</v>
          </cell>
          <cell r="N199">
            <v>4.5</v>
          </cell>
          <cell r="O199">
            <v>5</v>
          </cell>
          <cell r="P199">
            <v>4.5</v>
          </cell>
          <cell r="Q199">
            <v>4.4000000000000004</v>
          </cell>
          <cell r="R199">
            <v>5.8</v>
          </cell>
          <cell r="S199">
            <v>5.0999999999999996</v>
          </cell>
          <cell r="T199">
            <v>1.6</v>
          </cell>
          <cell r="U199">
            <v>1.2</v>
          </cell>
          <cell r="V199">
            <v>0.9</v>
          </cell>
          <cell r="W199">
            <v>1.1000000000000001</v>
          </cell>
          <cell r="X199">
            <v>0.6</v>
          </cell>
          <cell r="Y199">
            <v>1.1000000000000001</v>
          </cell>
          <cell r="Z199">
            <v>1</v>
          </cell>
          <cell r="AA199">
            <v>1.3</v>
          </cell>
          <cell r="AB199">
            <v>1.2</v>
          </cell>
        </row>
        <row r="200">
          <cell r="A200">
            <v>35034</v>
          </cell>
          <cell r="B200">
            <v>118.3</v>
          </cell>
          <cell r="C200">
            <v>118.5</v>
          </cell>
          <cell r="D200">
            <v>118.6</v>
          </cell>
          <cell r="E200">
            <v>121.1</v>
          </cell>
          <cell r="F200">
            <v>116.3</v>
          </cell>
          <cell r="G200">
            <v>119.2</v>
          </cell>
          <cell r="H200">
            <v>119.2</v>
          </cell>
          <cell r="I200">
            <v>120</v>
          </cell>
          <cell r="J200">
            <v>118.5</v>
          </cell>
          <cell r="K200">
            <v>5.8</v>
          </cell>
          <cell r="L200">
            <v>4.8</v>
          </cell>
          <cell r="M200">
            <v>4.3</v>
          </cell>
          <cell r="N200">
            <v>4.4000000000000004</v>
          </cell>
          <cell r="O200">
            <v>4.8</v>
          </cell>
          <cell r="P200">
            <v>4.4000000000000004</v>
          </cell>
          <cell r="Q200">
            <v>4.8</v>
          </cell>
          <cell r="R200">
            <v>5.4</v>
          </cell>
          <cell r="S200">
            <v>5.0999999999999996</v>
          </cell>
          <cell r="T200">
            <v>0.9</v>
          </cell>
          <cell r="U200">
            <v>0.8</v>
          </cell>
          <cell r="V200">
            <v>0.6</v>
          </cell>
          <cell r="W200">
            <v>0.8</v>
          </cell>
          <cell r="X200">
            <v>0.6</v>
          </cell>
          <cell r="Y200">
            <v>0.7</v>
          </cell>
          <cell r="Z200">
            <v>1</v>
          </cell>
          <cell r="AA200">
            <v>0.8</v>
          </cell>
          <cell r="AB200">
            <v>0.8</v>
          </cell>
        </row>
        <row r="201">
          <cell r="A201">
            <v>35125</v>
          </cell>
          <cell r="B201">
            <v>119.1</v>
          </cell>
          <cell r="C201">
            <v>118.3</v>
          </cell>
          <cell r="D201">
            <v>119.6</v>
          </cell>
          <cell r="E201">
            <v>121.6</v>
          </cell>
          <cell r="F201">
            <v>117.1</v>
          </cell>
          <cell r="G201">
            <v>120.1</v>
          </cell>
          <cell r="H201">
            <v>119.8</v>
          </cell>
          <cell r="I201">
            <v>120.8</v>
          </cell>
          <cell r="J201">
            <v>119</v>
          </cell>
          <cell r="K201">
            <v>4.7</v>
          </cell>
          <cell r="L201">
            <v>2.9</v>
          </cell>
          <cell r="M201">
            <v>3.3</v>
          </cell>
          <cell r="N201">
            <v>3.2</v>
          </cell>
          <cell r="O201">
            <v>3.6</v>
          </cell>
          <cell r="P201">
            <v>3.4</v>
          </cell>
          <cell r="Q201">
            <v>3.9</v>
          </cell>
          <cell r="R201">
            <v>3.9</v>
          </cell>
          <cell r="S201">
            <v>3.7</v>
          </cell>
          <cell r="T201">
            <v>0.7</v>
          </cell>
          <cell r="U201">
            <v>-0.2</v>
          </cell>
          <cell r="V201">
            <v>0.8</v>
          </cell>
          <cell r="W201">
            <v>0.4</v>
          </cell>
          <cell r="X201">
            <v>0.7</v>
          </cell>
          <cell r="Y201">
            <v>0.8</v>
          </cell>
          <cell r="Z201">
            <v>0.5</v>
          </cell>
          <cell r="AA201">
            <v>0.7</v>
          </cell>
          <cell r="AB201">
            <v>0.4</v>
          </cell>
        </row>
        <row r="202">
          <cell r="A202">
            <v>35217</v>
          </cell>
          <cell r="B202">
            <v>119.9</v>
          </cell>
          <cell r="C202">
            <v>119.2</v>
          </cell>
          <cell r="D202">
            <v>120.4</v>
          </cell>
          <cell r="E202">
            <v>122</v>
          </cell>
          <cell r="F202">
            <v>117.9</v>
          </cell>
          <cell r="G202">
            <v>120.6</v>
          </cell>
          <cell r="H202">
            <v>120.8</v>
          </cell>
          <cell r="I202">
            <v>121.4</v>
          </cell>
          <cell r="J202">
            <v>119.8</v>
          </cell>
          <cell r="K202">
            <v>3.9</v>
          </cell>
          <cell r="L202">
            <v>2.6</v>
          </cell>
          <cell r="M202">
            <v>3</v>
          </cell>
          <cell r="N202">
            <v>2.7</v>
          </cell>
          <cell r="O202">
            <v>2.6</v>
          </cell>
          <cell r="P202">
            <v>3</v>
          </cell>
          <cell r="Q202">
            <v>3.4</v>
          </cell>
          <cell r="R202">
            <v>3.2</v>
          </cell>
          <cell r="S202">
            <v>3.1</v>
          </cell>
          <cell r="T202">
            <v>0.7</v>
          </cell>
          <cell r="U202">
            <v>0.8</v>
          </cell>
          <cell r="V202">
            <v>0.7</v>
          </cell>
          <cell r="W202">
            <v>0.3</v>
          </cell>
          <cell r="X202">
            <v>0.7</v>
          </cell>
          <cell r="Y202">
            <v>0.4</v>
          </cell>
          <cell r="Z202">
            <v>0.8</v>
          </cell>
          <cell r="AA202">
            <v>0.5</v>
          </cell>
          <cell r="AB202">
            <v>0.7</v>
          </cell>
        </row>
        <row r="203">
          <cell r="A203">
            <v>35309</v>
          </cell>
          <cell r="B203">
            <v>120.2</v>
          </cell>
          <cell r="C203">
            <v>119.6</v>
          </cell>
          <cell r="D203">
            <v>120.6</v>
          </cell>
          <cell r="E203">
            <v>122.2</v>
          </cell>
          <cell r="F203">
            <v>118.3</v>
          </cell>
          <cell r="G203">
            <v>121.1</v>
          </cell>
          <cell r="H203">
            <v>121.6</v>
          </cell>
          <cell r="I203">
            <v>121.4</v>
          </cell>
          <cell r="J203">
            <v>120.1</v>
          </cell>
          <cell r="K203">
            <v>2.5</v>
          </cell>
          <cell r="L203">
            <v>1.7</v>
          </cell>
          <cell r="M203">
            <v>2.2999999999999998</v>
          </cell>
          <cell r="N203">
            <v>1.7</v>
          </cell>
          <cell r="O203">
            <v>2.2999999999999998</v>
          </cell>
          <cell r="P203">
            <v>2.2999999999999998</v>
          </cell>
          <cell r="Q203">
            <v>3.1</v>
          </cell>
          <cell r="R203">
            <v>1.9</v>
          </cell>
          <cell r="S203">
            <v>2.1</v>
          </cell>
          <cell r="T203">
            <v>0.3</v>
          </cell>
          <cell r="U203">
            <v>0.3</v>
          </cell>
          <cell r="V203">
            <v>0.2</v>
          </cell>
          <cell r="W203">
            <v>0.2</v>
          </cell>
          <cell r="X203">
            <v>0.3</v>
          </cell>
          <cell r="Y203">
            <v>0.4</v>
          </cell>
          <cell r="Z203">
            <v>0.7</v>
          </cell>
          <cell r="AA203">
            <v>0</v>
          </cell>
          <cell r="AB203">
            <v>0.3</v>
          </cell>
        </row>
        <row r="204">
          <cell r="A204">
            <v>35400</v>
          </cell>
          <cell r="B204">
            <v>120.4</v>
          </cell>
          <cell r="C204">
            <v>119.9</v>
          </cell>
          <cell r="D204">
            <v>120.8</v>
          </cell>
          <cell r="E204">
            <v>122.6</v>
          </cell>
          <cell r="F204">
            <v>118.4</v>
          </cell>
          <cell r="G204">
            <v>121.3</v>
          </cell>
          <cell r="H204">
            <v>121.7</v>
          </cell>
          <cell r="I204">
            <v>121.4</v>
          </cell>
          <cell r="J204">
            <v>120.3</v>
          </cell>
          <cell r="K204">
            <v>1.8</v>
          </cell>
          <cell r="L204">
            <v>1.2</v>
          </cell>
          <cell r="M204">
            <v>1.9</v>
          </cell>
          <cell r="N204">
            <v>1.2</v>
          </cell>
          <cell r="O204">
            <v>1.8</v>
          </cell>
          <cell r="P204">
            <v>1.8</v>
          </cell>
          <cell r="Q204">
            <v>2.1</v>
          </cell>
          <cell r="R204">
            <v>1.2</v>
          </cell>
          <cell r="S204">
            <v>1.5</v>
          </cell>
          <cell r="T204">
            <v>0.2</v>
          </cell>
          <cell r="U204">
            <v>0.3</v>
          </cell>
          <cell r="V204">
            <v>0.2</v>
          </cell>
          <cell r="W204">
            <v>0.3</v>
          </cell>
          <cell r="X204">
            <v>0.1</v>
          </cell>
          <cell r="Y204">
            <v>0.2</v>
          </cell>
          <cell r="Z204">
            <v>0.1</v>
          </cell>
          <cell r="AA204">
            <v>0</v>
          </cell>
          <cell r="AB204">
            <v>0.2</v>
          </cell>
        </row>
        <row r="205">
          <cell r="A205">
            <v>35490</v>
          </cell>
          <cell r="B205">
            <v>120.6</v>
          </cell>
          <cell r="C205">
            <v>120.1</v>
          </cell>
          <cell r="D205">
            <v>121.5</v>
          </cell>
          <cell r="E205">
            <v>122.6</v>
          </cell>
          <cell r="F205">
            <v>118.2</v>
          </cell>
          <cell r="G205">
            <v>121.9</v>
          </cell>
          <cell r="H205">
            <v>121.6</v>
          </cell>
          <cell r="I205">
            <v>121.4</v>
          </cell>
          <cell r="J205">
            <v>120.5</v>
          </cell>
          <cell r="K205">
            <v>1.3</v>
          </cell>
          <cell r="L205">
            <v>1.5</v>
          </cell>
          <cell r="M205">
            <v>1.6</v>
          </cell>
          <cell r="N205">
            <v>0.8</v>
          </cell>
          <cell r="O205">
            <v>0.9</v>
          </cell>
          <cell r="P205">
            <v>1.5</v>
          </cell>
          <cell r="Q205">
            <v>1.5</v>
          </cell>
          <cell r="R205">
            <v>0.5</v>
          </cell>
          <cell r="S205">
            <v>1.3</v>
          </cell>
          <cell r="T205">
            <v>0.2</v>
          </cell>
          <cell r="U205">
            <v>0.2</v>
          </cell>
          <cell r="V205">
            <v>0.6</v>
          </cell>
          <cell r="W205">
            <v>0</v>
          </cell>
          <cell r="X205">
            <v>-0.2</v>
          </cell>
          <cell r="Y205">
            <v>0.5</v>
          </cell>
          <cell r="Z205">
            <v>-0.1</v>
          </cell>
          <cell r="AA205">
            <v>0</v>
          </cell>
          <cell r="AB205">
            <v>0.2</v>
          </cell>
        </row>
        <row r="206">
          <cell r="A206">
            <v>35582</v>
          </cell>
          <cell r="B206">
            <v>120.2</v>
          </cell>
          <cell r="C206">
            <v>119.9</v>
          </cell>
          <cell r="D206">
            <v>121.1</v>
          </cell>
          <cell r="E206">
            <v>121.9</v>
          </cell>
          <cell r="F206">
            <v>118.1</v>
          </cell>
          <cell r="G206">
            <v>121.3</v>
          </cell>
          <cell r="H206">
            <v>121.5</v>
          </cell>
          <cell r="I206">
            <v>120.4</v>
          </cell>
          <cell r="J206">
            <v>120.2</v>
          </cell>
          <cell r="K206">
            <v>0.3</v>
          </cell>
          <cell r="L206">
            <v>0.6</v>
          </cell>
          <cell r="M206">
            <v>0.6</v>
          </cell>
          <cell r="N206">
            <v>-0.1</v>
          </cell>
          <cell r="O206">
            <v>0.2</v>
          </cell>
          <cell r="P206">
            <v>0.6</v>
          </cell>
          <cell r="Q206">
            <v>0.6</v>
          </cell>
          <cell r="R206">
            <v>-0.8</v>
          </cell>
          <cell r="S206">
            <v>0.3</v>
          </cell>
          <cell r="T206">
            <v>-0.3</v>
          </cell>
          <cell r="U206">
            <v>-0.2</v>
          </cell>
          <cell r="V206">
            <v>-0.3</v>
          </cell>
          <cell r="W206">
            <v>-0.6</v>
          </cell>
          <cell r="X206">
            <v>-0.1</v>
          </cell>
          <cell r="Y206">
            <v>-0.5</v>
          </cell>
          <cell r="Z206">
            <v>-0.1</v>
          </cell>
          <cell r="AA206">
            <v>-0.8</v>
          </cell>
          <cell r="AB206">
            <v>-0.2</v>
          </cell>
        </row>
        <row r="207">
          <cell r="A207">
            <v>35674</v>
          </cell>
          <cell r="B207">
            <v>119.8</v>
          </cell>
          <cell r="C207">
            <v>119.5</v>
          </cell>
          <cell r="D207">
            <v>120.7</v>
          </cell>
          <cell r="E207">
            <v>121.2</v>
          </cell>
          <cell r="F207">
            <v>117.5</v>
          </cell>
          <cell r="G207">
            <v>120.6</v>
          </cell>
          <cell r="H207">
            <v>121</v>
          </cell>
          <cell r="I207">
            <v>119.8</v>
          </cell>
          <cell r="J207">
            <v>119.7</v>
          </cell>
          <cell r="K207">
            <v>-0.3</v>
          </cell>
          <cell r="L207">
            <v>-0.1</v>
          </cell>
          <cell r="M207">
            <v>0.1</v>
          </cell>
          <cell r="N207">
            <v>-0.8</v>
          </cell>
          <cell r="O207">
            <v>-0.7</v>
          </cell>
          <cell r="P207">
            <v>-0.4</v>
          </cell>
          <cell r="Q207">
            <v>-0.5</v>
          </cell>
          <cell r="R207">
            <v>-1.3</v>
          </cell>
          <cell r="S207">
            <v>-0.3</v>
          </cell>
          <cell r="T207">
            <v>-0.3</v>
          </cell>
          <cell r="U207">
            <v>-0.3</v>
          </cell>
          <cell r="V207">
            <v>-0.3</v>
          </cell>
          <cell r="W207">
            <v>-0.6</v>
          </cell>
          <cell r="X207">
            <v>-0.5</v>
          </cell>
          <cell r="Y207">
            <v>-0.6</v>
          </cell>
          <cell r="Z207">
            <v>-0.4</v>
          </cell>
          <cell r="AA207">
            <v>-0.5</v>
          </cell>
          <cell r="AB207">
            <v>-0.4</v>
          </cell>
        </row>
        <row r="208">
          <cell r="A208">
            <v>35765</v>
          </cell>
          <cell r="B208">
            <v>120.1</v>
          </cell>
          <cell r="C208">
            <v>119.8</v>
          </cell>
          <cell r="D208">
            <v>121.4</v>
          </cell>
          <cell r="E208">
            <v>121.2</v>
          </cell>
          <cell r="F208">
            <v>117.6</v>
          </cell>
          <cell r="G208">
            <v>121.2</v>
          </cell>
          <cell r="H208">
            <v>120.8</v>
          </cell>
          <cell r="I208">
            <v>119.8</v>
          </cell>
          <cell r="J208">
            <v>120</v>
          </cell>
          <cell r="K208">
            <v>-0.2</v>
          </cell>
          <cell r="L208">
            <v>-0.1</v>
          </cell>
          <cell r="M208">
            <v>0.5</v>
          </cell>
          <cell r="N208">
            <v>-1.1000000000000001</v>
          </cell>
          <cell r="O208">
            <v>-0.7</v>
          </cell>
          <cell r="P208">
            <v>-0.1</v>
          </cell>
          <cell r="Q208">
            <v>-0.7</v>
          </cell>
          <cell r="R208">
            <v>-1.3</v>
          </cell>
          <cell r="S208">
            <v>-0.2</v>
          </cell>
          <cell r="T208">
            <v>0.3</v>
          </cell>
          <cell r="U208">
            <v>0.3</v>
          </cell>
          <cell r="V208">
            <v>0.6</v>
          </cell>
          <cell r="W208">
            <v>0</v>
          </cell>
          <cell r="X208">
            <v>0.1</v>
          </cell>
          <cell r="Y208">
            <v>0.5</v>
          </cell>
          <cell r="Z208">
            <v>-0.2</v>
          </cell>
          <cell r="AA208">
            <v>0</v>
          </cell>
          <cell r="AB208">
            <v>0.3</v>
          </cell>
        </row>
        <row r="209">
          <cell r="A209">
            <v>35855</v>
          </cell>
          <cell r="B209">
            <v>120.7</v>
          </cell>
          <cell r="C209">
            <v>119.6</v>
          </cell>
          <cell r="D209">
            <v>121.9</v>
          </cell>
          <cell r="E209">
            <v>121.7</v>
          </cell>
          <cell r="F209">
            <v>118</v>
          </cell>
          <cell r="G209">
            <v>121.5</v>
          </cell>
          <cell r="H209">
            <v>121.5</v>
          </cell>
          <cell r="I209">
            <v>120.6</v>
          </cell>
          <cell r="J209">
            <v>120.3</v>
          </cell>
          <cell r="K209">
            <v>0.1</v>
          </cell>
          <cell r="L209">
            <v>-0.4</v>
          </cell>
          <cell r="M209">
            <v>0.3</v>
          </cell>
          <cell r="N209">
            <v>-0.7</v>
          </cell>
          <cell r="O209">
            <v>-0.2</v>
          </cell>
          <cell r="P209">
            <v>-0.3</v>
          </cell>
          <cell r="Q209">
            <v>-0.1</v>
          </cell>
          <cell r="R209">
            <v>-0.7</v>
          </cell>
          <cell r="S209">
            <v>-0.2</v>
          </cell>
          <cell r="T209">
            <v>0.5</v>
          </cell>
          <cell r="U209">
            <v>-0.2</v>
          </cell>
          <cell r="V209">
            <v>0.4</v>
          </cell>
          <cell r="W209">
            <v>0.4</v>
          </cell>
          <cell r="X209">
            <v>0.3</v>
          </cell>
          <cell r="Y209">
            <v>0.2</v>
          </cell>
          <cell r="Z209">
            <v>0.6</v>
          </cell>
          <cell r="AA209">
            <v>0.7</v>
          </cell>
          <cell r="AB209">
            <v>0.3</v>
          </cell>
        </row>
        <row r="210">
          <cell r="A210">
            <v>35947</v>
          </cell>
          <cell r="B210">
            <v>121.4</v>
          </cell>
          <cell r="C210">
            <v>120.3</v>
          </cell>
          <cell r="D210">
            <v>122.3</v>
          </cell>
          <cell r="E210">
            <v>122.4</v>
          </cell>
          <cell r="F210">
            <v>118.9</v>
          </cell>
          <cell r="G210">
            <v>122</v>
          </cell>
          <cell r="H210">
            <v>121.8</v>
          </cell>
          <cell r="I210">
            <v>121.2</v>
          </cell>
          <cell r="J210">
            <v>121</v>
          </cell>
          <cell r="K210">
            <v>1</v>
          </cell>
          <cell r="L210">
            <v>0.3</v>
          </cell>
          <cell r="M210">
            <v>1</v>
          </cell>
          <cell r="N210">
            <v>0.4</v>
          </cell>
          <cell r="O210">
            <v>0.7</v>
          </cell>
          <cell r="P210">
            <v>0.6</v>
          </cell>
          <cell r="Q210">
            <v>0.2</v>
          </cell>
          <cell r="R210">
            <v>0.7</v>
          </cell>
          <cell r="S210">
            <v>0.7</v>
          </cell>
          <cell r="T210">
            <v>0.6</v>
          </cell>
          <cell r="U210">
            <v>0.6</v>
          </cell>
          <cell r="V210">
            <v>0.3</v>
          </cell>
          <cell r="W210">
            <v>0.6</v>
          </cell>
          <cell r="X210">
            <v>0.8</v>
          </cell>
          <cell r="Y210">
            <v>0.4</v>
          </cell>
          <cell r="Z210">
            <v>0.2</v>
          </cell>
          <cell r="AA210">
            <v>0.5</v>
          </cell>
          <cell r="AB210">
            <v>0.6</v>
          </cell>
        </row>
        <row r="211">
          <cell r="A211">
            <v>36039</v>
          </cell>
          <cell r="B211">
            <v>121.9</v>
          </cell>
          <cell r="C211">
            <v>120.4</v>
          </cell>
          <cell r="D211">
            <v>122.5</v>
          </cell>
          <cell r="E211">
            <v>123</v>
          </cell>
          <cell r="F211">
            <v>119.6</v>
          </cell>
          <cell r="G211">
            <v>122.8</v>
          </cell>
          <cell r="H211">
            <v>122.1</v>
          </cell>
          <cell r="I211">
            <v>121.3</v>
          </cell>
          <cell r="J211">
            <v>121.3</v>
          </cell>
          <cell r="K211">
            <v>1.8</v>
          </cell>
          <cell r="L211">
            <v>0.8</v>
          </cell>
          <cell r="M211">
            <v>1.5</v>
          </cell>
          <cell r="N211">
            <v>1.5</v>
          </cell>
          <cell r="O211">
            <v>1.8</v>
          </cell>
          <cell r="P211">
            <v>1.8</v>
          </cell>
          <cell r="Q211">
            <v>0.9</v>
          </cell>
          <cell r="R211">
            <v>1.3</v>
          </cell>
          <cell r="S211">
            <v>1.3</v>
          </cell>
          <cell r="T211">
            <v>0.4</v>
          </cell>
          <cell r="U211">
            <v>0.1</v>
          </cell>
          <cell r="V211">
            <v>0.2</v>
          </cell>
          <cell r="W211">
            <v>0.5</v>
          </cell>
          <cell r="X211">
            <v>0.6</v>
          </cell>
          <cell r="Y211">
            <v>0.7</v>
          </cell>
          <cell r="Z211">
            <v>0.2</v>
          </cell>
          <cell r="AA211">
            <v>0.1</v>
          </cell>
          <cell r="AB211">
            <v>0.2</v>
          </cell>
        </row>
        <row r="212">
          <cell r="A212">
            <v>36130</v>
          </cell>
          <cell r="B212">
            <v>122.4</v>
          </cell>
          <cell r="C212">
            <v>120.8</v>
          </cell>
          <cell r="D212">
            <v>123</v>
          </cell>
          <cell r="E212">
            <v>123.6</v>
          </cell>
          <cell r="F212">
            <v>120.2</v>
          </cell>
          <cell r="G212">
            <v>122.7</v>
          </cell>
          <cell r="H212">
            <v>122.7</v>
          </cell>
          <cell r="I212">
            <v>121.7</v>
          </cell>
          <cell r="J212">
            <v>121.9</v>
          </cell>
          <cell r="K212">
            <v>1.9</v>
          </cell>
          <cell r="L212">
            <v>0.8</v>
          </cell>
          <cell r="M212">
            <v>1.3</v>
          </cell>
          <cell r="N212">
            <v>2</v>
          </cell>
          <cell r="O212">
            <v>2.2000000000000002</v>
          </cell>
          <cell r="P212">
            <v>1.2</v>
          </cell>
          <cell r="Q212">
            <v>1.6</v>
          </cell>
          <cell r="R212">
            <v>1.6</v>
          </cell>
          <cell r="S212">
            <v>1.6</v>
          </cell>
          <cell r="T212">
            <v>0.4</v>
          </cell>
          <cell r="U212">
            <v>0.3</v>
          </cell>
          <cell r="V212">
            <v>0.4</v>
          </cell>
          <cell r="W212">
            <v>0.5</v>
          </cell>
          <cell r="X212">
            <v>0.5</v>
          </cell>
          <cell r="Y212">
            <v>-0.1</v>
          </cell>
          <cell r="Z212">
            <v>0.5</v>
          </cell>
          <cell r="AA212">
            <v>0.3</v>
          </cell>
          <cell r="AB212">
            <v>0.5</v>
          </cell>
        </row>
        <row r="213">
          <cell r="A213">
            <v>36220</v>
          </cell>
          <cell r="B213">
            <v>122.6</v>
          </cell>
          <cell r="C213">
            <v>121</v>
          </cell>
          <cell r="D213">
            <v>122.8</v>
          </cell>
          <cell r="E213">
            <v>122.7</v>
          </cell>
          <cell r="F213">
            <v>119.8</v>
          </cell>
          <cell r="G213">
            <v>122.1</v>
          </cell>
          <cell r="H213">
            <v>122.1</v>
          </cell>
          <cell r="I213">
            <v>121.4</v>
          </cell>
          <cell r="J213">
            <v>121.8</v>
          </cell>
          <cell r="K213">
            <v>1.6</v>
          </cell>
          <cell r="L213">
            <v>1.2</v>
          </cell>
          <cell r="M213">
            <v>0.7</v>
          </cell>
          <cell r="N213">
            <v>0.8</v>
          </cell>
          <cell r="O213">
            <v>1.5</v>
          </cell>
          <cell r="P213">
            <v>0.5</v>
          </cell>
          <cell r="Q213">
            <v>0.5</v>
          </cell>
          <cell r="R213">
            <v>0.7</v>
          </cell>
          <cell r="S213">
            <v>1.2</v>
          </cell>
          <cell r="T213">
            <v>0.2</v>
          </cell>
          <cell r="U213">
            <v>0.2</v>
          </cell>
          <cell r="V213">
            <v>-0.2</v>
          </cell>
          <cell r="W213">
            <v>-0.7</v>
          </cell>
          <cell r="X213">
            <v>-0.3</v>
          </cell>
          <cell r="Y213">
            <v>-0.5</v>
          </cell>
          <cell r="Z213">
            <v>-0.5</v>
          </cell>
          <cell r="AA213">
            <v>-0.2</v>
          </cell>
          <cell r="AB213">
            <v>-0.1</v>
          </cell>
        </row>
        <row r="214">
          <cell r="A214">
            <v>36312</v>
          </cell>
          <cell r="B214">
            <v>123</v>
          </cell>
          <cell r="C214">
            <v>121.5</v>
          </cell>
          <cell r="D214">
            <v>123.1</v>
          </cell>
          <cell r="E214">
            <v>123.6</v>
          </cell>
          <cell r="F214">
            <v>120.8</v>
          </cell>
          <cell r="G214">
            <v>122.5</v>
          </cell>
          <cell r="H214">
            <v>122.7</v>
          </cell>
          <cell r="I214">
            <v>121.5</v>
          </cell>
          <cell r="J214">
            <v>122.3</v>
          </cell>
          <cell r="K214">
            <v>1.3</v>
          </cell>
          <cell r="L214">
            <v>1</v>
          </cell>
          <cell r="M214">
            <v>0.7</v>
          </cell>
          <cell r="N214">
            <v>1</v>
          </cell>
          <cell r="O214">
            <v>1.6</v>
          </cell>
          <cell r="P214">
            <v>0.4</v>
          </cell>
          <cell r="Q214">
            <v>0.7</v>
          </cell>
          <cell r="R214">
            <v>0.2</v>
          </cell>
          <cell r="S214">
            <v>1.1000000000000001</v>
          </cell>
          <cell r="T214">
            <v>0.3</v>
          </cell>
          <cell r="U214">
            <v>0.4</v>
          </cell>
          <cell r="V214">
            <v>0.2</v>
          </cell>
          <cell r="W214">
            <v>0.7</v>
          </cell>
          <cell r="X214">
            <v>0.8</v>
          </cell>
          <cell r="Y214">
            <v>0.3</v>
          </cell>
          <cell r="Z214">
            <v>0.5</v>
          </cell>
          <cell r="AA214">
            <v>0.1</v>
          </cell>
          <cell r="AB214">
            <v>0.4</v>
          </cell>
        </row>
        <row r="215">
          <cell r="A215">
            <v>36404</v>
          </cell>
          <cell r="B215">
            <v>124.1</v>
          </cell>
          <cell r="C215">
            <v>122.7</v>
          </cell>
          <cell r="D215">
            <v>124</v>
          </cell>
          <cell r="E215">
            <v>125.1</v>
          </cell>
          <cell r="F215">
            <v>121.9</v>
          </cell>
          <cell r="G215">
            <v>123.3</v>
          </cell>
          <cell r="H215">
            <v>122.9</v>
          </cell>
          <cell r="I215">
            <v>122.4</v>
          </cell>
          <cell r="J215">
            <v>123.4</v>
          </cell>
          <cell r="K215">
            <v>1.8</v>
          </cell>
          <cell r="L215">
            <v>1.9</v>
          </cell>
          <cell r="M215">
            <v>1.2</v>
          </cell>
          <cell r="N215">
            <v>1.7</v>
          </cell>
          <cell r="O215">
            <v>1.9</v>
          </cell>
          <cell r="P215">
            <v>0.4</v>
          </cell>
          <cell r="Q215">
            <v>0.7</v>
          </cell>
          <cell r="R215">
            <v>0.9</v>
          </cell>
          <cell r="S215">
            <v>1.7</v>
          </cell>
          <cell r="T215">
            <v>0.9</v>
          </cell>
          <cell r="U215">
            <v>1</v>
          </cell>
          <cell r="V215">
            <v>0.7</v>
          </cell>
          <cell r="W215">
            <v>1.2</v>
          </cell>
          <cell r="X215">
            <v>0.9</v>
          </cell>
          <cell r="Y215">
            <v>0.7</v>
          </cell>
          <cell r="Z215">
            <v>0.2</v>
          </cell>
          <cell r="AA215">
            <v>0.7</v>
          </cell>
          <cell r="AB215">
            <v>0.9</v>
          </cell>
        </row>
        <row r="216">
          <cell r="A216">
            <v>36495</v>
          </cell>
          <cell r="B216">
            <v>124.7</v>
          </cell>
          <cell r="C216">
            <v>123.5</v>
          </cell>
          <cell r="D216">
            <v>124.1</v>
          </cell>
          <cell r="E216">
            <v>125.7</v>
          </cell>
          <cell r="F216">
            <v>122.7</v>
          </cell>
          <cell r="G216">
            <v>124</v>
          </cell>
          <cell r="H216">
            <v>123.6</v>
          </cell>
          <cell r="I216">
            <v>123.7</v>
          </cell>
          <cell r="J216">
            <v>124.1</v>
          </cell>
          <cell r="K216">
            <v>1.9</v>
          </cell>
          <cell r="L216">
            <v>2.2000000000000002</v>
          </cell>
          <cell r="M216">
            <v>0.9</v>
          </cell>
          <cell r="N216">
            <v>1.7</v>
          </cell>
          <cell r="O216">
            <v>2.1</v>
          </cell>
          <cell r="P216">
            <v>1.1000000000000001</v>
          </cell>
          <cell r="Q216">
            <v>0.7</v>
          </cell>
          <cell r="R216">
            <v>1.6</v>
          </cell>
          <cell r="S216">
            <v>1.8</v>
          </cell>
          <cell r="T216">
            <v>0.5</v>
          </cell>
          <cell r="U216">
            <v>0.7</v>
          </cell>
          <cell r="V216">
            <v>0.1</v>
          </cell>
          <cell r="W216">
            <v>0.5</v>
          </cell>
          <cell r="X216">
            <v>0.7</v>
          </cell>
          <cell r="Y216">
            <v>0.6</v>
          </cell>
          <cell r="Z216">
            <v>0.6</v>
          </cell>
          <cell r="AA216">
            <v>1.1000000000000001</v>
          </cell>
          <cell r="AB216">
            <v>0.6</v>
          </cell>
        </row>
        <row r="217">
          <cell r="A217">
            <v>36586</v>
          </cell>
          <cell r="B217">
            <v>125.8</v>
          </cell>
          <cell r="C217">
            <v>124.7</v>
          </cell>
          <cell r="D217">
            <v>125.5</v>
          </cell>
          <cell r="E217">
            <v>126.8</v>
          </cell>
          <cell r="F217">
            <v>123.1</v>
          </cell>
          <cell r="G217">
            <v>125.3</v>
          </cell>
          <cell r="H217">
            <v>124.4</v>
          </cell>
          <cell r="I217">
            <v>124.9</v>
          </cell>
          <cell r="J217">
            <v>125.2</v>
          </cell>
          <cell r="K217">
            <v>2.6</v>
          </cell>
          <cell r="L217">
            <v>3.1</v>
          </cell>
          <cell r="M217">
            <v>2.2000000000000002</v>
          </cell>
          <cell r="N217">
            <v>3.3</v>
          </cell>
          <cell r="O217">
            <v>2.8</v>
          </cell>
          <cell r="P217">
            <v>2.6</v>
          </cell>
          <cell r="Q217">
            <v>1.9</v>
          </cell>
          <cell r="R217">
            <v>2.9</v>
          </cell>
          <cell r="S217">
            <v>2.8</v>
          </cell>
          <cell r="T217">
            <v>0.9</v>
          </cell>
          <cell r="U217">
            <v>1</v>
          </cell>
          <cell r="V217">
            <v>1.1000000000000001</v>
          </cell>
          <cell r="W217">
            <v>0.9</v>
          </cell>
          <cell r="X217">
            <v>0.3</v>
          </cell>
          <cell r="Y217">
            <v>1</v>
          </cell>
          <cell r="Z217">
            <v>0.6</v>
          </cell>
          <cell r="AA217">
            <v>1</v>
          </cell>
          <cell r="AB217">
            <v>0.9</v>
          </cell>
        </row>
        <row r="218">
          <cell r="A218">
            <v>36678</v>
          </cell>
          <cell r="B218">
            <v>127</v>
          </cell>
          <cell r="C218">
            <v>125.6</v>
          </cell>
          <cell r="D218">
            <v>126.4</v>
          </cell>
          <cell r="E218">
            <v>127.6</v>
          </cell>
          <cell r="F218">
            <v>124</v>
          </cell>
          <cell r="G218">
            <v>126.5</v>
          </cell>
          <cell r="H218">
            <v>125.7</v>
          </cell>
          <cell r="I218">
            <v>125.9</v>
          </cell>
          <cell r="J218">
            <v>126.2</v>
          </cell>
          <cell r="K218">
            <v>3.3</v>
          </cell>
          <cell r="L218">
            <v>3.4</v>
          </cell>
          <cell r="M218">
            <v>2.7</v>
          </cell>
          <cell r="N218">
            <v>3.2</v>
          </cell>
          <cell r="O218">
            <v>2.6</v>
          </cell>
          <cell r="P218">
            <v>3.3</v>
          </cell>
          <cell r="Q218">
            <v>2.4</v>
          </cell>
          <cell r="R218">
            <v>3.6</v>
          </cell>
          <cell r="S218">
            <v>3.2</v>
          </cell>
          <cell r="T218">
            <v>1</v>
          </cell>
          <cell r="U218">
            <v>0.7</v>
          </cell>
          <cell r="V218">
            <v>0.7</v>
          </cell>
          <cell r="W218">
            <v>0.6</v>
          </cell>
          <cell r="X218">
            <v>0.7</v>
          </cell>
          <cell r="Y218">
            <v>1</v>
          </cell>
          <cell r="Z218">
            <v>1</v>
          </cell>
          <cell r="AA218">
            <v>0.8</v>
          </cell>
          <cell r="AB218">
            <v>0.8</v>
          </cell>
        </row>
        <row r="219">
          <cell r="A219">
            <v>36770</v>
          </cell>
          <cell r="B219">
            <v>131.6</v>
          </cell>
          <cell r="C219">
            <v>130.4</v>
          </cell>
          <cell r="D219">
            <v>131.30000000000001</v>
          </cell>
          <cell r="E219">
            <v>132.30000000000001</v>
          </cell>
          <cell r="F219">
            <v>128.6</v>
          </cell>
          <cell r="G219">
            <v>131.30000000000001</v>
          </cell>
          <cell r="H219">
            <v>130</v>
          </cell>
          <cell r="I219">
            <v>130.69999999999999</v>
          </cell>
          <cell r="J219">
            <v>130.9</v>
          </cell>
          <cell r="K219">
            <v>6</v>
          </cell>
          <cell r="L219">
            <v>6.3</v>
          </cell>
          <cell r="M219">
            <v>5.9</v>
          </cell>
          <cell r="N219">
            <v>5.8</v>
          </cell>
          <cell r="O219">
            <v>5.5</v>
          </cell>
          <cell r="P219">
            <v>6.5</v>
          </cell>
          <cell r="Q219">
            <v>5.8</v>
          </cell>
          <cell r="R219">
            <v>6.8</v>
          </cell>
          <cell r="S219">
            <v>6.1</v>
          </cell>
          <cell r="T219">
            <v>3.6</v>
          </cell>
          <cell r="U219">
            <v>3.8</v>
          </cell>
          <cell r="V219">
            <v>3.9</v>
          </cell>
          <cell r="W219">
            <v>3.7</v>
          </cell>
          <cell r="X219">
            <v>3.7</v>
          </cell>
          <cell r="Y219">
            <v>3.8</v>
          </cell>
          <cell r="Z219">
            <v>3.4</v>
          </cell>
          <cell r="AA219">
            <v>3.8</v>
          </cell>
          <cell r="AB219">
            <v>3.7</v>
          </cell>
        </row>
        <row r="220">
          <cell r="A220">
            <v>36861</v>
          </cell>
          <cell r="B220">
            <v>132.19999999999999</v>
          </cell>
          <cell r="C220">
            <v>130.80000000000001</v>
          </cell>
          <cell r="D220">
            <v>131.6</v>
          </cell>
          <cell r="E220">
            <v>132.5</v>
          </cell>
          <cell r="F220">
            <v>128.80000000000001</v>
          </cell>
          <cell r="G220">
            <v>131.19999999999999</v>
          </cell>
          <cell r="H220">
            <v>130.6</v>
          </cell>
          <cell r="I220">
            <v>131.1</v>
          </cell>
          <cell r="J220">
            <v>131.30000000000001</v>
          </cell>
          <cell r="K220">
            <v>6</v>
          </cell>
          <cell r="L220">
            <v>5.9</v>
          </cell>
          <cell r="M220">
            <v>6</v>
          </cell>
          <cell r="N220">
            <v>5.4</v>
          </cell>
          <cell r="O220">
            <v>5</v>
          </cell>
          <cell r="P220">
            <v>5.8</v>
          </cell>
          <cell r="Q220">
            <v>5.7</v>
          </cell>
          <cell r="R220">
            <v>6</v>
          </cell>
          <cell r="S220">
            <v>5.8</v>
          </cell>
          <cell r="T220">
            <v>0.5</v>
          </cell>
          <cell r="U220">
            <v>0.3</v>
          </cell>
          <cell r="V220">
            <v>0.2</v>
          </cell>
          <cell r="W220">
            <v>0.2</v>
          </cell>
          <cell r="X220">
            <v>0.2</v>
          </cell>
          <cell r="Y220">
            <v>-0.1</v>
          </cell>
          <cell r="Z220">
            <v>0.5</v>
          </cell>
          <cell r="AA220">
            <v>0.3</v>
          </cell>
          <cell r="AB220">
            <v>0.3</v>
          </cell>
        </row>
        <row r="221">
          <cell r="A221">
            <v>36951</v>
          </cell>
          <cell r="B221">
            <v>134</v>
          </cell>
          <cell r="C221">
            <v>132.19999999999999</v>
          </cell>
          <cell r="D221">
            <v>132.69999999999999</v>
          </cell>
          <cell r="E221">
            <v>134.1</v>
          </cell>
          <cell r="F221">
            <v>129.6</v>
          </cell>
          <cell r="G221">
            <v>132.1</v>
          </cell>
          <cell r="H221">
            <v>130.69999999999999</v>
          </cell>
          <cell r="I221">
            <v>132.19999999999999</v>
          </cell>
          <cell r="J221">
            <v>132.69999999999999</v>
          </cell>
          <cell r="K221">
            <v>6.5</v>
          </cell>
          <cell r="L221">
            <v>6</v>
          </cell>
          <cell r="M221">
            <v>5.7</v>
          </cell>
          <cell r="N221">
            <v>5.8</v>
          </cell>
          <cell r="O221">
            <v>5.3</v>
          </cell>
          <cell r="P221">
            <v>5.4</v>
          </cell>
          <cell r="Q221">
            <v>5.0999999999999996</v>
          </cell>
          <cell r="R221">
            <v>5.8</v>
          </cell>
          <cell r="S221">
            <v>6</v>
          </cell>
          <cell r="T221">
            <v>1.4</v>
          </cell>
          <cell r="U221">
            <v>1.1000000000000001</v>
          </cell>
          <cell r="V221">
            <v>0.8</v>
          </cell>
          <cell r="W221">
            <v>1.2</v>
          </cell>
          <cell r="X221">
            <v>0.6</v>
          </cell>
          <cell r="Y221">
            <v>0.7</v>
          </cell>
          <cell r="Z221">
            <v>0.1</v>
          </cell>
          <cell r="AA221">
            <v>0.8</v>
          </cell>
          <cell r="AB221">
            <v>1.1000000000000001</v>
          </cell>
        </row>
        <row r="222">
          <cell r="A222">
            <v>37043</v>
          </cell>
          <cell r="B222">
            <v>135</v>
          </cell>
          <cell r="C222">
            <v>133</v>
          </cell>
          <cell r="D222">
            <v>134</v>
          </cell>
          <cell r="E222">
            <v>135.1</v>
          </cell>
          <cell r="F222">
            <v>131.4</v>
          </cell>
          <cell r="G222">
            <v>133.4</v>
          </cell>
          <cell r="H222">
            <v>132.19999999999999</v>
          </cell>
          <cell r="I222">
            <v>133.4</v>
          </cell>
          <cell r="J222">
            <v>133.80000000000001</v>
          </cell>
          <cell r="K222">
            <v>6.3</v>
          </cell>
          <cell r="L222">
            <v>5.9</v>
          </cell>
          <cell r="M222">
            <v>6</v>
          </cell>
          <cell r="N222">
            <v>5.9</v>
          </cell>
          <cell r="O222">
            <v>6</v>
          </cell>
          <cell r="P222">
            <v>5.5</v>
          </cell>
          <cell r="Q222">
            <v>5.2</v>
          </cell>
          <cell r="R222">
            <v>6</v>
          </cell>
          <cell r="S222">
            <v>6</v>
          </cell>
          <cell r="T222">
            <v>0.7</v>
          </cell>
          <cell r="U222">
            <v>0.6</v>
          </cell>
          <cell r="V222">
            <v>1</v>
          </cell>
          <cell r="W222">
            <v>0.7</v>
          </cell>
          <cell r="X222">
            <v>1.4</v>
          </cell>
          <cell r="Y222">
            <v>1</v>
          </cell>
          <cell r="Z222">
            <v>1.1000000000000001</v>
          </cell>
          <cell r="AA222">
            <v>0.9</v>
          </cell>
          <cell r="AB222">
            <v>0.8</v>
          </cell>
        </row>
        <row r="223">
          <cell r="A223">
            <v>37135</v>
          </cell>
          <cell r="B223">
            <v>135.4</v>
          </cell>
          <cell r="C223">
            <v>133.6</v>
          </cell>
          <cell r="D223">
            <v>134.19999999999999</v>
          </cell>
          <cell r="E223">
            <v>135.30000000000001</v>
          </cell>
          <cell r="F223">
            <v>131.5</v>
          </cell>
          <cell r="G223">
            <v>132.80000000000001</v>
          </cell>
          <cell r="H223">
            <v>132.5</v>
          </cell>
          <cell r="I223">
            <v>133.19999999999999</v>
          </cell>
          <cell r="J223">
            <v>134.19999999999999</v>
          </cell>
          <cell r="K223">
            <v>2.9</v>
          </cell>
          <cell r="L223">
            <v>2.5</v>
          </cell>
          <cell r="M223">
            <v>2.2000000000000002</v>
          </cell>
          <cell r="N223">
            <v>2.2999999999999998</v>
          </cell>
          <cell r="O223">
            <v>2.2999999999999998</v>
          </cell>
          <cell r="P223">
            <v>1.1000000000000001</v>
          </cell>
          <cell r="Q223">
            <v>1.9</v>
          </cell>
          <cell r="R223">
            <v>1.9</v>
          </cell>
          <cell r="S223">
            <v>2.5</v>
          </cell>
          <cell r="T223">
            <v>0.3</v>
          </cell>
          <cell r="U223">
            <v>0.5</v>
          </cell>
          <cell r="V223">
            <v>0.1</v>
          </cell>
          <cell r="W223">
            <v>0.1</v>
          </cell>
          <cell r="X223">
            <v>0.1</v>
          </cell>
          <cell r="Y223">
            <v>-0.4</v>
          </cell>
          <cell r="Z223">
            <v>0.2</v>
          </cell>
          <cell r="AA223">
            <v>-0.1</v>
          </cell>
          <cell r="AB223">
            <v>0.3</v>
          </cell>
        </row>
        <row r="224">
          <cell r="A224">
            <v>37226</v>
          </cell>
          <cell r="B224">
            <v>136.6</v>
          </cell>
          <cell r="C224">
            <v>134.80000000000001</v>
          </cell>
          <cell r="D224">
            <v>135.80000000000001</v>
          </cell>
          <cell r="E224">
            <v>136.6</v>
          </cell>
          <cell r="F224">
            <v>132.6</v>
          </cell>
          <cell r="G224">
            <v>133.9</v>
          </cell>
          <cell r="H224">
            <v>133.5</v>
          </cell>
          <cell r="I224">
            <v>134.9</v>
          </cell>
          <cell r="J224">
            <v>135.4</v>
          </cell>
          <cell r="K224">
            <v>3.3</v>
          </cell>
          <cell r="L224">
            <v>3.1</v>
          </cell>
          <cell r="M224">
            <v>3.2</v>
          </cell>
          <cell r="N224">
            <v>3.1</v>
          </cell>
          <cell r="O224">
            <v>3</v>
          </cell>
          <cell r="P224">
            <v>2.1</v>
          </cell>
          <cell r="Q224">
            <v>2.2000000000000002</v>
          </cell>
          <cell r="R224">
            <v>2.9</v>
          </cell>
          <cell r="S224">
            <v>3.1</v>
          </cell>
          <cell r="T224">
            <v>0.9</v>
          </cell>
          <cell r="U224">
            <v>0.9</v>
          </cell>
          <cell r="V224">
            <v>1.2</v>
          </cell>
          <cell r="W224">
            <v>1</v>
          </cell>
          <cell r="X224">
            <v>0.8</v>
          </cell>
          <cell r="Y224">
            <v>0.8</v>
          </cell>
          <cell r="Z224">
            <v>0.8</v>
          </cell>
          <cell r="AA224">
            <v>1.3</v>
          </cell>
          <cell r="AB224">
            <v>0.9</v>
          </cell>
        </row>
        <row r="225">
          <cell r="A225">
            <v>37316</v>
          </cell>
          <cell r="B225">
            <v>137.9</v>
          </cell>
          <cell r="C225">
            <v>136</v>
          </cell>
          <cell r="D225">
            <v>137.1</v>
          </cell>
          <cell r="E225">
            <v>137.69999999999999</v>
          </cell>
          <cell r="F225">
            <v>133.69999999999999</v>
          </cell>
          <cell r="G225">
            <v>135.19999999999999</v>
          </cell>
          <cell r="H225">
            <v>133.80000000000001</v>
          </cell>
          <cell r="I225">
            <v>135.6</v>
          </cell>
          <cell r="J225">
            <v>136.6</v>
          </cell>
          <cell r="K225">
            <v>2.9</v>
          </cell>
          <cell r="L225">
            <v>2.9</v>
          </cell>
          <cell r="M225">
            <v>3.3</v>
          </cell>
          <cell r="N225">
            <v>2.7</v>
          </cell>
          <cell r="O225">
            <v>3.2</v>
          </cell>
          <cell r="P225">
            <v>2.2999999999999998</v>
          </cell>
          <cell r="Q225">
            <v>2.4</v>
          </cell>
          <cell r="R225">
            <v>2.6</v>
          </cell>
          <cell r="S225">
            <v>2.9</v>
          </cell>
          <cell r="T225">
            <v>1</v>
          </cell>
          <cell r="U225">
            <v>0.9</v>
          </cell>
          <cell r="V225">
            <v>1</v>
          </cell>
          <cell r="W225">
            <v>0.8</v>
          </cell>
          <cell r="X225">
            <v>0.8</v>
          </cell>
          <cell r="Y225">
            <v>1</v>
          </cell>
          <cell r="Z225">
            <v>0.2</v>
          </cell>
          <cell r="AA225">
            <v>0.5</v>
          </cell>
          <cell r="AB225">
            <v>0.9</v>
          </cell>
        </row>
        <row r="226">
          <cell r="A226">
            <v>37408</v>
          </cell>
          <cell r="B226">
            <v>138.80000000000001</v>
          </cell>
          <cell r="C226">
            <v>136.9</v>
          </cell>
          <cell r="D226">
            <v>138.1</v>
          </cell>
          <cell r="E226">
            <v>139.1</v>
          </cell>
          <cell r="F226">
            <v>134.6</v>
          </cell>
          <cell r="G226">
            <v>137</v>
          </cell>
          <cell r="H226">
            <v>135</v>
          </cell>
          <cell r="I226">
            <v>137.19999999999999</v>
          </cell>
          <cell r="J226">
            <v>137.6</v>
          </cell>
          <cell r="K226">
            <v>2.8</v>
          </cell>
          <cell r="L226">
            <v>2.9</v>
          </cell>
          <cell r="M226">
            <v>3.1</v>
          </cell>
          <cell r="N226">
            <v>3</v>
          </cell>
          <cell r="O226">
            <v>2.4</v>
          </cell>
          <cell r="P226">
            <v>2.7</v>
          </cell>
          <cell r="Q226">
            <v>2.1</v>
          </cell>
          <cell r="R226">
            <v>2.8</v>
          </cell>
          <cell r="S226">
            <v>2.8</v>
          </cell>
          <cell r="T226">
            <v>0.7</v>
          </cell>
          <cell r="U226">
            <v>0.7</v>
          </cell>
          <cell r="V226">
            <v>0.7</v>
          </cell>
          <cell r="W226">
            <v>1</v>
          </cell>
          <cell r="X226">
            <v>0.7</v>
          </cell>
          <cell r="Y226">
            <v>1.3</v>
          </cell>
          <cell r="Z226">
            <v>0.9</v>
          </cell>
          <cell r="AA226">
            <v>1.2</v>
          </cell>
          <cell r="AB226">
            <v>0.7</v>
          </cell>
        </row>
        <row r="227">
          <cell r="A227">
            <v>37500</v>
          </cell>
          <cell r="B227">
            <v>139.6</v>
          </cell>
          <cell r="C227">
            <v>137.80000000000001</v>
          </cell>
          <cell r="D227">
            <v>139.19999999999999</v>
          </cell>
          <cell r="E227">
            <v>140.30000000000001</v>
          </cell>
          <cell r="F227">
            <v>135.80000000000001</v>
          </cell>
          <cell r="G227">
            <v>137.5</v>
          </cell>
          <cell r="H227">
            <v>135.4</v>
          </cell>
          <cell r="I227">
            <v>138.1</v>
          </cell>
          <cell r="J227">
            <v>138.5</v>
          </cell>
          <cell r="K227">
            <v>3.1</v>
          </cell>
          <cell r="L227">
            <v>3.1</v>
          </cell>
          <cell r="M227">
            <v>3.7</v>
          </cell>
          <cell r="N227">
            <v>3.7</v>
          </cell>
          <cell r="O227">
            <v>3.3</v>
          </cell>
          <cell r="P227">
            <v>3.5</v>
          </cell>
          <cell r="Q227">
            <v>2.2000000000000002</v>
          </cell>
          <cell r="R227">
            <v>3.7</v>
          </cell>
          <cell r="S227">
            <v>3.2</v>
          </cell>
          <cell r="T227">
            <v>0.6</v>
          </cell>
          <cell r="U227">
            <v>0.7</v>
          </cell>
          <cell r="V227">
            <v>0.8</v>
          </cell>
          <cell r="W227">
            <v>0.9</v>
          </cell>
          <cell r="X227">
            <v>0.9</v>
          </cell>
          <cell r="Y227">
            <v>0.4</v>
          </cell>
          <cell r="Z227">
            <v>0.3</v>
          </cell>
          <cell r="AA227">
            <v>0.7</v>
          </cell>
          <cell r="AB227">
            <v>0.7</v>
          </cell>
        </row>
        <row r="228">
          <cell r="A228">
            <v>37591</v>
          </cell>
          <cell r="B228">
            <v>140.4</v>
          </cell>
          <cell r="C228">
            <v>139</v>
          </cell>
          <cell r="D228">
            <v>139.9</v>
          </cell>
          <cell r="E228">
            <v>141.5</v>
          </cell>
          <cell r="F228">
            <v>136.4</v>
          </cell>
          <cell r="G228">
            <v>138</v>
          </cell>
          <cell r="H228">
            <v>136.19999999999999</v>
          </cell>
          <cell r="I228">
            <v>139.19999999999999</v>
          </cell>
          <cell r="J228">
            <v>139.5</v>
          </cell>
          <cell r="K228">
            <v>2.8</v>
          </cell>
          <cell r="L228">
            <v>3.1</v>
          </cell>
          <cell r="M228">
            <v>3</v>
          </cell>
          <cell r="N228">
            <v>3.6</v>
          </cell>
          <cell r="O228">
            <v>2.9</v>
          </cell>
          <cell r="P228">
            <v>3.1</v>
          </cell>
          <cell r="Q228">
            <v>2</v>
          </cell>
          <cell r="R228">
            <v>3.2</v>
          </cell>
          <cell r="S228">
            <v>3</v>
          </cell>
          <cell r="T228">
            <v>0.6</v>
          </cell>
          <cell r="U228">
            <v>0.9</v>
          </cell>
          <cell r="V228">
            <v>0.5</v>
          </cell>
          <cell r="W228">
            <v>0.9</v>
          </cell>
          <cell r="X228">
            <v>0.4</v>
          </cell>
          <cell r="Y228">
            <v>0.4</v>
          </cell>
          <cell r="Z228">
            <v>0.6</v>
          </cell>
          <cell r="AA228">
            <v>0.8</v>
          </cell>
          <cell r="AB228">
            <v>0.7</v>
          </cell>
        </row>
        <row r="229">
          <cell r="A229">
            <v>37681</v>
          </cell>
          <cell r="B229">
            <v>142.1</v>
          </cell>
          <cell r="C229">
            <v>140.9</v>
          </cell>
          <cell r="D229">
            <v>141.80000000000001</v>
          </cell>
          <cell r="E229">
            <v>144.6</v>
          </cell>
          <cell r="F229">
            <v>137.4</v>
          </cell>
          <cell r="G229">
            <v>140</v>
          </cell>
          <cell r="H229">
            <v>137.5</v>
          </cell>
          <cell r="I229">
            <v>140.69999999999999</v>
          </cell>
          <cell r="J229">
            <v>141.30000000000001</v>
          </cell>
          <cell r="K229">
            <v>3</v>
          </cell>
          <cell r="L229">
            <v>3.6</v>
          </cell>
          <cell r="M229">
            <v>3.4</v>
          </cell>
          <cell r="N229">
            <v>5</v>
          </cell>
          <cell r="O229">
            <v>2.8</v>
          </cell>
          <cell r="P229">
            <v>3.6</v>
          </cell>
          <cell r="Q229">
            <v>2.8</v>
          </cell>
          <cell r="R229">
            <v>3.8</v>
          </cell>
          <cell r="S229">
            <v>3.4</v>
          </cell>
          <cell r="T229">
            <v>1.2</v>
          </cell>
          <cell r="U229">
            <v>1.4</v>
          </cell>
          <cell r="V229">
            <v>1.4</v>
          </cell>
          <cell r="W229">
            <v>2.2000000000000002</v>
          </cell>
          <cell r="X229">
            <v>0.7</v>
          </cell>
          <cell r="Y229">
            <v>1.4</v>
          </cell>
          <cell r="Z229">
            <v>1</v>
          </cell>
          <cell r="AA229">
            <v>1.1000000000000001</v>
          </cell>
          <cell r="AB229">
            <v>1.3</v>
          </cell>
        </row>
        <row r="230">
          <cell r="A230">
            <v>37773</v>
          </cell>
          <cell r="B230">
            <v>142.19999999999999</v>
          </cell>
          <cell r="C230">
            <v>140.9</v>
          </cell>
          <cell r="D230">
            <v>141.80000000000001</v>
          </cell>
          <cell r="E230">
            <v>144.30000000000001</v>
          </cell>
          <cell r="F230">
            <v>137.4</v>
          </cell>
          <cell r="G230">
            <v>140.80000000000001</v>
          </cell>
          <cell r="H230">
            <v>137.9</v>
          </cell>
          <cell r="I230">
            <v>140.69999999999999</v>
          </cell>
          <cell r="J230">
            <v>141.30000000000001</v>
          </cell>
          <cell r="K230">
            <v>2.4</v>
          </cell>
          <cell r="L230">
            <v>2.9</v>
          </cell>
          <cell r="M230">
            <v>2.7</v>
          </cell>
          <cell r="N230">
            <v>3.7</v>
          </cell>
          <cell r="O230">
            <v>2.1</v>
          </cell>
          <cell r="P230">
            <v>2.8</v>
          </cell>
          <cell r="Q230">
            <v>2.1</v>
          </cell>
          <cell r="R230">
            <v>2.6</v>
          </cell>
          <cell r="S230">
            <v>2.7</v>
          </cell>
          <cell r="T230">
            <v>0.1</v>
          </cell>
          <cell r="U230">
            <v>0</v>
          </cell>
          <cell r="V230">
            <v>0</v>
          </cell>
          <cell r="W230">
            <v>-0.2</v>
          </cell>
          <cell r="X230">
            <v>0</v>
          </cell>
          <cell r="Y230">
            <v>0.6</v>
          </cell>
          <cell r="Z230">
            <v>0.3</v>
          </cell>
          <cell r="AA230">
            <v>0</v>
          </cell>
          <cell r="AB230">
            <v>0</v>
          </cell>
        </row>
        <row r="231">
          <cell r="A231">
            <v>37865</v>
          </cell>
          <cell r="B231">
            <v>142.4</v>
          </cell>
          <cell r="C231">
            <v>141.80000000000001</v>
          </cell>
          <cell r="D231">
            <v>143.30000000000001</v>
          </cell>
          <cell r="E231">
            <v>145.4</v>
          </cell>
          <cell r="F231">
            <v>138.6</v>
          </cell>
          <cell r="G231">
            <v>141.1</v>
          </cell>
          <cell r="H231">
            <v>137.80000000000001</v>
          </cell>
          <cell r="I231">
            <v>141.9</v>
          </cell>
          <cell r="J231">
            <v>142.1</v>
          </cell>
          <cell r="K231">
            <v>2</v>
          </cell>
          <cell r="L231">
            <v>2.9</v>
          </cell>
          <cell r="M231">
            <v>2.9</v>
          </cell>
          <cell r="N231">
            <v>3.6</v>
          </cell>
          <cell r="O231">
            <v>2.1</v>
          </cell>
          <cell r="P231">
            <v>2.6</v>
          </cell>
          <cell r="Q231">
            <v>1.8</v>
          </cell>
          <cell r="R231">
            <v>2.8</v>
          </cell>
          <cell r="S231">
            <v>2.6</v>
          </cell>
          <cell r="T231">
            <v>0.1</v>
          </cell>
          <cell r="U231">
            <v>0.6</v>
          </cell>
          <cell r="V231">
            <v>1.1000000000000001</v>
          </cell>
          <cell r="W231">
            <v>0.8</v>
          </cell>
          <cell r="X231">
            <v>0.9</v>
          </cell>
          <cell r="Y231">
            <v>0.2</v>
          </cell>
          <cell r="Z231">
            <v>-0.1</v>
          </cell>
          <cell r="AA231">
            <v>0.9</v>
          </cell>
          <cell r="AB231">
            <v>0.6</v>
          </cell>
        </row>
        <row r="232">
          <cell r="A232">
            <v>37956</v>
          </cell>
          <cell r="B232">
            <v>143.6</v>
          </cell>
          <cell r="C232">
            <v>142.1</v>
          </cell>
          <cell r="D232">
            <v>144.19999999999999</v>
          </cell>
          <cell r="E232">
            <v>146.19999999999999</v>
          </cell>
          <cell r="F232">
            <v>139.19999999999999</v>
          </cell>
          <cell r="G232">
            <v>142</v>
          </cell>
          <cell r="H232">
            <v>138.5</v>
          </cell>
          <cell r="I232">
            <v>142.9</v>
          </cell>
          <cell r="J232">
            <v>142.80000000000001</v>
          </cell>
          <cell r="K232">
            <v>2.2999999999999998</v>
          </cell>
          <cell r="L232">
            <v>2.2000000000000002</v>
          </cell>
          <cell r="M232">
            <v>3.1</v>
          </cell>
          <cell r="N232">
            <v>3.3</v>
          </cell>
          <cell r="O232">
            <v>2.1</v>
          </cell>
          <cell r="P232">
            <v>2.9</v>
          </cell>
          <cell r="Q232">
            <v>1.7</v>
          </cell>
          <cell r="R232">
            <v>2.7</v>
          </cell>
          <cell r="S232">
            <v>2.4</v>
          </cell>
          <cell r="T232">
            <v>0.8</v>
          </cell>
          <cell r="U232">
            <v>0.2</v>
          </cell>
          <cell r="V232">
            <v>0.6</v>
          </cell>
          <cell r="W232">
            <v>0.6</v>
          </cell>
          <cell r="X232">
            <v>0.4</v>
          </cell>
          <cell r="Y232">
            <v>0.6</v>
          </cell>
          <cell r="Z232">
            <v>0.5</v>
          </cell>
          <cell r="AA232">
            <v>0.7</v>
          </cell>
          <cell r="AB232">
            <v>0.5</v>
          </cell>
        </row>
        <row r="233">
          <cell r="A233">
            <v>38047</v>
          </cell>
          <cell r="B233">
            <v>145</v>
          </cell>
          <cell r="C233">
            <v>143.5</v>
          </cell>
          <cell r="D233">
            <v>145.4</v>
          </cell>
          <cell r="E233">
            <v>147.69999999999999</v>
          </cell>
          <cell r="F233">
            <v>139.6</v>
          </cell>
          <cell r="G233">
            <v>143</v>
          </cell>
          <cell r="H233">
            <v>139</v>
          </cell>
          <cell r="I233">
            <v>143.9</v>
          </cell>
          <cell r="J233">
            <v>144.1</v>
          </cell>
          <cell r="K233">
            <v>2</v>
          </cell>
          <cell r="L233">
            <v>1.8</v>
          </cell>
          <cell r="M233">
            <v>2.5</v>
          </cell>
          <cell r="N233">
            <v>2.1</v>
          </cell>
          <cell r="O233">
            <v>1.6</v>
          </cell>
          <cell r="P233">
            <v>2.1</v>
          </cell>
          <cell r="Q233">
            <v>1.1000000000000001</v>
          </cell>
          <cell r="R233">
            <v>2.2999999999999998</v>
          </cell>
          <cell r="S233">
            <v>2</v>
          </cell>
          <cell r="T233">
            <v>1</v>
          </cell>
          <cell r="U233">
            <v>1</v>
          </cell>
          <cell r="V233">
            <v>0.8</v>
          </cell>
          <cell r="W233">
            <v>1</v>
          </cell>
          <cell r="X233">
            <v>0.3</v>
          </cell>
          <cell r="Y233">
            <v>0.7</v>
          </cell>
          <cell r="Z233">
            <v>0.4</v>
          </cell>
          <cell r="AA233">
            <v>0.7</v>
          </cell>
          <cell r="AB233">
            <v>0.9</v>
          </cell>
        </row>
        <row r="234">
          <cell r="A234">
            <v>38139</v>
          </cell>
          <cell r="B234">
            <v>145.5</v>
          </cell>
          <cell r="C234">
            <v>143.9</v>
          </cell>
          <cell r="D234">
            <v>146.30000000000001</v>
          </cell>
          <cell r="E234">
            <v>148.6</v>
          </cell>
          <cell r="F234">
            <v>141</v>
          </cell>
          <cell r="G234">
            <v>144.30000000000001</v>
          </cell>
          <cell r="H234">
            <v>139.6</v>
          </cell>
          <cell r="I234">
            <v>144.80000000000001</v>
          </cell>
          <cell r="J234">
            <v>144.80000000000001</v>
          </cell>
          <cell r="K234">
            <v>2.2999999999999998</v>
          </cell>
          <cell r="L234">
            <v>2.1</v>
          </cell>
          <cell r="M234">
            <v>3.2</v>
          </cell>
          <cell r="N234">
            <v>3</v>
          </cell>
          <cell r="O234">
            <v>2.6</v>
          </cell>
          <cell r="P234">
            <v>2.5</v>
          </cell>
          <cell r="Q234">
            <v>1.2</v>
          </cell>
          <cell r="R234">
            <v>2.9</v>
          </cell>
          <cell r="S234">
            <v>2.5</v>
          </cell>
          <cell r="T234">
            <v>0.3</v>
          </cell>
          <cell r="U234">
            <v>0.3</v>
          </cell>
          <cell r="V234">
            <v>0.6</v>
          </cell>
          <cell r="W234">
            <v>0.6</v>
          </cell>
          <cell r="X234">
            <v>1</v>
          </cell>
          <cell r="Y234">
            <v>0.9</v>
          </cell>
          <cell r="Z234">
            <v>0.4</v>
          </cell>
          <cell r="AA234">
            <v>0.6</v>
          </cell>
          <cell r="AB234">
            <v>0.5</v>
          </cell>
        </row>
        <row r="235">
          <cell r="A235">
            <v>38231</v>
          </cell>
          <cell r="B235">
            <v>146.19999999999999</v>
          </cell>
          <cell r="C235">
            <v>144.19999999999999</v>
          </cell>
          <cell r="D235">
            <v>146.80000000000001</v>
          </cell>
          <cell r="E235">
            <v>149</v>
          </cell>
          <cell r="F235">
            <v>142</v>
          </cell>
          <cell r="G235">
            <v>145</v>
          </cell>
          <cell r="H235">
            <v>140.80000000000001</v>
          </cell>
          <cell r="I235">
            <v>145.5</v>
          </cell>
          <cell r="J235">
            <v>145.4</v>
          </cell>
          <cell r="K235">
            <v>2.7</v>
          </cell>
          <cell r="L235">
            <v>1.7</v>
          </cell>
          <cell r="M235">
            <v>2.4</v>
          </cell>
          <cell r="N235">
            <v>2.5</v>
          </cell>
          <cell r="O235">
            <v>2.5</v>
          </cell>
          <cell r="P235">
            <v>2.8</v>
          </cell>
          <cell r="Q235">
            <v>2.2000000000000002</v>
          </cell>
          <cell r="R235">
            <v>2.5</v>
          </cell>
          <cell r="S235">
            <v>2.2999999999999998</v>
          </cell>
          <cell r="T235">
            <v>0.5</v>
          </cell>
          <cell r="U235">
            <v>0.2</v>
          </cell>
          <cell r="V235">
            <v>0.3</v>
          </cell>
          <cell r="W235">
            <v>0.3</v>
          </cell>
          <cell r="X235">
            <v>0.7</v>
          </cell>
          <cell r="Y235">
            <v>0.5</v>
          </cell>
          <cell r="Z235">
            <v>0.9</v>
          </cell>
          <cell r="AA235">
            <v>0.5</v>
          </cell>
          <cell r="AB235">
            <v>0.4</v>
          </cell>
        </row>
        <row r="236">
          <cell r="A236">
            <v>38322</v>
          </cell>
          <cell r="B236">
            <v>147.30000000000001</v>
          </cell>
          <cell r="C236">
            <v>145.30000000000001</v>
          </cell>
          <cell r="D236">
            <v>148</v>
          </cell>
          <cell r="E236">
            <v>150</v>
          </cell>
          <cell r="F236">
            <v>143.30000000000001</v>
          </cell>
          <cell r="G236">
            <v>146.69999999999999</v>
          </cell>
          <cell r="H236">
            <v>141.1</v>
          </cell>
          <cell r="I236">
            <v>146.30000000000001</v>
          </cell>
          <cell r="J236">
            <v>146.5</v>
          </cell>
          <cell r="K236">
            <v>2.6</v>
          </cell>
          <cell r="L236">
            <v>2.2999999999999998</v>
          </cell>
          <cell r="M236">
            <v>2.6</v>
          </cell>
          <cell r="N236">
            <v>2.6</v>
          </cell>
          <cell r="O236">
            <v>2.9</v>
          </cell>
          <cell r="P236">
            <v>3.3</v>
          </cell>
          <cell r="Q236">
            <v>1.9</v>
          </cell>
          <cell r="R236">
            <v>2.4</v>
          </cell>
          <cell r="S236">
            <v>2.6</v>
          </cell>
          <cell r="T236">
            <v>0.8</v>
          </cell>
          <cell r="U236">
            <v>0.8</v>
          </cell>
          <cell r="V236">
            <v>0.8</v>
          </cell>
          <cell r="W236">
            <v>0.7</v>
          </cell>
          <cell r="X236">
            <v>0.9</v>
          </cell>
          <cell r="Y236">
            <v>1.2</v>
          </cell>
          <cell r="Z236">
            <v>0.2</v>
          </cell>
          <cell r="AA236">
            <v>0.5</v>
          </cell>
          <cell r="AB236">
            <v>0.8</v>
          </cell>
        </row>
        <row r="237">
          <cell r="A237">
            <v>38412</v>
          </cell>
          <cell r="B237">
            <v>148.19999999999999</v>
          </cell>
          <cell r="C237">
            <v>146.4</v>
          </cell>
          <cell r="D237">
            <v>149.19999999999999</v>
          </cell>
          <cell r="E237">
            <v>150.9</v>
          </cell>
          <cell r="F237">
            <v>144.4</v>
          </cell>
          <cell r="G237">
            <v>148</v>
          </cell>
          <cell r="H237">
            <v>141.9</v>
          </cell>
          <cell r="I237">
            <v>147</v>
          </cell>
          <cell r="J237">
            <v>147.5</v>
          </cell>
          <cell r="K237">
            <v>2.2000000000000002</v>
          </cell>
          <cell r="L237">
            <v>2</v>
          </cell>
          <cell r="M237">
            <v>2.6</v>
          </cell>
          <cell r="N237">
            <v>2.2000000000000002</v>
          </cell>
          <cell r="O237">
            <v>3.4</v>
          </cell>
          <cell r="P237">
            <v>3.5</v>
          </cell>
          <cell r="Q237">
            <v>2.1</v>
          </cell>
          <cell r="R237">
            <v>2.2000000000000002</v>
          </cell>
          <cell r="S237">
            <v>2.4</v>
          </cell>
          <cell r="T237">
            <v>0.6</v>
          </cell>
          <cell r="U237">
            <v>0.8</v>
          </cell>
          <cell r="V237">
            <v>0.8</v>
          </cell>
          <cell r="W237">
            <v>0.6</v>
          </cell>
          <cell r="X237">
            <v>0.8</v>
          </cell>
          <cell r="Y237">
            <v>0.9</v>
          </cell>
          <cell r="Z237">
            <v>0.6</v>
          </cell>
          <cell r="AA237">
            <v>0.5</v>
          </cell>
          <cell r="AB237">
            <v>0.7</v>
          </cell>
        </row>
        <row r="238">
          <cell r="A238">
            <v>38504</v>
          </cell>
          <cell r="B238">
            <v>149</v>
          </cell>
          <cell r="C238">
            <v>146.9</v>
          </cell>
          <cell r="D238">
            <v>150</v>
          </cell>
          <cell r="E238">
            <v>151.80000000000001</v>
          </cell>
          <cell r="F238">
            <v>146.30000000000001</v>
          </cell>
          <cell r="G238">
            <v>148.80000000000001</v>
          </cell>
          <cell r="H238">
            <v>143.19999999999999</v>
          </cell>
          <cell r="I238">
            <v>147.80000000000001</v>
          </cell>
          <cell r="J238">
            <v>148.4</v>
          </cell>
          <cell r="K238">
            <v>2.4</v>
          </cell>
          <cell r="L238">
            <v>2.1</v>
          </cell>
          <cell r="M238">
            <v>2.5</v>
          </cell>
          <cell r="N238">
            <v>2.2000000000000002</v>
          </cell>
          <cell r="O238">
            <v>3.8</v>
          </cell>
          <cell r="P238">
            <v>3.1</v>
          </cell>
          <cell r="Q238">
            <v>2.6</v>
          </cell>
          <cell r="R238">
            <v>2.1</v>
          </cell>
          <cell r="S238">
            <v>2.5</v>
          </cell>
          <cell r="T238">
            <v>0.5</v>
          </cell>
          <cell r="U238">
            <v>0.3</v>
          </cell>
          <cell r="V238">
            <v>0.5</v>
          </cell>
          <cell r="W238">
            <v>0.6</v>
          </cell>
          <cell r="X238">
            <v>1.3</v>
          </cell>
          <cell r="Y238">
            <v>0.5</v>
          </cell>
          <cell r="Z238">
            <v>0.9</v>
          </cell>
          <cell r="AA238">
            <v>0.5</v>
          </cell>
          <cell r="AB238">
            <v>0.6</v>
          </cell>
        </row>
        <row r="239">
          <cell r="A239">
            <v>38596</v>
          </cell>
          <cell r="B239">
            <v>150.5</v>
          </cell>
          <cell r="C239">
            <v>148.6</v>
          </cell>
          <cell r="D239">
            <v>150.9</v>
          </cell>
          <cell r="E239">
            <v>153.4</v>
          </cell>
          <cell r="F239">
            <v>147.80000000000001</v>
          </cell>
          <cell r="G239">
            <v>150.1</v>
          </cell>
          <cell r="H239">
            <v>144.69999999999999</v>
          </cell>
          <cell r="I239">
            <v>149.69999999999999</v>
          </cell>
          <cell r="J239">
            <v>149.80000000000001</v>
          </cell>
          <cell r="K239">
            <v>2.9</v>
          </cell>
          <cell r="L239">
            <v>3.1</v>
          </cell>
          <cell r="M239">
            <v>2.8</v>
          </cell>
          <cell r="N239">
            <v>3</v>
          </cell>
          <cell r="O239">
            <v>4.0999999999999996</v>
          </cell>
          <cell r="P239">
            <v>3.5</v>
          </cell>
          <cell r="Q239">
            <v>2.8</v>
          </cell>
          <cell r="R239">
            <v>2.9</v>
          </cell>
          <cell r="S239">
            <v>3</v>
          </cell>
          <cell r="T239">
            <v>1</v>
          </cell>
          <cell r="U239">
            <v>1.2</v>
          </cell>
          <cell r="V239">
            <v>0.6</v>
          </cell>
          <cell r="W239">
            <v>1.1000000000000001</v>
          </cell>
          <cell r="X239">
            <v>1</v>
          </cell>
          <cell r="Y239">
            <v>0.9</v>
          </cell>
          <cell r="Z239">
            <v>1</v>
          </cell>
          <cell r="AA239">
            <v>1.3</v>
          </cell>
          <cell r="AB239">
            <v>0.9</v>
          </cell>
        </row>
        <row r="240">
          <cell r="A240">
            <v>38687</v>
          </cell>
          <cell r="B240">
            <v>151</v>
          </cell>
          <cell r="C240">
            <v>149.19999999999999</v>
          </cell>
          <cell r="D240">
            <v>152.1</v>
          </cell>
          <cell r="E240">
            <v>154.1</v>
          </cell>
          <cell r="F240">
            <v>149</v>
          </cell>
          <cell r="G240">
            <v>151</v>
          </cell>
          <cell r="H240">
            <v>145.4</v>
          </cell>
          <cell r="I240">
            <v>150.9</v>
          </cell>
          <cell r="J240">
            <v>150.6</v>
          </cell>
          <cell r="K240">
            <v>2.5</v>
          </cell>
          <cell r="L240">
            <v>2.7</v>
          </cell>
          <cell r="M240">
            <v>2.8</v>
          </cell>
          <cell r="N240">
            <v>2.7</v>
          </cell>
          <cell r="O240">
            <v>4</v>
          </cell>
          <cell r="P240">
            <v>2.9</v>
          </cell>
          <cell r="Q240">
            <v>3</v>
          </cell>
          <cell r="R240">
            <v>3.1</v>
          </cell>
          <cell r="S240">
            <v>2.8</v>
          </cell>
          <cell r="T240">
            <v>0.3</v>
          </cell>
          <cell r="U240">
            <v>0.4</v>
          </cell>
          <cell r="V240">
            <v>0.8</v>
          </cell>
          <cell r="W240">
            <v>0.5</v>
          </cell>
          <cell r="X240">
            <v>0.8</v>
          </cell>
          <cell r="Y240">
            <v>0.6</v>
          </cell>
          <cell r="Z240">
            <v>0.5</v>
          </cell>
          <cell r="AA240">
            <v>0.8</v>
          </cell>
          <cell r="AB240">
            <v>0.5</v>
          </cell>
        </row>
        <row r="241">
          <cell r="A241">
            <v>38777</v>
          </cell>
          <cell r="B241">
            <v>152.19999999999999</v>
          </cell>
          <cell r="C241">
            <v>150.5</v>
          </cell>
          <cell r="D241">
            <v>153.5</v>
          </cell>
          <cell r="E241">
            <v>155.6</v>
          </cell>
          <cell r="F241">
            <v>150.5</v>
          </cell>
          <cell r="G241">
            <v>152.19999999999999</v>
          </cell>
          <cell r="H241">
            <v>146.69999999999999</v>
          </cell>
          <cell r="I241">
            <v>152.19999999999999</v>
          </cell>
          <cell r="J241">
            <v>151.9</v>
          </cell>
          <cell r="K241">
            <v>2.7</v>
          </cell>
          <cell r="L241">
            <v>2.8</v>
          </cell>
          <cell r="M241">
            <v>2.9</v>
          </cell>
          <cell r="N241">
            <v>3.1</v>
          </cell>
          <cell r="O241">
            <v>4.2</v>
          </cell>
          <cell r="P241">
            <v>2.8</v>
          </cell>
          <cell r="Q241">
            <v>3.4</v>
          </cell>
          <cell r="R241">
            <v>3.5</v>
          </cell>
          <cell r="S241">
            <v>3</v>
          </cell>
          <cell r="T241">
            <v>0.8</v>
          </cell>
          <cell r="U241">
            <v>0.9</v>
          </cell>
          <cell r="V241">
            <v>0.9</v>
          </cell>
          <cell r="W241">
            <v>1</v>
          </cell>
          <cell r="X241">
            <v>1</v>
          </cell>
          <cell r="Y241">
            <v>0.8</v>
          </cell>
          <cell r="Z241">
            <v>0.9</v>
          </cell>
          <cell r="AA241">
            <v>0.9</v>
          </cell>
          <cell r="AB241">
            <v>0.9</v>
          </cell>
        </row>
        <row r="242">
          <cell r="A242">
            <v>38869</v>
          </cell>
          <cell r="B242">
            <v>154.69999999999999</v>
          </cell>
          <cell r="C242">
            <v>152.6</v>
          </cell>
          <cell r="D242">
            <v>156.19999999999999</v>
          </cell>
          <cell r="E242">
            <v>157.6</v>
          </cell>
          <cell r="F242">
            <v>153.19999999999999</v>
          </cell>
          <cell r="G242">
            <v>154</v>
          </cell>
          <cell r="H242">
            <v>149.19999999999999</v>
          </cell>
          <cell r="I242">
            <v>154.9</v>
          </cell>
          <cell r="J242">
            <v>154.30000000000001</v>
          </cell>
          <cell r="K242">
            <v>3.8</v>
          </cell>
          <cell r="L242">
            <v>3.9</v>
          </cell>
          <cell r="M242">
            <v>4.0999999999999996</v>
          </cell>
          <cell r="N242">
            <v>3.8</v>
          </cell>
          <cell r="O242">
            <v>4.7</v>
          </cell>
          <cell r="P242">
            <v>3.5</v>
          </cell>
          <cell r="Q242">
            <v>4.2</v>
          </cell>
          <cell r="R242">
            <v>4.8</v>
          </cell>
          <cell r="S242">
            <v>4</v>
          </cell>
          <cell r="T242">
            <v>1.6</v>
          </cell>
          <cell r="U242">
            <v>1.4</v>
          </cell>
          <cell r="V242">
            <v>1.8</v>
          </cell>
          <cell r="W242">
            <v>1.3</v>
          </cell>
          <cell r="X242">
            <v>1.8</v>
          </cell>
          <cell r="Y242">
            <v>1.2</v>
          </cell>
          <cell r="Z242">
            <v>1.7</v>
          </cell>
          <cell r="AA242">
            <v>1.8</v>
          </cell>
          <cell r="AB242">
            <v>1.6</v>
          </cell>
        </row>
        <row r="243">
          <cell r="A243">
            <v>38961</v>
          </cell>
          <cell r="B243">
            <v>156.1</v>
          </cell>
          <cell r="C243">
            <v>153.69999999999999</v>
          </cell>
          <cell r="D243">
            <v>157.5</v>
          </cell>
          <cell r="E243">
            <v>159.30000000000001</v>
          </cell>
          <cell r="F243">
            <v>154.9</v>
          </cell>
          <cell r="G243">
            <v>155.1</v>
          </cell>
          <cell r="H243">
            <v>151.80000000000001</v>
          </cell>
          <cell r="I243">
            <v>156</v>
          </cell>
          <cell r="J243">
            <v>155.69999999999999</v>
          </cell>
          <cell r="K243">
            <v>3.7</v>
          </cell>
          <cell r="L243">
            <v>3.4</v>
          </cell>
          <cell r="M243">
            <v>4.4000000000000004</v>
          </cell>
          <cell r="N243">
            <v>3.8</v>
          </cell>
          <cell r="O243">
            <v>4.8</v>
          </cell>
          <cell r="P243">
            <v>3.3</v>
          </cell>
          <cell r="Q243">
            <v>4.9000000000000004</v>
          </cell>
          <cell r="R243">
            <v>4.2</v>
          </cell>
          <cell r="S243">
            <v>3.9</v>
          </cell>
          <cell r="T243">
            <v>0.9</v>
          </cell>
          <cell r="U243">
            <v>0.7</v>
          </cell>
          <cell r="V243">
            <v>0.8</v>
          </cell>
          <cell r="W243">
            <v>1.1000000000000001</v>
          </cell>
          <cell r="X243">
            <v>1.1000000000000001</v>
          </cell>
          <cell r="Y243">
            <v>0.7</v>
          </cell>
          <cell r="Z243">
            <v>1.7</v>
          </cell>
          <cell r="AA243">
            <v>0.7</v>
          </cell>
          <cell r="AB243">
            <v>0.9</v>
          </cell>
        </row>
      </sheetData>
      <sheetData sheetId="22"/>
      <sheetData sheetId="23">
        <row r="1">
          <cell r="B1" t="str">
            <v>Quarterly Index ;  Total hourly rates of pay excluding bonuses ;  Australia ;  Mining ;  Private ;  All occupations ;</v>
          </cell>
          <cell r="C1" t="str">
            <v>Quarterly Index ;  Total hourly rates of pay excluding bonuses ;  Australia ;  Manufacturing ;  Private ;  All occupations ;</v>
          </cell>
          <cell r="D1" t="str">
            <v>Quarterly Index ;  Total hourly rates of pay excluding bonuses ;  Australia ;  Electricity, gas and water supply ;  Private ;  All occupations ;</v>
          </cell>
          <cell r="F1" t="str">
            <v>Quarterly Index ;  Total hourly rates of pay excluding bonuses ;  Australia ;  Construction ;  Private ;  All occupations ;</v>
          </cell>
          <cell r="G1" t="str">
            <v>Quarterly Index ;  Total hourly rates of pay excluding bonuses ;  Australia ;  Wholesale trade ;  Private ;  All occupations ;</v>
          </cell>
          <cell r="H1" t="str">
            <v>Quarterly Index ;  Total hourly rates of pay excluding bonuses ;  Australia ;  Retail trade ;  Private ;  All occupations ;</v>
          </cell>
          <cell r="I1" t="str">
            <v>Quarterly Index ;  Total hourly rates of pay excluding bonuses ;  Australia ;  Accommodation, cafes and restaurants ;  Private ;  All occupations ;</v>
          </cell>
          <cell r="J1" t="str">
            <v>Quarterly Index ;  Total hourly rates of pay excluding bonuses ;  Australia ;  Transport and storage ;  Private ;  All occupations ;</v>
          </cell>
          <cell r="K1" t="str">
            <v>Quarterly Index ;  Total hourly rates of pay excluding bonuses ;  Australia ;  Communication services ;  Private ;  All occupations ;</v>
          </cell>
          <cell r="L1" t="str">
            <v>Quarterly Index ;  Total hourly rates of pay excluding bonuses ;  Australia ;  Finance and insurance ;  Private ;  All occupations ;</v>
          </cell>
          <cell r="M1" t="str">
            <v>Quarterly Index ;  Total hourly rates of pay excluding bonuses ;  Australia ;  Property and business services ;  Private ;  All occupations ;</v>
          </cell>
          <cell r="N1" t="str">
            <v>Quarterly Index ;  Total hourly rates of pay excluding bonuses ;  Australia ;  Education ;  Private ;  All occupations ;</v>
          </cell>
          <cell r="O1" t="str">
            <v>Quarterly Index ;  Total hourly rates of pay excluding bonuses ;  Australia ;  Health and community services ;  Private ;  All occupations ;</v>
          </cell>
          <cell r="P1" t="str">
            <v>Quarterly Index ;  Total hourly rates of pay excluding bonuses ;  Australia ;  Cultural and recreational services ;  Private ;  All occupations ;</v>
          </cell>
          <cell r="Q1" t="str">
            <v>Quarterly Index ;  Total hourly rates of pay excluding bonuses ;  Australia ;  Personal and other services ;  Private ;  All occupations ;</v>
          </cell>
          <cell r="R1" t="str">
            <v>Quarterly Index ;  Total hourly rates of pay excluding bonuses ;  Australia ;  All industries ;  Private ;  All occupations ;</v>
          </cell>
          <cell r="S1" t="str">
            <v>Quarterly Index ;  Total hourly rates of pay excluding bonuses ;  Australia ;  Government administration and defence ;  Public ;  All occupations ;</v>
          </cell>
          <cell r="T1" t="str">
            <v>Quarterly Index ;  Total hourly rates of pay excluding bonuses ;  Australia ;  Education ;  Public ;  All occupations ;</v>
          </cell>
          <cell r="U1" t="str">
            <v>Quarterly Index ;  Total hourly rates of pay excluding bonuses ;  Australia ;  Health and community services ;  Public ;  All occupations ;</v>
          </cell>
          <cell r="V1" t="str">
            <v>Quarterly Index ;  Total hourly rates of pay excluding bonuses ;  Australia ;  Cultural and recreational services ;  Public ;  All occupations ;</v>
          </cell>
          <cell r="W1" t="str">
            <v>Quarterly Index ;  Total hourly rates of pay excluding bonuses ;  Australia ;  Personal and other services ;  Public ;  All occupations ;</v>
          </cell>
          <cell r="X1" t="str">
            <v>Quarterly Index ;  Total hourly rates of pay excluding bonuses ;  Australia ;  All industries ;  Public ;  All occupations ;</v>
          </cell>
          <cell r="Y1" t="str">
            <v>Quarterly Index ;  Total hourly rates of pay excluding bonuses ;  Australia ;  Mining ;  Private and Public ;  All occupations ;</v>
          </cell>
          <cell r="Z1" t="str">
            <v>Quarterly Index ;  Total hourly rates of pay excluding bonuses ;  Australia ;  Manufacturing ;  Private and Public ;  All occupations ;</v>
          </cell>
          <cell r="AA1" t="str">
            <v>Quarterly Index ;  Total hourly rates of pay excluding bonuses ;  Australia ;  Electricity, gas and water supply ;  Private and Public ;  All occupations ;</v>
          </cell>
          <cell r="AB1" t="str">
            <v>Quarterly Index ;  Total hourly rates of pay excluding bonuses ;  Australia ;  Construction ;  Private and Public ;  All occupations ;</v>
          </cell>
          <cell r="AC1" t="str">
            <v>Quarterly Index ;  Total hourly rates of pay excluding bonuses ;  Australia ;  Wholesale trade ;  Private and Public ;  All occupations ;</v>
          </cell>
          <cell r="AD1" t="str">
            <v>Quarterly Index ;  Total hourly rates of pay excluding bonuses ;  Australia ;  Retail trade ;  Private and Public ;  All occupations ;</v>
          </cell>
          <cell r="AE1" t="str">
            <v>Quarterly Index ;  Total hourly rates of pay excluding bonuses ;  Australia ;  Accommodation, cafes and restaurants ;  Private and Public ;  All occupations ;</v>
          </cell>
          <cell r="AF1" t="str">
            <v>Quarterly Index ;  Total hourly rates of pay excluding bonuses ;  Australia ;  Transport and storage ;  Private and Public ;  All occupations ;</v>
          </cell>
          <cell r="AG1" t="str">
            <v>Quarterly Index ;  Total hourly rates of pay excluding bonuses ;  Australia ;  Communication services ;  Private and Public ;  All occupations ;</v>
          </cell>
          <cell r="AH1" t="str">
            <v>Quarterly Index ;  Total hourly rates of pay excluding bonuses ;  Australia ;  Finance and insurance ;  Private and Public ;  All occupations ;</v>
          </cell>
          <cell r="AI1" t="str">
            <v>Quarterly Index ;  Total hourly rates of pay excluding bonuses ;  Australia ;  Property and business services ;  Private and Public ;  All occupations ;</v>
          </cell>
          <cell r="AJ1" t="str">
            <v>Quarterly Index ;  Total hourly rates of pay excluding bonuses ;  Australia ;  Government administration and defence ;  Private and Public ;  All occupations ;</v>
          </cell>
          <cell r="AK1" t="str">
            <v>Quarterly Index ;  Total hourly rates of pay excluding bonuses ;  Australia ;  Education ;  Private and Public ;  All occupations ;</v>
          </cell>
          <cell r="AL1" t="str">
            <v>Quarterly Index ;  Total hourly rates of pay excluding bonuses ;  Australia ;  Health and community services ;  Private and Public ;  All occupations ;</v>
          </cell>
          <cell r="AM1" t="str">
            <v>Quarterly Index ;  Total hourly rates of pay excluding bonuses ;  Australia ;  Cultural and recreational services ;  Private and Public ;  All occupations ;</v>
          </cell>
          <cell r="AN1" t="str">
            <v>Quarterly Index ;  Total hourly rates of pay excluding bonuses ;  Australia ;  Personal and other services ;  Private and Public ;  All occupations ;</v>
          </cell>
          <cell r="AO1" t="str">
            <v>Quarterly Index ;  Total hourly rates of pay excluding bonuses ;  Australia ;  All industries ;  Private and Public ;  All occupations ;</v>
          </cell>
        </row>
        <row r="2">
          <cell r="B2" t="str">
            <v>Index Numbers</v>
          </cell>
          <cell r="C2" t="str">
            <v>Index Numbers</v>
          </cell>
          <cell r="D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Index Numbers</v>
          </cell>
          <cell r="L2" t="str">
            <v>Index Numbers</v>
          </cell>
          <cell r="M2" t="str">
            <v>Index Numbers</v>
          </cell>
          <cell r="N2" t="str">
            <v>Index Numbers</v>
          </cell>
          <cell r="O2" t="str">
            <v>Index Numbers</v>
          </cell>
          <cell r="P2" t="str">
            <v>Index Numbers</v>
          </cell>
          <cell r="Q2" t="str">
            <v>Index Numbers</v>
          </cell>
          <cell r="R2" t="str">
            <v>Index Numbers</v>
          </cell>
          <cell r="S2" t="str">
            <v>Index Numbers</v>
          </cell>
          <cell r="T2" t="str">
            <v>Index Numbers</v>
          </cell>
          <cell r="U2" t="str">
            <v>Index Numbers</v>
          </cell>
          <cell r="V2" t="str">
            <v>Index Numbers</v>
          </cell>
          <cell r="W2" t="str">
            <v>Index Numbers</v>
          </cell>
          <cell r="X2" t="str">
            <v>Index Numbers</v>
          </cell>
          <cell r="Y2" t="str">
            <v>Index Numbers</v>
          </cell>
          <cell r="Z2" t="str">
            <v>Index Numbers</v>
          </cell>
          <cell r="AA2" t="str">
            <v>Index Numbers</v>
          </cell>
          <cell r="AB2" t="str">
            <v>Index Numbers</v>
          </cell>
          <cell r="AC2" t="str">
            <v>Index Numbers</v>
          </cell>
          <cell r="AD2" t="str">
            <v>Index Numbers</v>
          </cell>
          <cell r="AE2" t="str">
            <v>Index Numbers</v>
          </cell>
          <cell r="AF2" t="str">
            <v>Index Numbers</v>
          </cell>
          <cell r="AG2" t="str">
            <v>Index Numbers</v>
          </cell>
          <cell r="AH2" t="str">
            <v>Index Numbers</v>
          </cell>
          <cell r="AI2" t="str">
            <v>Index Numbers</v>
          </cell>
          <cell r="AJ2" t="str">
            <v>Index Numbers</v>
          </cell>
          <cell r="AK2" t="str">
            <v>Index Numbers</v>
          </cell>
          <cell r="AL2" t="str">
            <v>Index Numbers</v>
          </cell>
          <cell r="AM2" t="str">
            <v>Index Numbers</v>
          </cell>
          <cell r="AN2" t="str">
            <v>Index Numbers</v>
          </cell>
          <cell r="AO2" t="str">
            <v>Index Numbers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</row>
        <row r="4">
          <cell r="B4" t="str">
            <v>INDEX</v>
          </cell>
          <cell r="C4" t="str">
            <v>INDEX</v>
          </cell>
          <cell r="D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INDEX</v>
          </cell>
          <cell r="L4" t="str">
            <v>INDEX</v>
          </cell>
          <cell r="M4" t="str">
            <v>INDEX</v>
          </cell>
          <cell r="N4" t="str">
            <v>INDEX</v>
          </cell>
          <cell r="O4" t="str">
            <v>INDEX</v>
          </cell>
          <cell r="P4" t="str">
            <v>INDEX</v>
          </cell>
          <cell r="Q4" t="str">
            <v>INDEX</v>
          </cell>
          <cell r="R4" t="str">
            <v>INDEX</v>
          </cell>
          <cell r="S4" t="str">
            <v>INDEX</v>
          </cell>
          <cell r="T4" t="str">
            <v>INDEX</v>
          </cell>
          <cell r="U4" t="str">
            <v>INDEX</v>
          </cell>
          <cell r="V4" t="str">
            <v>INDEX</v>
          </cell>
          <cell r="W4" t="str">
            <v>INDEX</v>
          </cell>
          <cell r="X4" t="str">
            <v>INDEX</v>
          </cell>
          <cell r="Y4" t="str">
            <v>INDEX</v>
          </cell>
          <cell r="Z4" t="str">
            <v>INDEX</v>
          </cell>
          <cell r="AA4" t="str">
            <v>INDEX</v>
          </cell>
          <cell r="AB4" t="str">
            <v>INDEX</v>
          </cell>
          <cell r="AC4" t="str">
            <v>INDEX</v>
          </cell>
          <cell r="AD4" t="str">
            <v>INDEX</v>
          </cell>
          <cell r="AE4" t="str">
            <v>INDEX</v>
          </cell>
          <cell r="AF4" t="str">
            <v>INDEX</v>
          </cell>
          <cell r="AG4" t="str">
            <v>INDEX</v>
          </cell>
          <cell r="AH4" t="str">
            <v>INDEX</v>
          </cell>
          <cell r="AI4" t="str">
            <v>INDEX</v>
          </cell>
          <cell r="AJ4" t="str">
            <v>INDEX</v>
          </cell>
          <cell r="AK4" t="str">
            <v>INDEX</v>
          </cell>
          <cell r="AL4" t="str">
            <v>INDEX</v>
          </cell>
          <cell r="AM4" t="str">
            <v>INDEX</v>
          </cell>
          <cell r="AN4" t="str">
            <v>INDEX</v>
          </cell>
          <cell r="AO4" t="str">
            <v>INDEX</v>
          </cell>
        </row>
        <row r="5">
          <cell r="B5" t="str">
            <v>Quarter</v>
          </cell>
          <cell r="C5" t="str">
            <v>Quarter</v>
          </cell>
          <cell r="D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  <cell r="AC5" t="str">
            <v>Quarter</v>
          </cell>
          <cell r="AD5" t="str">
            <v>Quarter</v>
          </cell>
          <cell r="AE5" t="str">
            <v>Quarter</v>
          </cell>
          <cell r="AF5" t="str">
            <v>Quarter</v>
          </cell>
          <cell r="AG5" t="str">
            <v>Quarter</v>
          </cell>
          <cell r="AH5" t="str">
            <v>Quarter</v>
          </cell>
          <cell r="AI5" t="str">
            <v>Quarter</v>
          </cell>
          <cell r="AJ5" t="str">
            <v>Quarter</v>
          </cell>
          <cell r="AK5" t="str">
            <v>Quarter</v>
          </cell>
          <cell r="AL5" t="str">
            <v>Quarter</v>
          </cell>
          <cell r="AM5" t="str">
            <v>Quarter</v>
          </cell>
          <cell r="AN5" t="str">
            <v>Quarter</v>
          </cell>
          <cell r="AO5" t="str">
            <v>Quarter</v>
          </cell>
        </row>
        <row r="6">
          <cell r="B6">
            <v>3</v>
          </cell>
          <cell r="C6">
            <v>3</v>
          </cell>
          <cell r="D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  <cell r="AC6">
            <v>3</v>
          </cell>
          <cell r="AD6">
            <v>3</v>
          </cell>
          <cell r="AE6">
            <v>3</v>
          </cell>
          <cell r="AF6">
            <v>3</v>
          </cell>
          <cell r="AG6">
            <v>3</v>
          </cell>
          <cell r="AH6">
            <v>3</v>
          </cell>
          <cell r="AI6">
            <v>3</v>
          </cell>
          <cell r="AJ6">
            <v>3</v>
          </cell>
          <cell r="AK6">
            <v>3</v>
          </cell>
          <cell r="AL6">
            <v>3</v>
          </cell>
          <cell r="AM6">
            <v>3</v>
          </cell>
          <cell r="AN6">
            <v>3</v>
          </cell>
          <cell r="AO6">
            <v>3</v>
          </cell>
        </row>
        <row r="7">
          <cell r="B7">
            <v>35674</v>
          </cell>
          <cell r="C7">
            <v>35674</v>
          </cell>
          <cell r="D7">
            <v>35674</v>
          </cell>
          <cell r="F7">
            <v>35674</v>
          </cell>
          <cell r="G7">
            <v>35674</v>
          </cell>
          <cell r="H7">
            <v>35674</v>
          </cell>
          <cell r="I7">
            <v>35674</v>
          </cell>
          <cell r="J7">
            <v>35674</v>
          </cell>
          <cell r="K7">
            <v>35674</v>
          </cell>
          <cell r="L7">
            <v>35674</v>
          </cell>
          <cell r="M7">
            <v>35674</v>
          </cell>
          <cell r="N7">
            <v>35674</v>
          </cell>
          <cell r="O7">
            <v>35674</v>
          </cell>
          <cell r="P7">
            <v>35674</v>
          </cell>
          <cell r="Q7">
            <v>35674</v>
          </cell>
          <cell r="R7">
            <v>35674</v>
          </cell>
          <cell r="S7">
            <v>35674</v>
          </cell>
          <cell r="T7">
            <v>35674</v>
          </cell>
          <cell r="U7">
            <v>35674</v>
          </cell>
          <cell r="V7">
            <v>35674</v>
          </cell>
          <cell r="W7">
            <v>35674</v>
          </cell>
          <cell r="X7">
            <v>35674</v>
          </cell>
          <cell r="Y7">
            <v>35674</v>
          </cell>
          <cell r="Z7">
            <v>35674</v>
          </cell>
          <cell r="AA7">
            <v>35674</v>
          </cell>
          <cell r="AB7">
            <v>35674</v>
          </cell>
          <cell r="AC7">
            <v>35674</v>
          </cell>
          <cell r="AD7">
            <v>35674</v>
          </cell>
          <cell r="AE7">
            <v>35674</v>
          </cell>
          <cell r="AF7">
            <v>35674</v>
          </cell>
          <cell r="AG7">
            <v>35674</v>
          </cell>
          <cell r="AH7">
            <v>35674</v>
          </cell>
          <cell r="AI7">
            <v>35674</v>
          </cell>
          <cell r="AJ7">
            <v>35674</v>
          </cell>
          <cell r="AK7">
            <v>35674</v>
          </cell>
          <cell r="AL7">
            <v>35674</v>
          </cell>
          <cell r="AM7">
            <v>35674</v>
          </cell>
          <cell r="AN7">
            <v>35674</v>
          </cell>
          <cell r="AO7">
            <v>35674</v>
          </cell>
        </row>
        <row r="8">
          <cell r="B8">
            <v>38961</v>
          </cell>
          <cell r="C8">
            <v>38961</v>
          </cell>
          <cell r="D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  <cell r="AC8">
            <v>38961</v>
          </cell>
          <cell r="AD8">
            <v>38961</v>
          </cell>
          <cell r="AE8">
            <v>38961</v>
          </cell>
          <cell r="AF8">
            <v>38961</v>
          </cell>
          <cell r="AG8">
            <v>38961</v>
          </cell>
          <cell r="AH8">
            <v>38961</v>
          </cell>
          <cell r="AI8">
            <v>38961</v>
          </cell>
          <cell r="AJ8">
            <v>38961</v>
          </cell>
          <cell r="AK8">
            <v>38961</v>
          </cell>
          <cell r="AL8">
            <v>38961</v>
          </cell>
          <cell r="AM8">
            <v>38961</v>
          </cell>
          <cell r="AN8">
            <v>38961</v>
          </cell>
          <cell r="AO8">
            <v>38961</v>
          </cell>
        </row>
        <row r="9">
          <cell r="B9">
            <v>37</v>
          </cell>
          <cell r="C9">
            <v>37</v>
          </cell>
          <cell r="D9">
            <v>37</v>
          </cell>
          <cell r="F9">
            <v>37</v>
          </cell>
          <cell r="G9">
            <v>37</v>
          </cell>
          <cell r="H9">
            <v>37</v>
          </cell>
          <cell r="I9">
            <v>37</v>
          </cell>
          <cell r="J9">
            <v>37</v>
          </cell>
          <cell r="K9">
            <v>37</v>
          </cell>
          <cell r="L9">
            <v>37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>
            <v>37</v>
          </cell>
          <cell r="R9">
            <v>37</v>
          </cell>
          <cell r="S9">
            <v>37</v>
          </cell>
          <cell r="T9">
            <v>37</v>
          </cell>
          <cell r="U9">
            <v>37</v>
          </cell>
          <cell r="V9">
            <v>37</v>
          </cell>
          <cell r="W9">
            <v>37</v>
          </cell>
          <cell r="X9">
            <v>37</v>
          </cell>
          <cell r="Y9">
            <v>37</v>
          </cell>
          <cell r="Z9">
            <v>37</v>
          </cell>
          <cell r="AA9">
            <v>37</v>
          </cell>
          <cell r="AB9">
            <v>37</v>
          </cell>
          <cell r="AC9">
            <v>37</v>
          </cell>
          <cell r="AD9">
            <v>37</v>
          </cell>
          <cell r="AE9">
            <v>37</v>
          </cell>
          <cell r="AF9">
            <v>37</v>
          </cell>
          <cell r="AG9">
            <v>37</v>
          </cell>
          <cell r="AH9">
            <v>37</v>
          </cell>
          <cell r="AI9">
            <v>37</v>
          </cell>
          <cell r="AJ9">
            <v>37</v>
          </cell>
          <cell r="AK9">
            <v>37</v>
          </cell>
          <cell r="AL9">
            <v>37</v>
          </cell>
          <cell r="AM9">
            <v>37</v>
          </cell>
          <cell r="AN9">
            <v>37</v>
          </cell>
          <cell r="AO9">
            <v>37</v>
          </cell>
        </row>
        <row r="10">
          <cell r="B10" t="str">
            <v>A2159263L</v>
          </cell>
          <cell r="C10" t="str">
            <v>A2159264R</v>
          </cell>
          <cell r="D10" t="str">
            <v>A2159265T</v>
          </cell>
          <cell r="F10" t="str">
            <v>A2159266V</v>
          </cell>
          <cell r="G10" t="str">
            <v>A2159267W</v>
          </cell>
          <cell r="H10" t="str">
            <v>A2159268X</v>
          </cell>
          <cell r="I10" t="str">
            <v>A2159269A</v>
          </cell>
          <cell r="J10" t="str">
            <v>A2159270K</v>
          </cell>
          <cell r="K10" t="str">
            <v>A2159271L</v>
          </cell>
          <cell r="L10" t="str">
            <v>A2159272R</v>
          </cell>
          <cell r="M10" t="str">
            <v>A2159273T</v>
          </cell>
          <cell r="N10" t="str">
            <v>A2159274V</v>
          </cell>
          <cell r="O10" t="str">
            <v>A2159275W</v>
          </cell>
          <cell r="P10" t="str">
            <v>A2159276X</v>
          </cell>
          <cell r="Q10" t="str">
            <v>A2159277A</v>
          </cell>
          <cell r="R10" t="str">
            <v>A2159244F</v>
          </cell>
          <cell r="S10" t="str">
            <v>A2159278C</v>
          </cell>
          <cell r="T10" t="str">
            <v>A2159279F</v>
          </cell>
          <cell r="U10" t="str">
            <v>A2159280R</v>
          </cell>
          <cell r="V10" t="str">
            <v>A2159281T</v>
          </cell>
          <cell r="W10" t="str">
            <v>A2159282V</v>
          </cell>
          <cell r="X10" t="str">
            <v>A2159253J</v>
          </cell>
          <cell r="Y10" t="str">
            <v>A2159283W</v>
          </cell>
          <cell r="Z10" t="str">
            <v>A2159284X</v>
          </cell>
          <cell r="AA10" t="str">
            <v>A2159285A</v>
          </cell>
          <cell r="AB10" t="str">
            <v>A2159286C</v>
          </cell>
          <cell r="AC10" t="str">
            <v>A2159287F</v>
          </cell>
          <cell r="AD10" t="str">
            <v>A2159288J</v>
          </cell>
          <cell r="AE10" t="str">
            <v>A2159289K</v>
          </cell>
          <cell r="AF10" t="str">
            <v>A2159290V</v>
          </cell>
          <cell r="AG10" t="str">
            <v>A2159291W</v>
          </cell>
          <cell r="AH10" t="str">
            <v>A2159292X</v>
          </cell>
          <cell r="AI10" t="str">
            <v>A2159293A</v>
          </cell>
          <cell r="AJ10" t="str">
            <v>A2159294C</v>
          </cell>
          <cell r="AK10" t="str">
            <v>A2159295F</v>
          </cell>
          <cell r="AL10" t="str">
            <v>A2159296J</v>
          </cell>
          <cell r="AM10" t="str">
            <v>A2159297K</v>
          </cell>
          <cell r="AN10" t="str">
            <v>A2159298L</v>
          </cell>
          <cell r="AO10" t="str">
            <v>A2159262K</v>
          </cell>
        </row>
        <row r="11">
          <cell r="B11">
            <v>82.7</v>
          </cell>
          <cell r="C11">
            <v>80.8</v>
          </cell>
          <cell r="D11">
            <v>79.5</v>
          </cell>
          <cell r="F11">
            <v>79.8</v>
          </cell>
          <cell r="G11">
            <v>83.1</v>
          </cell>
          <cell r="H11">
            <v>84.5</v>
          </cell>
          <cell r="I11">
            <v>83.8</v>
          </cell>
          <cell r="J11">
            <v>83.7</v>
          </cell>
          <cell r="K11">
            <v>82</v>
          </cell>
          <cell r="L11">
            <v>80</v>
          </cell>
          <cell r="M11">
            <v>79.8</v>
          </cell>
          <cell r="N11">
            <v>80.7</v>
          </cell>
          <cell r="O11">
            <v>82.4</v>
          </cell>
          <cell r="P11">
            <v>82.9</v>
          </cell>
          <cell r="Q11">
            <v>83.9</v>
          </cell>
          <cell r="R11">
            <v>81.8</v>
          </cell>
          <cell r="S11">
            <v>80.5</v>
          </cell>
          <cell r="T11">
            <v>79.099999999999994</v>
          </cell>
          <cell r="U11">
            <v>78.400000000000006</v>
          </cell>
          <cell r="V11">
            <v>81.8</v>
          </cell>
          <cell r="W11">
            <v>79</v>
          </cell>
          <cell r="X11">
            <v>79.7</v>
          </cell>
          <cell r="Y11">
            <v>82.6</v>
          </cell>
          <cell r="Z11">
            <v>80.8</v>
          </cell>
          <cell r="AA11">
            <v>78</v>
          </cell>
          <cell r="AB11">
            <v>79.8</v>
          </cell>
          <cell r="AC11">
            <v>83.1</v>
          </cell>
          <cell r="AD11">
            <v>84.5</v>
          </cell>
          <cell r="AE11">
            <v>83.9</v>
          </cell>
          <cell r="AF11">
            <v>83.1</v>
          </cell>
          <cell r="AG11">
            <v>82.3</v>
          </cell>
          <cell r="AH11">
            <v>80.099999999999994</v>
          </cell>
          <cell r="AI11">
            <v>79.8</v>
          </cell>
          <cell r="AJ11">
            <v>80.5</v>
          </cell>
          <cell r="AK11">
            <v>79.599999999999994</v>
          </cell>
          <cell r="AL11">
            <v>80.599999999999994</v>
          </cell>
          <cell r="AM11">
            <v>82.6</v>
          </cell>
          <cell r="AN11">
            <v>81.599999999999994</v>
          </cell>
          <cell r="AO11">
            <v>81.2</v>
          </cell>
        </row>
        <row r="12">
          <cell r="B12">
            <v>83.3</v>
          </cell>
          <cell r="C12">
            <v>81.599999999999994</v>
          </cell>
          <cell r="D12">
            <v>80</v>
          </cell>
          <cell r="F12">
            <v>80.599999999999994</v>
          </cell>
          <cell r="G12">
            <v>83.3</v>
          </cell>
          <cell r="H12">
            <v>85.4</v>
          </cell>
          <cell r="I12">
            <v>84.4</v>
          </cell>
          <cell r="J12">
            <v>84.6</v>
          </cell>
          <cell r="K12">
            <v>82.3</v>
          </cell>
          <cell r="L12">
            <v>80.8</v>
          </cell>
          <cell r="M12">
            <v>80.400000000000006</v>
          </cell>
          <cell r="N12">
            <v>81.099999999999994</v>
          </cell>
          <cell r="O12">
            <v>82.9</v>
          </cell>
          <cell r="P12">
            <v>83.3</v>
          </cell>
          <cell r="Q12">
            <v>84.1</v>
          </cell>
          <cell r="R12">
            <v>82.4</v>
          </cell>
          <cell r="S12">
            <v>80.900000000000006</v>
          </cell>
          <cell r="T12">
            <v>79.7</v>
          </cell>
          <cell r="U12">
            <v>79.5</v>
          </cell>
          <cell r="V12">
            <v>82.2</v>
          </cell>
          <cell r="W12">
            <v>79.3</v>
          </cell>
          <cell r="X12">
            <v>80.3</v>
          </cell>
          <cell r="Y12">
            <v>83.3</v>
          </cell>
          <cell r="Z12">
            <v>81.599999999999994</v>
          </cell>
          <cell r="AA12">
            <v>79</v>
          </cell>
          <cell r="AB12">
            <v>80.599999999999994</v>
          </cell>
          <cell r="AC12">
            <v>83.3</v>
          </cell>
          <cell r="AD12">
            <v>85.3</v>
          </cell>
          <cell r="AE12">
            <v>84.5</v>
          </cell>
          <cell r="AF12">
            <v>83.8</v>
          </cell>
          <cell r="AG12">
            <v>82.9</v>
          </cell>
          <cell r="AH12">
            <v>80.900000000000006</v>
          </cell>
          <cell r="AI12">
            <v>80.400000000000006</v>
          </cell>
          <cell r="AJ12">
            <v>80.900000000000006</v>
          </cell>
          <cell r="AK12">
            <v>80.2</v>
          </cell>
          <cell r="AL12">
            <v>81.400000000000006</v>
          </cell>
          <cell r="AM12">
            <v>83</v>
          </cell>
          <cell r="AN12">
            <v>81.900000000000006</v>
          </cell>
          <cell r="AO12">
            <v>81.900000000000006</v>
          </cell>
        </row>
        <row r="13">
          <cell r="B13">
            <v>83.9</v>
          </cell>
          <cell r="C13">
            <v>82.6</v>
          </cell>
          <cell r="D13">
            <v>80.900000000000006</v>
          </cell>
          <cell r="F13">
            <v>81.7</v>
          </cell>
          <cell r="G13">
            <v>84</v>
          </cell>
          <cell r="H13">
            <v>85.7</v>
          </cell>
          <cell r="I13">
            <v>85.3</v>
          </cell>
          <cell r="J13">
            <v>85</v>
          </cell>
          <cell r="K13">
            <v>82.4</v>
          </cell>
          <cell r="L13">
            <v>81.8</v>
          </cell>
          <cell r="M13">
            <v>81.3</v>
          </cell>
          <cell r="N13">
            <v>81.7</v>
          </cell>
          <cell r="O13">
            <v>83.2</v>
          </cell>
          <cell r="P13">
            <v>83.9</v>
          </cell>
          <cell r="Q13">
            <v>84.7</v>
          </cell>
          <cell r="R13">
            <v>83.1</v>
          </cell>
          <cell r="S13">
            <v>81.599999999999994</v>
          </cell>
          <cell r="T13">
            <v>80.7</v>
          </cell>
          <cell r="U13">
            <v>80.400000000000006</v>
          </cell>
          <cell r="V13">
            <v>82.7</v>
          </cell>
          <cell r="W13">
            <v>80.400000000000006</v>
          </cell>
          <cell r="X13">
            <v>81.099999999999994</v>
          </cell>
          <cell r="Y13">
            <v>83.8</v>
          </cell>
          <cell r="Z13">
            <v>82.6</v>
          </cell>
          <cell r="AA13">
            <v>79.7</v>
          </cell>
          <cell r="AB13">
            <v>81.7</v>
          </cell>
          <cell r="AC13">
            <v>84</v>
          </cell>
          <cell r="AD13">
            <v>85.6</v>
          </cell>
          <cell r="AE13">
            <v>85.3</v>
          </cell>
          <cell r="AF13">
            <v>84.4</v>
          </cell>
          <cell r="AG13">
            <v>82.9</v>
          </cell>
          <cell r="AH13">
            <v>81.900000000000006</v>
          </cell>
          <cell r="AI13">
            <v>81.2</v>
          </cell>
          <cell r="AJ13">
            <v>81.599999999999994</v>
          </cell>
          <cell r="AK13">
            <v>81</v>
          </cell>
          <cell r="AL13">
            <v>81.900000000000006</v>
          </cell>
          <cell r="AM13">
            <v>83.6</v>
          </cell>
          <cell r="AN13">
            <v>82.7</v>
          </cell>
          <cell r="AO13">
            <v>82.6</v>
          </cell>
        </row>
        <row r="14">
          <cell r="B14">
            <v>84.2</v>
          </cell>
          <cell r="C14">
            <v>83</v>
          </cell>
          <cell r="D14">
            <v>81.400000000000006</v>
          </cell>
          <cell r="F14">
            <v>82.2</v>
          </cell>
          <cell r="G14">
            <v>84.4</v>
          </cell>
          <cell r="H14">
            <v>86.1</v>
          </cell>
          <cell r="I14">
            <v>85.5</v>
          </cell>
          <cell r="J14">
            <v>85.2</v>
          </cell>
          <cell r="K14">
            <v>82.6</v>
          </cell>
          <cell r="L14">
            <v>82.4</v>
          </cell>
          <cell r="M14">
            <v>81.400000000000006</v>
          </cell>
          <cell r="N14">
            <v>81.900000000000006</v>
          </cell>
          <cell r="O14">
            <v>83.5</v>
          </cell>
          <cell r="P14">
            <v>84.3</v>
          </cell>
          <cell r="Q14">
            <v>85.1</v>
          </cell>
          <cell r="R14">
            <v>83.5</v>
          </cell>
          <cell r="S14">
            <v>81.900000000000006</v>
          </cell>
          <cell r="T14">
            <v>81</v>
          </cell>
          <cell r="U14">
            <v>80.8</v>
          </cell>
          <cell r="V14">
            <v>83.6</v>
          </cell>
          <cell r="W14">
            <v>80.400000000000006</v>
          </cell>
          <cell r="X14">
            <v>81.5</v>
          </cell>
          <cell r="Y14">
            <v>84.2</v>
          </cell>
          <cell r="Z14">
            <v>83.1</v>
          </cell>
          <cell r="AA14">
            <v>80.099999999999994</v>
          </cell>
          <cell r="AB14">
            <v>82.3</v>
          </cell>
          <cell r="AC14">
            <v>84.4</v>
          </cell>
          <cell r="AD14">
            <v>86.1</v>
          </cell>
          <cell r="AE14">
            <v>85.5</v>
          </cell>
          <cell r="AF14">
            <v>84.7</v>
          </cell>
          <cell r="AG14">
            <v>83.4</v>
          </cell>
          <cell r="AH14">
            <v>82.5</v>
          </cell>
          <cell r="AI14">
            <v>81.400000000000006</v>
          </cell>
          <cell r="AJ14">
            <v>81.900000000000006</v>
          </cell>
          <cell r="AK14">
            <v>81.3</v>
          </cell>
          <cell r="AL14">
            <v>82.3</v>
          </cell>
          <cell r="AM14">
            <v>84.1</v>
          </cell>
          <cell r="AN14">
            <v>82.9</v>
          </cell>
          <cell r="AO14">
            <v>83</v>
          </cell>
        </row>
        <row r="15">
          <cell r="B15">
            <v>84.9</v>
          </cell>
          <cell r="C15">
            <v>83.8</v>
          </cell>
          <cell r="D15">
            <v>82</v>
          </cell>
          <cell r="F15">
            <v>83.1</v>
          </cell>
          <cell r="G15">
            <v>85.3</v>
          </cell>
          <cell r="H15">
            <v>86.7</v>
          </cell>
          <cell r="I15">
            <v>86</v>
          </cell>
          <cell r="J15">
            <v>86.1</v>
          </cell>
          <cell r="K15">
            <v>84.1</v>
          </cell>
          <cell r="L15">
            <v>83.2</v>
          </cell>
          <cell r="M15">
            <v>82.6</v>
          </cell>
          <cell r="N15">
            <v>83.1</v>
          </cell>
          <cell r="O15">
            <v>84.6</v>
          </cell>
          <cell r="P15">
            <v>85.1</v>
          </cell>
          <cell r="Q15">
            <v>85.4</v>
          </cell>
          <cell r="R15">
            <v>84.4</v>
          </cell>
          <cell r="S15">
            <v>83.4</v>
          </cell>
          <cell r="T15">
            <v>82.2</v>
          </cell>
          <cell r="U15">
            <v>82.1</v>
          </cell>
          <cell r="V15">
            <v>85.1</v>
          </cell>
          <cell r="W15">
            <v>82.3</v>
          </cell>
          <cell r="X15">
            <v>82.7</v>
          </cell>
          <cell r="Y15">
            <v>84.8</v>
          </cell>
          <cell r="Z15">
            <v>83.9</v>
          </cell>
          <cell r="AA15">
            <v>80.5</v>
          </cell>
          <cell r="AB15">
            <v>83.1</v>
          </cell>
          <cell r="AC15">
            <v>85.3</v>
          </cell>
          <cell r="AD15">
            <v>86.7</v>
          </cell>
          <cell r="AE15">
            <v>86.1</v>
          </cell>
          <cell r="AF15">
            <v>85.6</v>
          </cell>
          <cell r="AG15">
            <v>83.5</v>
          </cell>
          <cell r="AH15">
            <v>83.3</v>
          </cell>
          <cell r="AI15">
            <v>82.7</v>
          </cell>
          <cell r="AJ15">
            <v>83.4</v>
          </cell>
          <cell r="AK15">
            <v>82.5</v>
          </cell>
          <cell r="AL15">
            <v>83.5</v>
          </cell>
          <cell r="AM15">
            <v>85.1</v>
          </cell>
          <cell r="AN15">
            <v>83.9</v>
          </cell>
          <cell r="AO15">
            <v>83.9</v>
          </cell>
        </row>
        <row r="16">
          <cell r="B16">
            <v>85.2</v>
          </cell>
          <cell r="C16">
            <v>84.4</v>
          </cell>
          <cell r="D16">
            <v>82.2</v>
          </cell>
          <cell r="F16">
            <v>83.5</v>
          </cell>
          <cell r="G16">
            <v>85.8</v>
          </cell>
          <cell r="H16">
            <v>87.1</v>
          </cell>
          <cell r="I16">
            <v>86.4</v>
          </cell>
          <cell r="J16">
            <v>86.5</v>
          </cell>
          <cell r="K16">
            <v>84.3</v>
          </cell>
          <cell r="L16">
            <v>83.7</v>
          </cell>
          <cell r="M16">
            <v>83</v>
          </cell>
          <cell r="N16">
            <v>83.2</v>
          </cell>
          <cell r="O16">
            <v>85.8</v>
          </cell>
          <cell r="P16">
            <v>85.4</v>
          </cell>
          <cell r="Q16">
            <v>86</v>
          </cell>
          <cell r="R16">
            <v>84.9</v>
          </cell>
          <cell r="S16">
            <v>83.9</v>
          </cell>
          <cell r="T16">
            <v>82.8</v>
          </cell>
          <cell r="U16">
            <v>82.9</v>
          </cell>
          <cell r="V16">
            <v>85.3</v>
          </cell>
          <cell r="W16">
            <v>82.6</v>
          </cell>
          <cell r="X16">
            <v>83.2</v>
          </cell>
          <cell r="Y16">
            <v>85.2</v>
          </cell>
          <cell r="Z16">
            <v>84.5</v>
          </cell>
          <cell r="AA16">
            <v>81.2</v>
          </cell>
          <cell r="AB16">
            <v>83.7</v>
          </cell>
          <cell r="AC16">
            <v>85.8</v>
          </cell>
          <cell r="AD16">
            <v>87</v>
          </cell>
          <cell r="AE16">
            <v>86.4</v>
          </cell>
          <cell r="AF16">
            <v>85.8</v>
          </cell>
          <cell r="AG16">
            <v>83.7</v>
          </cell>
          <cell r="AH16">
            <v>83.9</v>
          </cell>
          <cell r="AI16">
            <v>83</v>
          </cell>
          <cell r="AJ16">
            <v>83.9</v>
          </cell>
          <cell r="AK16">
            <v>82.9</v>
          </cell>
          <cell r="AL16">
            <v>84.5</v>
          </cell>
          <cell r="AM16">
            <v>85.4</v>
          </cell>
          <cell r="AN16">
            <v>84.3</v>
          </cell>
          <cell r="AO16">
            <v>84.4</v>
          </cell>
        </row>
        <row r="17">
          <cell r="B17">
            <v>86</v>
          </cell>
          <cell r="C17">
            <v>84.9</v>
          </cell>
          <cell r="D17">
            <v>83.8</v>
          </cell>
          <cell r="F17">
            <v>83.9</v>
          </cell>
          <cell r="G17">
            <v>86.1</v>
          </cell>
          <cell r="H17">
            <v>87.7</v>
          </cell>
          <cell r="I17">
            <v>87</v>
          </cell>
          <cell r="J17">
            <v>87.2</v>
          </cell>
          <cell r="K17">
            <v>84.4</v>
          </cell>
          <cell r="L17">
            <v>84.2</v>
          </cell>
          <cell r="M17">
            <v>83.6</v>
          </cell>
          <cell r="N17">
            <v>84.2</v>
          </cell>
          <cell r="O17">
            <v>86.3</v>
          </cell>
          <cell r="P17">
            <v>85.8</v>
          </cell>
          <cell r="Q17">
            <v>86.3</v>
          </cell>
          <cell r="R17">
            <v>85.4</v>
          </cell>
          <cell r="S17">
            <v>85</v>
          </cell>
          <cell r="T17">
            <v>83.9</v>
          </cell>
          <cell r="U17">
            <v>84.2</v>
          </cell>
          <cell r="V17">
            <v>86.4</v>
          </cell>
          <cell r="W17">
            <v>84.1</v>
          </cell>
          <cell r="X17">
            <v>84.5</v>
          </cell>
          <cell r="Y17">
            <v>86</v>
          </cell>
          <cell r="Z17">
            <v>84.9</v>
          </cell>
          <cell r="AA17">
            <v>82.1</v>
          </cell>
          <cell r="AB17">
            <v>84.1</v>
          </cell>
          <cell r="AC17">
            <v>86.1</v>
          </cell>
          <cell r="AD17">
            <v>87.7</v>
          </cell>
          <cell r="AE17">
            <v>87</v>
          </cell>
          <cell r="AF17">
            <v>86.6</v>
          </cell>
          <cell r="AG17">
            <v>85.7</v>
          </cell>
          <cell r="AH17">
            <v>84.4</v>
          </cell>
          <cell r="AI17">
            <v>83.7</v>
          </cell>
          <cell r="AJ17">
            <v>85</v>
          </cell>
          <cell r="AK17">
            <v>84</v>
          </cell>
          <cell r="AL17">
            <v>85.3</v>
          </cell>
          <cell r="AM17">
            <v>86</v>
          </cell>
          <cell r="AN17">
            <v>85.3</v>
          </cell>
          <cell r="AO17">
            <v>85.2</v>
          </cell>
        </row>
        <row r="18">
          <cell r="B18">
            <v>86.9</v>
          </cell>
          <cell r="C18">
            <v>85.5</v>
          </cell>
          <cell r="D18">
            <v>84.3</v>
          </cell>
          <cell r="F18">
            <v>84.5</v>
          </cell>
          <cell r="G18">
            <v>86.5</v>
          </cell>
          <cell r="H18">
            <v>88</v>
          </cell>
          <cell r="I18">
            <v>87.1</v>
          </cell>
          <cell r="J18">
            <v>87.5</v>
          </cell>
          <cell r="K18">
            <v>84.8</v>
          </cell>
          <cell r="L18">
            <v>85</v>
          </cell>
          <cell r="M18">
            <v>84.1</v>
          </cell>
          <cell r="N18">
            <v>84.8</v>
          </cell>
          <cell r="O18">
            <v>86.7</v>
          </cell>
          <cell r="P18">
            <v>86</v>
          </cell>
          <cell r="Q18">
            <v>87.1</v>
          </cell>
          <cell r="R18">
            <v>85.9</v>
          </cell>
          <cell r="S18">
            <v>85.1</v>
          </cell>
          <cell r="T18">
            <v>84.2</v>
          </cell>
          <cell r="U18">
            <v>84.2</v>
          </cell>
          <cell r="V18">
            <v>86.7</v>
          </cell>
          <cell r="W18">
            <v>84.5</v>
          </cell>
          <cell r="X18">
            <v>84.7</v>
          </cell>
          <cell r="Y18">
            <v>86.8</v>
          </cell>
          <cell r="Z18">
            <v>85.5</v>
          </cell>
          <cell r="AA18">
            <v>82.8</v>
          </cell>
          <cell r="AB18">
            <v>84.6</v>
          </cell>
          <cell r="AC18">
            <v>86.5</v>
          </cell>
          <cell r="AD18">
            <v>87.9</v>
          </cell>
          <cell r="AE18">
            <v>87.2</v>
          </cell>
          <cell r="AF18">
            <v>87</v>
          </cell>
          <cell r="AG18">
            <v>85.7</v>
          </cell>
          <cell r="AH18">
            <v>85.1</v>
          </cell>
          <cell r="AI18">
            <v>84.2</v>
          </cell>
          <cell r="AJ18">
            <v>85.1</v>
          </cell>
          <cell r="AK18">
            <v>84.4</v>
          </cell>
          <cell r="AL18">
            <v>85.6</v>
          </cell>
          <cell r="AM18">
            <v>86.3</v>
          </cell>
          <cell r="AN18">
            <v>85.8</v>
          </cell>
          <cell r="AO18">
            <v>85.6</v>
          </cell>
        </row>
        <row r="19">
          <cell r="B19">
            <v>87.4</v>
          </cell>
          <cell r="C19">
            <v>86.3</v>
          </cell>
          <cell r="D19">
            <v>85</v>
          </cell>
          <cell r="F19">
            <v>85.1</v>
          </cell>
          <cell r="G19">
            <v>87.4</v>
          </cell>
          <cell r="H19">
            <v>88.6</v>
          </cell>
          <cell r="I19">
            <v>88.1</v>
          </cell>
          <cell r="J19">
            <v>88.5</v>
          </cell>
          <cell r="K19">
            <v>87.3</v>
          </cell>
          <cell r="L19">
            <v>86</v>
          </cell>
          <cell r="M19">
            <v>85.8</v>
          </cell>
          <cell r="N19">
            <v>85.3</v>
          </cell>
          <cell r="O19">
            <v>87.3</v>
          </cell>
          <cell r="P19">
            <v>86.5</v>
          </cell>
          <cell r="Q19">
            <v>87.9</v>
          </cell>
          <cell r="R19">
            <v>86.8</v>
          </cell>
          <cell r="S19">
            <v>86</v>
          </cell>
          <cell r="T19">
            <v>84.9</v>
          </cell>
          <cell r="U19">
            <v>85.3</v>
          </cell>
          <cell r="V19">
            <v>87.4</v>
          </cell>
          <cell r="W19">
            <v>85.5</v>
          </cell>
          <cell r="X19">
            <v>85.5</v>
          </cell>
          <cell r="Y19">
            <v>87.4</v>
          </cell>
          <cell r="Z19">
            <v>86.4</v>
          </cell>
          <cell r="AA19">
            <v>83.6</v>
          </cell>
          <cell r="AB19">
            <v>85.2</v>
          </cell>
          <cell r="AC19">
            <v>87.4</v>
          </cell>
          <cell r="AD19">
            <v>88.6</v>
          </cell>
          <cell r="AE19">
            <v>88.1</v>
          </cell>
          <cell r="AF19">
            <v>87.8</v>
          </cell>
          <cell r="AG19">
            <v>86.7</v>
          </cell>
          <cell r="AH19">
            <v>86.1</v>
          </cell>
          <cell r="AI19">
            <v>85.9</v>
          </cell>
          <cell r="AJ19">
            <v>86</v>
          </cell>
          <cell r="AK19">
            <v>85.1</v>
          </cell>
          <cell r="AL19">
            <v>86.4</v>
          </cell>
          <cell r="AM19">
            <v>86.9</v>
          </cell>
          <cell r="AN19">
            <v>86.7</v>
          </cell>
          <cell r="AO19">
            <v>86.5</v>
          </cell>
        </row>
        <row r="20">
          <cell r="B20">
            <v>87.8</v>
          </cell>
          <cell r="C20">
            <v>86.8</v>
          </cell>
          <cell r="D20">
            <v>85.5</v>
          </cell>
          <cell r="F20">
            <v>85.6</v>
          </cell>
          <cell r="G20">
            <v>87.9</v>
          </cell>
          <cell r="H20">
            <v>89.1</v>
          </cell>
          <cell r="I20">
            <v>88.6</v>
          </cell>
          <cell r="J20">
            <v>88.9</v>
          </cell>
          <cell r="K20">
            <v>87.4</v>
          </cell>
          <cell r="L20">
            <v>86.4</v>
          </cell>
          <cell r="M20">
            <v>86.3</v>
          </cell>
          <cell r="N20">
            <v>85.7</v>
          </cell>
          <cell r="O20">
            <v>87.6</v>
          </cell>
          <cell r="P20">
            <v>86.7</v>
          </cell>
          <cell r="Q20">
            <v>88.4</v>
          </cell>
          <cell r="R20">
            <v>87.2</v>
          </cell>
          <cell r="S20">
            <v>86.8</v>
          </cell>
          <cell r="T20">
            <v>85.3</v>
          </cell>
          <cell r="U20">
            <v>85.8</v>
          </cell>
          <cell r="V20">
            <v>87.6</v>
          </cell>
          <cell r="W20">
            <v>86</v>
          </cell>
          <cell r="X20">
            <v>86.1</v>
          </cell>
          <cell r="Y20">
            <v>87.7</v>
          </cell>
          <cell r="Z20">
            <v>86.8</v>
          </cell>
          <cell r="AA20">
            <v>84.4</v>
          </cell>
          <cell r="AB20">
            <v>85.8</v>
          </cell>
          <cell r="AC20">
            <v>87.9</v>
          </cell>
          <cell r="AD20">
            <v>89.1</v>
          </cell>
          <cell r="AE20">
            <v>88.6</v>
          </cell>
          <cell r="AF20">
            <v>88.2</v>
          </cell>
          <cell r="AG20">
            <v>87.4</v>
          </cell>
          <cell r="AH20">
            <v>86.5</v>
          </cell>
          <cell r="AI20">
            <v>86.4</v>
          </cell>
          <cell r="AJ20">
            <v>86.8</v>
          </cell>
          <cell r="AK20">
            <v>85.4</v>
          </cell>
          <cell r="AL20">
            <v>86.8</v>
          </cell>
          <cell r="AM20">
            <v>87</v>
          </cell>
          <cell r="AN20">
            <v>87.2</v>
          </cell>
          <cell r="AO20">
            <v>86.9</v>
          </cell>
        </row>
        <row r="21">
          <cell r="B21">
            <v>88.3</v>
          </cell>
          <cell r="C21">
            <v>87.3</v>
          </cell>
          <cell r="D21">
            <v>86.2</v>
          </cell>
          <cell r="F21">
            <v>86.7</v>
          </cell>
          <cell r="G21">
            <v>88.5</v>
          </cell>
          <cell r="H21">
            <v>89.7</v>
          </cell>
          <cell r="I21">
            <v>88.9</v>
          </cell>
          <cell r="J21">
            <v>89.2</v>
          </cell>
          <cell r="K21">
            <v>88.4</v>
          </cell>
          <cell r="L21">
            <v>87.2</v>
          </cell>
          <cell r="M21">
            <v>86.8</v>
          </cell>
          <cell r="N21">
            <v>86.9</v>
          </cell>
          <cell r="O21">
            <v>87.9</v>
          </cell>
          <cell r="P21">
            <v>87.6</v>
          </cell>
          <cell r="Q21">
            <v>88.6</v>
          </cell>
          <cell r="R21">
            <v>87.9</v>
          </cell>
          <cell r="S21">
            <v>87</v>
          </cell>
          <cell r="T21">
            <v>85.5</v>
          </cell>
          <cell r="U21">
            <v>86.1</v>
          </cell>
          <cell r="V21">
            <v>87.8</v>
          </cell>
          <cell r="W21">
            <v>87.1</v>
          </cell>
          <cell r="X21">
            <v>86.5</v>
          </cell>
          <cell r="Y21">
            <v>88.2</v>
          </cell>
          <cell r="Z21">
            <v>87.3</v>
          </cell>
          <cell r="AA21">
            <v>85.4</v>
          </cell>
          <cell r="AB21">
            <v>86.8</v>
          </cell>
          <cell r="AC21">
            <v>88.5</v>
          </cell>
          <cell r="AD21">
            <v>89.7</v>
          </cell>
          <cell r="AE21">
            <v>88.9</v>
          </cell>
          <cell r="AF21">
            <v>88.6</v>
          </cell>
          <cell r="AG21">
            <v>88.8</v>
          </cell>
          <cell r="AH21">
            <v>87.3</v>
          </cell>
          <cell r="AI21">
            <v>86.8</v>
          </cell>
          <cell r="AJ21">
            <v>87</v>
          </cell>
          <cell r="AK21">
            <v>85.9</v>
          </cell>
          <cell r="AL21">
            <v>87</v>
          </cell>
          <cell r="AM21">
            <v>87.8</v>
          </cell>
          <cell r="AN21">
            <v>87.9</v>
          </cell>
          <cell r="AO21">
            <v>87.5</v>
          </cell>
        </row>
        <row r="22">
          <cell r="B22">
            <v>88.7</v>
          </cell>
          <cell r="C22">
            <v>88</v>
          </cell>
          <cell r="D22">
            <v>87.1</v>
          </cell>
          <cell r="F22">
            <v>87.4</v>
          </cell>
          <cell r="G22">
            <v>88.7</v>
          </cell>
          <cell r="H22">
            <v>90.1</v>
          </cell>
          <cell r="I22">
            <v>89.1</v>
          </cell>
          <cell r="J22">
            <v>89.5</v>
          </cell>
          <cell r="K22">
            <v>88.8</v>
          </cell>
          <cell r="L22">
            <v>88</v>
          </cell>
          <cell r="M22">
            <v>87.3</v>
          </cell>
          <cell r="N22">
            <v>88.2</v>
          </cell>
          <cell r="O22">
            <v>88.2</v>
          </cell>
          <cell r="P22">
            <v>88.1</v>
          </cell>
          <cell r="Q22">
            <v>89.3</v>
          </cell>
          <cell r="R22">
            <v>88.4</v>
          </cell>
          <cell r="S22">
            <v>87.4</v>
          </cell>
          <cell r="T22">
            <v>86</v>
          </cell>
          <cell r="U22">
            <v>86.7</v>
          </cell>
          <cell r="V22">
            <v>88</v>
          </cell>
          <cell r="W22">
            <v>87.5</v>
          </cell>
          <cell r="X22">
            <v>87</v>
          </cell>
          <cell r="Y22">
            <v>88.6</v>
          </cell>
          <cell r="Z22">
            <v>88</v>
          </cell>
          <cell r="AA22">
            <v>85.8</v>
          </cell>
          <cell r="AB22">
            <v>87.6</v>
          </cell>
          <cell r="AC22">
            <v>88.7</v>
          </cell>
          <cell r="AD22">
            <v>90.1</v>
          </cell>
          <cell r="AE22">
            <v>89.1</v>
          </cell>
          <cell r="AF22">
            <v>89.1</v>
          </cell>
          <cell r="AG22">
            <v>89.2</v>
          </cell>
          <cell r="AH22">
            <v>88.1</v>
          </cell>
          <cell r="AI22">
            <v>87.3</v>
          </cell>
          <cell r="AJ22">
            <v>87.4</v>
          </cell>
          <cell r="AK22">
            <v>86.6</v>
          </cell>
          <cell r="AL22">
            <v>87.5</v>
          </cell>
          <cell r="AM22">
            <v>88.1</v>
          </cell>
          <cell r="AN22">
            <v>88.4</v>
          </cell>
          <cell r="AO22">
            <v>88.1</v>
          </cell>
        </row>
        <row r="23">
          <cell r="B23">
            <v>89.7</v>
          </cell>
          <cell r="C23">
            <v>88.9</v>
          </cell>
          <cell r="D23">
            <v>87.6</v>
          </cell>
          <cell r="F23">
            <v>89</v>
          </cell>
          <cell r="G23">
            <v>90.3</v>
          </cell>
          <cell r="H23">
            <v>91</v>
          </cell>
          <cell r="I23">
            <v>90.7</v>
          </cell>
          <cell r="J23">
            <v>90.7</v>
          </cell>
          <cell r="K23">
            <v>90.4</v>
          </cell>
          <cell r="L23">
            <v>88.7</v>
          </cell>
          <cell r="M23">
            <v>88.9</v>
          </cell>
          <cell r="N23">
            <v>88.9</v>
          </cell>
          <cell r="O23">
            <v>89.4</v>
          </cell>
          <cell r="P23">
            <v>89</v>
          </cell>
          <cell r="Q23">
            <v>90.2</v>
          </cell>
          <cell r="R23">
            <v>89.5</v>
          </cell>
          <cell r="S23">
            <v>88.4</v>
          </cell>
          <cell r="T23">
            <v>87.3</v>
          </cell>
          <cell r="U23">
            <v>87.2</v>
          </cell>
          <cell r="V23">
            <v>89.6</v>
          </cell>
          <cell r="W23">
            <v>88.4</v>
          </cell>
          <cell r="X23">
            <v>88</v>
          </cell>
          <cell r="Y23">
            <v>89.6</v>
          </cell>
          <cell r="Z23">
            <v>88.9</v>
          </cell>
          <cell r="AA23">
            <v>86.8</v>
          </cell>
          <cell r="AB23">
            <v>89</v>
          </cell>
          <cell r="AC23">
            <v>90.3</v>
          </cell>
          <cell r="AD23">
            <v>91</v>
          </cell>
          <cell r="AE23">
            <v>90.8</v>
          </cell>
          <cell r="AF23">
            <v>90.2</v>
          </cell>
          <cell r="AG23">
            <v>89.4</v>
          </cell>
          <cell r="AH23">
            <v>88.8</v>
          </cell>
          <cell r="AI23">
            <v>88.9</v>
          </cell>
          <cell r="AJ23">
            <v>88.4</v>
          </cell>
          <cell r="AK23">
            <v>87.8</v>
          </cell>
          <cell r="AL23">
            <v>88.4</v>
          </cell>
          <cell r="AM23">
            <v>89.2</v>
          </cell>
          <cell r="AN23">
            <v>89.3</v>
          </cell>
          <cell r="AO23">
            <v>89.1</v>
          </cell>
        </row>
        <row r="24">
          <cell r="B24">
            <v>90</v>
          </cell>
          <cell r="C24">
            <v>89.7</v>
          </cell>
          <cell r="D24">
            <v>88.3</v>
          </cell>
          <cell r="F24">
            <v>89.4</v>
          </cell>
          <cell r="G24">
            <v>91.1</v>
          </cell>
          <cell r="H24">
            <v>91.6</v>
          </cell>
          <cell r="I24">
            <v>91.5</v>
          </cell>
          <cell r="J24">
            <v>91.3</v>
          </cell>
          <cell r="K24">
            <v>90.6</v>
          </cell>
          <cell r="L24">
            <v>89.6</v>
          </cell>
          <cell r="M24">
            <v>89.9</v>
          </cell>
          <cell r="N24">
            <v>89.2</v>
          </cell>
          <cell r="O24">
            <v>89.9</v>
          </cell>
          <cell r="P24">
            <v>89.6</v>
          </cell>
          <cell r="Q24">
            <v>90.9</v>
          </cell>
          <cell r="R24">
            <v>90.3</v>
          </cell>
          <cell r="S24">
            <v>89.3</v>
          </cell>
          <cell r="T24">
            <v>87.6</v>
          </cell>
          <cell r="U24">
            <v>88.2</v>
          </cell>
          <cell r="V24">
            <v>89.9</v>
          </cell>
          <cell r="W24">
            <v>89.1</v>
          </cell>
          <cell r="X24">
            <v>88.7</v>
          </cell>
          <cell r="Y24">
            <v>90</v>
          </cell>
          <cell r="Z24">
            <v>89.8</v>
          </cell>
          <cell r="AA24">
            <v>87.6</v>
          </cell>
          <cell r="AB24">
            <v>89.6</v>
          </cell>
          <cell r="AC24">
            <v>91.1</v>
          </cell>
          <cell r="AD24">
            <v>91.7</v>
          </cell>
          <cell r="AE24">
            <v>91.5</v>
          </cell>
          <cell r="AF24">
            <v>90.9</v>
          </cell>
          <cell r="AG24">
            <v>90.1</v>
          </cell>
          <cell r="AH24">
            <v>89.6</v>
          </cell>
          <cell r="AI24">
            <v>89.9</v>
          </cell>
          <cell r="AJ24">
            <v>89.3</v>
          </cell>
          <cell r="AK24">
            <v>88.1</v>
          </cell>
          <cell r="AL24">
            <v>89.1</v>
          </cell>
          <cell r="AM24">
            <v>89.7</v>
          </cell>
          <cell r="AN24">
            <v>90</v>
          </cell>
          <cell r="AO24">
            <v>89.9</v>
          </cell>
        </row>
        <row r="25">
          <cell r="B25">
            <v>91.2</v>
          </cell>
          <cell r="C25">
            <v>90.7</v>
          </cell>
          <cell r="D25">
            <v>88.8</v>
          </cell>
          <cell r="F25">
            <v>90.3</v>
          </cell>
          <cell r="G25">
            <v>91.6</v>
          </cell>
          <cell r="H25">
            <v>92</v>
          </cell>
          <cell r="I25">
            <v>91.7</v>
          </cell>
          <cell r="J25">
            <v>91.9</v>
          </cell>
          <cell r="K25">
            <v>91.7</v>
          </cell>
          <cell r="L25">
            <v>90.5</v>
          </cell>
          <cell r="M25">
            <v>90.9</v>
          </cell>
          <cell r="N25">
            <v>90.1</v>
          </cell>
          <cell r="O25">
            <v>90.3</v>
          </cell>
          <cell r="P25">
            <v>90.9</v>
          </cell>
          <cell r="Q25">
            <v>91.6</v>
          </cell>
          <cell r="R25">
            <v>91.1</v>
          </cell>
          <cell r="S25">
            <v>90</v>
          </cell>
          <cell r="T25">
            <v>89.2</v>
          </cell>
          <cell r="U25">
            <v>89.1</v>
          </cell>
          <cell r="V25">
            <v>90.4</v>
          </cell>
          <cell r="W25">
            <v>89.7</v>
          </cell>
          <cell r="X25">
            <v>89.8</v>
          </cell>
          <cell r="Y25">
            <v>91</v>
          </cell>
          <cell r="Z25">
            <v>90.7</v>
          </cell>
          <cell r="AA25">
            <v>88.6</v>
          </cell>
          <cell r="AB25">
            <v>90.4</v>
          </cell>
          <cell r="AC25">
            <v>91.6</v>
          </cell>
          <cell r="AD25">
            <v>92.1</v>
          </cell>
          <cell r="AE25">
            <v>91.8</v>
          </cell>
          <cell r="AF25">
            <v>91.7</v>
          </cell>
          <cell r="AG25">
            <v>92.2</v>
          </cell>
          <cell r="AH25">
            <v>90.5</v>
          </cell>
          <cell r="AI25">
            <v>90.9</v>
          </cell>
          <cell r="AJ25">
            <v>90</v>
          </cell>
          <cell r="AK25">
            <v>89.5</v>
          </cell>
          <cell r="AL25">
            <v>89.7</v>
          </cell>
          <cell r="AM25">
            <v>90.7</v>
          </cell>
          <cell r="AN25">
            <v>90.7</v>
          </cell>
          <cell r="AO25">
            <v>90.8</v>
          </cell>
        </row>
        <row r="26">
          <cell r="B26">
            <v>91.9</v>
          </cell>
          <cell r="C26">
            <v>91.4</v>
          </cell>
          <cell r="D26">
            <v>89.3</v>
          </cell>
          <cell r="F26">
            <v>91.2</v>
          </cell>
          <cell r="G26">
            <v>92.3</v>
          </cell>
          <cell r="H26">
            <v>92.3</v>
          </cell>
          <cell r="I26">
            <v>92</v>
          </cell>
          <cell r="J26">
            <v>92.2</v>
          </cell>
          <cell r="K26">
            <v>92</v>
          </cell>
          <cell r="L26">
            <v>91.4</v>
          </cell>
          <cell r="M26">
            <v>91.6</v>
          </cell>
          <cell r="N26">
            <v>91</v>
          </cell>
          <cell r="O26">
            <v>91</v>
          </cell>
          <cell r="P26">
            <v>91.3</v>
          </cell>
          <cell r="Q26">
            <v>91.9</v>
          </cell>
          <cell r="R26">
            <v>91.6</v>
          </cell>
          <cell r="S26">
            <v>90.3</v>
          </cell>
          <cell r="T26">
            <v>90.2</v>
          </cell>
          <cell r="U26">
            <v>89.9</v>
          </cell>
          <cell r="V26">
            <v>90.7</v>
          </cell>
          <cell r="W26">
            <v>90.1</v>
          </cell>
          <cell r="X26">
            <v>90.4</v>
          </cell>
          <cell r="Y26">
            <v>91.8</v>
          </cell>
          <cell r="Z26">
            <v>91.3</v>
          </cell>
          <cell r="AA26">
            <v>89.3</v>
          </cell>
          <cell r="AB26">
            <v>91.3</v>
          </cell>
          <cell r="AC26">
            <v>92.3</v>
          </cell>
          <cell r="AD26">
            <v>92.3</v>
          </cell>
          <cell r="AE26">
            <v>92</v>
          </cell>
          <cell r="AF26">
            <v>92.1</v>
          </cell>
          <cell r="AG26">
            <v>92.2</v>
          </cell>
          <cell r="AH26">
            <v>91.3</v>
          </cell>
          <cell r="AI26">
            <v>91.5</v>
          </cell>
          <cell r="AJ26">
            <v>90.3</v>
          </cell>
          <cell r="AK26">
            <v>90.4</v>
          </cell>
          <cell r="AL26">
            <v>90.5</v>
          </cell>
          <cell r="AM26">
            <v>91.1</v>
          </cell>
          <cell r="AN26">
            <v>91</v>
          </cell>
          <cell r="AO26">
            <v>91.3</v>
          </cell>
        </row>
        <row r="27">
          <cell r="B27">
            <v>92.4</v>
          </cell>
          <cell r="C27">
            <v>92.3</v>
          </cell>
          <cell r="D27">
            <v>91.2</v>
          </cell>
          <cell r="F27">
            <v>92.2</v>
          </cell>
          <cell r="G27">
            <v>93.1</v>
          </cell>
          <cell r="H27">
            <v>93.1</v>
          </cell>
          <cell r="I27">
            <v>93.4</v>
          </cell>
          <cell r="J27">
            <v>93.2</v>
          </cell>
          <cell r="K27">
            <v>95.1</v>
          </cell>
          <cell r="L27">
            <v>92.2</v>
          </cell>
          <cell r="M27">
            <v>92.8</v>
          </cell>
          <cell r="N27">
            <v>92.1</v>
          </cell>
          <cell r="O27">
            <v>92.5</v>
          </cell>
          <cell r="P27">
            <v>92.1</v>
          </cell>
          <cell r="Q27">
            <v>93.7</v>
          </cell>
          <cell r="R27">
            <v>92.7</v>
          </cell>
          <cell r="S27">
            <v>91.4</v>
          </cell>
          <cell r="T27">
            <v>91.4</v>
          </cell>
          <cell r="U27">
            <v>90.3</v>
          </cell>
          <cell r="V27">
            <v>91.8</v>
          </cell>
          <cell r="W27">
            <v>90.8</v>
          </cell>
          <cell r="X27">
            <v>91.2</v>
          </cell>
          <cell r="Y27">
            <v>92.4</v>
          </cell>
          <cell r="Z27">
            <v>92.3</v>
          </cell>
          <cell r="AA27">
            <v>90.7</v>
          </cell>
          <cell r="AB27">
            <v>92.3</v>
          </cell>
          <cell r="AC27">
            <v>93.1</v>
          </cell>
          <cell r="AD27">
            <v>93.1</v>
          </cell>
          <cell r="AE27">
            <v>93.5</v>
          </cell>
          <cell r="AF27">
            <v>93.1</v>
          </cell>
          <cell r="AG27">
            <v>93.1</v>
          </cell>
          <cell r="AH27">
            <v>92.1</v>
          </cell>
          <cell r="AI27">
            <v>92.8</v>
          </cell>
          <cell r="AJ27">
            <v>91.4</v>
          </cell>
          <cell r="AK27">
            <v>91.6</v>
          </cell>
          <cell r="AL27">
            <v>91.5</v>
          </cell>
          <cell r="AM27">
            <v>92.1</v>
          </cell>
          <cell r="AN27">
            <v>92.3</v>
          </cell>
          <cell r="AO27">
            <v>92.3</v>
          </cell>
        </row>
        <row r="28">
          <cell r="B28">
            <v>93.2</v>
          </cell>
          <cell r="C28">
            <v>92.9</v>
          </cell>
          <cell r="D28">
            <v>92.2</v>
          </cell>
          <cell r="F28">
            <v>92.8</v>
          </cell>
          <cell r="G28">
            <v>93.8</v>
          </cell>
          <cell r="H28">
            <v>93.9</v>
          </cell>
          <cell r="I28">
            <v>93.8</v>
          </cell>
          <cell r="J28">
            <v>93.5</v>
          </cell>
          <cell r="K28">
            <v>95.1</v>
          </cell>
          <cell r="L28">
            <v>93.5</v>
          </cell>
          <cell r="M28">
            <v>93.1</v>
          </cell>
          <cell r="N28">
            <v>92.4</v>
          </cell>
          <cell r="O28">
            <v>93.1</v>
          </cell>
          <cell r="P28">
            <v>92.8</v>
          </cell>
          <cell r="Q28">
            <v>94.6</v>
          </cell>
          <cell r="R28">
            <v>93.3</v>
          </cell>
          <cell r="S28">
            <v>92.2</v>
          </cell>
          <cell r="T28">
            <v>91.9</v>
          </cell>
          <cell r="U28">
            <v>90.8</v>
          </cell>
          <cell r="V28">
            <v>92.2</v>
          </cell>
          <cell r="W28">
            <v>91.1</v>
          </cell>
          <cell r="X28">
            <v>91.8</v>
          </cell>
          <cell r="Y28">
            <v>93.1</v>
          </cell>
          <cell r="Z28">
            <v>92.9</v>
          </cell>
          <cell r="AA28">
            <v>91.2</v>
          </cell>
          <cell r="AB28">
            <v>92.8</v>
          </cell>
          <cell r="AC28">
            <v>93.8</v>
          </cell>
          <cell r="AD28">
            <v>93.9</v>
          </cell>
          <cell r="AE28">
            <v>93.9</v>
          </cell>
          <cell r="AF28">
            <v>93.3</v>
          </cell>
          <cell r="AG28">
            <v>93.6</v>
          </cell>
          <cell r="AH28">
            <v>93.4</v>
          </cell>
          <cell r="AI28">
            <v>93.1</v>
          </cell>
          <cell r="AJ28">
            <v>92.2</v>
          </cell>
          <cell r="AK28">
            <v>92</v>
          </cell>
          <cell r="AL28">
            <v>92</v>
          </cell>
          <cell r="AM28">
            <v>92.7</v>
          </cell>
          <cell r="AN28">
            <v>92.9</v>
          </cell>
          <cell r="AO28">
            <v>93</v>
          </cell>
        </row>
        <row r="29">
          <cell r="B29">
            <v>94.5</v>
          </cell>
          <cell r="C29">
            <v>93.5</v>
          </cell>
          <cell r="D29">
            <v>92.6</v>
          </cell>
          <cell r="F29">
            <v>93.6</v>
          </cell>
          <cell r="G29">
            <v>94</v>
          </cell>
          <cell r="H29">
            <v>94.4</v>
          </cell>
          <cell r="I29">
            <v>94.4</v>
          </cell>
          <cell r="J29">
            <v>94.1</v>
          </cell>
          <cell r="K29">
            <v>95.3</v>
          </cell>
          <cell r="L29">
            <v>94.1</v>
          </cell>
          <cell r="M29">
            <v>93.7</v>
          </cell>
          <cell r="N29">
            <v>93.1</v>
          </cell>
          <cell r="O29">
            <v>93.8</v>
          </cell>
          <cell r="P29">
            <v>93.8</v>
          </cell>
          <cell r="Q29">
            <v>95</v>
          </cell>
          <cell r="R29">
            <v>93.9</v>
          </cell>
          <cell r="S29">
            <v>93</v>
          </cell>
          <cell r="T29">
            <v>92.2</v>
          </cell>
          <cell r="U29">
            <v>92</v>
          </cell>
          <cell r="V29">
            <v>92.9</v>
          </cell>
          <cell r="W29">
            <v>93.2</v>
          </cell>
          <cell r="X29">
            <v>92.8</v>
          </cell>
          <cell r="Y29">
            <v>94.3</v>
          </cell>
          <cell r="Z29">
            <v>93.4</v>
          </cell>
          <cell r="AA29">
            <v>92.6</v>
          </cell>
          <cell r="AB29">
            <v>93.5</v>
          </cell>
          <cell r="AC29">
            <v>94</v>
          </cell>
          <cell r="AD29">
            <v>94.4</v>
          </cell>
          <cell r="AE29">
            <v>94.5</v>
          </cell>
          <cell r="AF29">
            <v>93.9</v>
          </cell>
          <cell r="AG29">
            <v>95.3</v>
          </cell>
          <cell r="AH29">
            <v>94.1</v>
          </cell>
          <cell r="AI29">
            <v>93.8</v>
          </cell>
          <cell r="AJ29">
            <v>93</v>
          </cell>
          <cell r="AK29">
            <v>92.5</v>
          </cell>
          <cell r="AL29">
            <v>93</v>
          </cell>
          <cell r="AM29">
            <v>93.5</v>
          </cell>
          <cell r="AN29">
            <v>94.1</v>
          </cell>
          <cell r="AO29">
            <v>93.6</v>
          </cell>
        </row>
        <row r="30">
          <cell r="B30">
            <v>95</v>
          </cell>
          <cell r="C30">
            <v>94.2</v>
          </cell>
          <cell r="D30">
            <v>93.6</v>
          </cell>
          <cell r="F30">
            <v>93.9</v>
          </cell>
          <cell r="G30">
            <v>94.7</v>
          </cell>
          <cell r="H30">
            <v>94.9</v>
          </cell>
          <cell r="I30">
            <v>94.8</v>
          </cell>
          <cell r="J30">
            <v>94.4</v>
          </cell>
          <cell r="K30">
            <v>95.5</v>
          </cell>
          <cell r="L30">
            <v>94.8</v>
          </cell>
          <cell r="M30">
            <v>94.3</v>
          </cell>
          <cell r="N30">
            <v>94</v>
          </cell>
          <cell r="O30">
            <v>94.3</v>
          </cell>
          <cell r="P30">
            <v>94.3</v>
          </cell>
          <cell r="Q30">
            <v>95.7</v>
          </cell>
          <cell r="R30">
            <v>94.5</v>
          </cell>
          <cell r="S30">
            <v>93.1</v>
          </cell>
          <cell r="T30">
            <v>93.4</v>
          </cell>
          <cell r="U30">
            <v>92.4</v>
          </cell>
          <cell r="V30">
            <v>93.1</v>
          </cell>
          <cell r="W30">
            <v>93.4</v>
          </cell>
          <cell r="X30">
            <v>93.2</v>
          </cell>
          <cell r="Y30">
            <v>94.9</v>
          </cell>
          <cell r="Z30">
            <v>94.2</v>
          </cell>
          <cell r="AA30">
            <v>92.9</v>
          </cell>
          <cell r="AB30">
            <v>93.8</v>
          </cell>
          <cell r="AC30">
            <v>94.7</v>
          </cell>
          <cell r="AD30">
            <v>94.9</v>
          </cell>
          <cell r="AE30">
            <v>94.8</v>
          </cell>
          <cell r="AF30">
            <v>94.4</v>
          </cell>
          <cell r="AG30">
            <v>95.3</v>
          </cell>
          <cell r="AH30">
            <v>94.7</v>
          </cell>
          <cell r="AI30">
            <v>94.3</v>
          </cell>
          <cell r="AJ30">
            <v>93.1</v>
          </cell>
          <cell r="AK30">
            <v>93.5</v>
          </cell>
          <cell r="AL30">
            <v>93.4</v>
          </cell>
          <cell r="AM30">
            <v>93.9</v>
          </cell>
          <cell r="AN30">
            <v>94.6</v>
          </cell>
          <cell r="AO30">
            <v>94.2</v>
          </cell>
        </row>
        <row r="31">
          <cell r="B31">
            <v>96.4</v>
          </cell>
          <cell r="C31">
            <v>95.5</v>
          </cell>
          <cell r="D31">
            <v>95.1</v>
          </cell>
          <cell r="F31">
            <v>95.4</v>
          </cell>
          <cell r="G31">
            <v>96.3</v>
          </cell>
          <cell r="H31">
            <v>96.2</v>
          </cell>
          <cell r="I31">
            <v>96.2</v>
          </cell>
          <cell r="J31">
            <v>95.3</v>
          </cell>
          <cell r="K31">
            <v>97.2</v>
          </cell>
          <cell r="L31">
            <v>95.5</v>
          </cell>
          <cell r="M31">
            <v>95.9</v>
          </cell>
          <cell r="N31">
            <v>95.3</v>
          </cell>
          <cell r="O31">
            <v>95.3</v>
          </cell>
          <cell r="P31">
            <v>95.5</v>
          </cell>
          <cell r="Q31">
            <v>96.6</v>
          </cell>
          <cell r="R31">
            <v>95.8</v>
          </cell>
          <cell r="S31">
            <v>94.1</v>
          </cell>
          <cell r="T31">
            <v>95.1</v>
          </cell>
          <cell r="U31">
            <v>92.8</v>
          </cell>
          <cell r="V31">
            <v>94.5</v>
          </cell>
          <cell r="W31">
            <v>94.5</v>
          </cell>
          <cell r="X31">
            <v>94.3</v>
          </cell>
          <cell r="Y31">
            <v>96.3</v>
          </cell>
          <cell r="Z31">
            <v>95.5</v>
          </cell>
          <cell r="AA31">
            <v>94.4</v>
          </cell>
          <cell r="AB31">
            <v>95.1</v>
          </cell>
          <cell r="AC31">
            <v>96.3</v>
          </cell>
          <cell r="AD31">
            <v>96.1</v>
          </cell>
          <cell r="AE31">
            <v>96.2</v>
          </cell>
          <cell r="AF31">
            <v>95.2</v>
          </cell>
          <cell r="AG31">
            <v>95.8</v>
          </cell>
          <cell r="AH31">
            <v>95.4</v>
          </cell>
          <cell r="AI31">
            <v>95.9</v>
          </cell>
          <cell r="AJ31">
            <v>94.1</v>
          </cell>
          <cell r="AK31">
            <v>95.1</v>
          </cell>
          <cell r="AL31">
            <v>94.2</v>
          </cell>
          <cell r="AM31">
            <v>95.3</v>
          </cell>
          <cell r="AN31">
            <v>95.5</v>
          </cell>
          <cell r="AO31">
            <v>95.4</v>
          </cell>
        </row>
        <row r="32">
          <cell r="B32">
            <v>97.1</v>
          </cell>
          <cell r="C32">
            <v>96.4</v>
          </cell>
          <cell r="D32">
            <v>95.8</v>
          </cell>
          <cell r="F32">
            <v>95.8</v>
          </cell>
          <cell r="G32">
            <v>96.9</v>
          </cell>
          <cell r="H32">
            <v>96.8</v>
          </cell>
          <cell r="I32">
            <v>97.3</v>
          </cell>
          <cell r="J32">
            <v>96.5</v>
          </cell>
          <cell r="K32">
            <v>97.4</v>
          </cell>
          <cell r="L32">
            <v>96.8</v>
          </cell>
          <cell r="M32">
            <v>96.3</v>
          </cell>
          <cell r="N32">
            <v>95.6</v>
          </cell>
          <cell r="O32">
            <v>96.1</v>
          </cell>
          <cell r="P32">
            <v>96.5</v>
          </cell>
          <cell r="Q32">
            <v>97.3</v>
          </cell>
          <cell r="R32">
            <v>96.5</v>
          </cell>
          <cell r="S32">
            <v>95.1</v>
          </cell>
          <cell r="T32">
            <v>95.7</v>
          </cell>
          <cell r="U32">
            <v>93.3</v>
          </cell>
          <cell r="V32">
            <v>95.2</v>
          </cell>
          <cell r="W32">
            <v>94.8</v>
          </cell>
          <cell r="X32">
            <v>95</v>
          </cell>
          <cell r="Y32">
            <v>97.1</v>
          </cell>
          <cell r="Z32">
            <v>96.4</v>
          </cell>
          <cell r="AA32">
            <v>95.4</v>
          </cell>
          <cell r="AB32">
            <v>95.7</v>
          </cell>
          <cell r="AC32">
            <v>96.9</v>
          </cell>
          <cell r="AD32">
            <v>96.9</v>
          </cell>
          <cell r="AE32">
            <v>97.3</v>
          </cell>
          <cell r="AF32">
            <v>96.4</v>
          </cell>
          <cell r="AG32">
            <v>96.4</v>
          </cell>
          <cell r="AH32">
            <v>96.6</v>
          </cell>
          <cell r="AI32">
            <v>96.3</v>
          </cell>
          <cell r="AJ32">
            <v>95.1</v>
          </cell>
          <cell r="AK32">
            <v>95.7</v>
          </cell>
          <cell r="AL32">
            <v>94.8</v>
          </cell>
          <cell r="AM32">
            <v>96.2</v>
          </cell>
          <cell r="AN32">
            <v>96.1</v>
          </cell>
          <cell r="AO32">
            <v>96.1</v>
          </cell>
        </row>
        <row r="33">
          <cell r="B33">
            <v>97.5</v>
          </cell>
          <cell r="C33">
            <v>97</v>
          </cell>
          <cell r="D33">
            <v>96</v>
          </cell>
          <cell r="F33">
            <v>96.9</v>
          </cell>
          <cell r="G33">
            <v>97.4</v>
          </cell>
          <cell r="H33">
            <v>97.4</v>
          </cell>
          <cell r="I33">
            <v>97.9</v>
          </cell>
          <cell r="J33">
            <v>97.4</v>
          </cell>
          <cell r="K33">
            <v>97.8</v>
          </cell>
          <cell r="L33">
            <v>97.2</v>
          </cell>
          <cell r="M33">
            <v>96.8</v>
          </cell>
          <cell r="N33">
            <v>97.4</v>
          </cell>
          <cell r="O33">
            <v>96.7</v>
          </cell>
          <cell r="P33">
            <v>97.6</v>
          </cell>
          <cell r="Q33">
            <v>97.9</v>
          </cell>
          <cell r="R33">
            <v>97.2</v>
          </cell>
          <cell r="S33">
            <v>96.4</v>
          </cell>
          <cell r="T33">
            <v>97.1</v>
          </cell>
          <cell r="U33">
            <v>96.2</v>
          </cell>
          <cell r="V33">
            <v>96.2</v>
          </cell>
          <cell r="W33">
            <v>96.9</v>
          </cell>
          <cell r="X33">
            <v>96.6</v>
          </cell>
          <cell r="Y33">
            <v>97.5</v>
          </cell>
          <cell r="Z33">
            <v>97</v>
          </cell>
          <cell r="AA33">
            <v>96.2</v>
          </cell>
          <cell r="AB33">
            <v>96.9</v>
          </cell>
          <cell r="AC33">
            <v>97.4</v>
          </cell>
          <cell r="AD33">
            <v>97.4</v>
          </cell>
          <cell r="AE33">
            <v>97.9</v>
          </cell>
          <cell r="AF33">
            <v>97.5</v>
          </cell>
          <cell r="AG33">
            <v>96.7</v>
          </cell>
          <cell r="AH33">
            <v>97.2</v>
          </cell>
          <cell r="AI33">
            <v>96.8</v>
          </cell>
          <cell r="AJ33">
            <v>96.4</v>
          </cell>
          <cell r="AK33">
            <v>97.2</v>
          </cell>
          <cell r="AL33">
            <v>96.5</v>
          </cell>
          <cell r="AM33">
            <v>97.2</v>
          </cell>
          <cell r="AN33">
            <v>97.4</v>
          </cell>
          <cell r="AO33">
            <v>97</v>
          </cell>
        </row>
        <row r="34">
          <cell r="B34">
            <v>98</v>
          </cell>
          <cell r="C34">
            <v>97.7</v>
          </cell>
          <cell r="D34">
            <v>97.2</v>
          </cell>
          <cell r="F34">
            <v>97.3</v>
          </cell>
          <cell r="G34">
            <v>98</v>
          </cell>
          <cell r="H34">
            <v>97.8</v>
          </cell>
          <cell r="I34">
            <v>98.1</v>
          </cell>
          <cell r="J34">
            <v>97.6</v>
          </cell>
          <cell r="K34">
            <v>98</v>
          </cell>
          <cell r="L34">
            <v>97.9</v>
          </cell>
          <cell r="M34">
            <v>97.5</v>
          </cell>
          <cell r="N34">
            <v>98</v>
          </cell>
          <cell r="O34">
            <v>97.2</v>
          </cell>
          <cell r="P34">
            <v>97.7</v>
          </cell>
          <cell r="Q34">
            <v>98.2</v>
          </cell>
          <cell r="R34">
            <v>97.7</v>
          </cell>
          <cell r="S34">
            <v>96.7</v>
          </cell>
          <cell r="T34">
            <v>97.8</v>
          </cell>
          <cell r="U34">
            <v>96.5</v>
          </cell>
          <cell r="V34">
            <v>96.7</v>
          </cell>
          <cell r="W34">
            <v>97.2</v>
          </cell>
          <cell r="X34">
            <v>97.1</v>
          </cell>
          <cell r="Y34">
            <v>97.9</v>
          </cell>
          <cell r="Z34">
            <v>97.6</v>
          </cell>
          <cell r="AA34">
            <v>97.2</v>
          </cell>
          <cell r="AB34">
            <v>97.4</v>
          </cell>
          <cell r="AC34">
            <v>98</v>
          </cell>
          <cell r="AD34">
            <v>97.7</v>
          </cell>
          <cell r="AE34">
            <v>98.1</v>
          </cell>
          <cell r="AF34">
            <v>97.8</v>
          </cell>
          <cell r="AG34">
            <v>97.4</v>
          </cell>
          <cell r="AH34">
            <v>97.8</v>
          </cell>
          <cell r="AI34">
            <v>97.4</v>
          </cell>
          <cell r="AJ34">
            <v>96.7</v>
          </cell>
          <cell r="AK34">
            <v>97.9</v>
          </cell>
          <cell r="AL34">
            <v>96.9</v>
          </cell>
          <cell r="AM34">
            <v>97.5</v>
          </cell>
          <cell r="AN34">
            <v>97.7</v>
          </cell>
          <cell r="AO34">
            <v>97.6</v>
          </cell>
        </row>
        <row r="35">
          <cell r="B35">
            <v>98.9</v>
          </cell>
          <cell r="C35">
            <v>98.7</v>
          </cell>
          <cell r="D35">
            <v>98.2</v>
          </cell>
          <cell r="F35">
            <v>98.8</v>
          </cell>
          <cell r="G35">
            <v>99.1</v>
          </cell>
          <cell r="H35">
            <v>98.7</v>
          </cell>
          <cell r="I35">
            <v>99.4</v>
          </cell>
          <cell r="J35">
            <v>99</v>
          </cell>
          <cell r="K35">
            <v>99.6</v>
          </cell>
          <cell r="L35">
            <v>98.6</v>
          </cell>
          <cell r="M35">
            <v>99.1</v>
          </cell>
          <cell r="N35">
            <v>98.5</v>
          </cell>
          <cell r="O35">
            <v>98.5</v>
          </cell>
          <cell r="P35">
            <v>98.9</v>
          </cell>
          <cell r="Q35">
            <v>99.1</v>
          </cell>
          <cell r="R35">
            <v>98.8</v>
          </cell>
          <cell r="S35">
            <v>98.4</v>
          </cell>
          <cell r="T35">
            <v>98.8</v>
          </cell>
          <cell r="U35">
            <v>99.1</v>
          </cell>
          <cell r="V35">
            <v>99.5</v>
          </cell>
          <cell r="W35">
            <v>98.6</v>
          </cell>
          <cell r="X35">
            <v>98.7</v>
          </cell>
          <cell r="Y35">
            <v>99</v>
          </cell>
          <cell r="Z35">
            <v>98.7</v>
          </cell>
          <cell r="AA35">
            <v>98.3</v>
          </cell>
          <cell r="AB35">
            <v>98.8</v>
          </cell>
          <cell r="AC35">
            <v>99.1</v>
          </cell>
          <cell r="AD35">
            <v>98.7</v>
          </cell>
          <cell r="AE35">
            <v>99.3</v>
          </cell>
          <cell r="AF35">
            <v>99</v>
          </cell>
          <cell r="AG35">
            <v>98.9</v>
          </cell>
          <cell r="AH35">
            <v>98.6</v>
          </cell>
          <cell r="AI35">
            <v>99.1</v>
          </cell>
          <cell r="AJ35">
            <v>98.4</v>
          </cell>
          <cell r="AK35">
            <v>98.7</v>
          </cell>
          <cell r="AL35">
            <v>98.8</v>
          </cell>
          <cell r="AM35">
            <v>99.1</v>
          </cell>
          <cell r="AN35">
            <v>98.9</v>
          </cell>
          <cell r="AO35">
            <v>98.8</v>
          </cell>
        </row>
        <row r="36">
          <cell r="B36">
            <v>99.8</v>
          </cell>
          <cell r="C36">
            <v>99.8</v>
          </cell>
          <cell r="D36">
            <v>99.7</v>
          </cell>
          <cell r="F36">
            <v>99.1</v>
          </cell>
          <cell r="G36">
            <v>99.6</v>
          </cell>
          <cell r="H36">
            <v>100</v>
          </cell>
          <cell r="I36">
            <v>99.9</v>
          </cell>
          <cell r="J36">
            <v>99.8</v>
          </cell>
          <cell r="K36">
            <v>99.7</v>
          </cell>
          <cell r="L36">
            <v>99.6</v>
          </cell>
          <cell r="M36">
            <v>99.9</v>
          </cell>
          <cell r="N36">
            <v>98.8</v>
          </cell>
          <cell r="O36">
            <v>100.1</v>
          </cell>
          <cell r="P36">
            <v>99.6</v>
          </cell>
          <cell r="Q36">
            <v>99.8</v>
          </cell>
          <cell r="R36">
            <v>99.7</v>
          </cell>
          <cell r="S36">
            <v>100</v>
          </cell>
          <cell r="T36">
            <v>99.1</v>
          </cell>
          <cell r="U36">
            <v>99.5</v>
          </cell>
          <cell r="V36">
            <v>100.1</v>
          </cell>
          <cell r="W36">
            <v>99.9</v>
          </cell>
          <cell r="X36">
            <v>99.5</v>
          </cell>
          <cell r="Y36">
            <v>99.8</v>
          </cell>
          <cell r="Z36">
            <v>99.9</v>
          </cell>
          <cell r="AA36">
            <v>99.3</v>
          </cell>
          <cell r="AB36">
            <v>99.1</v>
          </cell>
          <cell r="AC36">
            <v>99.6</v>
          </cell>
          <cell r="AD36">
            <v>99.9</v>
          </cell>
          <cell r="AE36">
            <v>99.9</v>
          </cell>
          <cell r="AF36">
            <v>99.6</v>
          </cell>
          <cell r="AG36">
            <v>99.4</v>
          </cell>
          <cell r="AH36">
            <v>99.6</v>
          </cell>
          <cell r="AI36">
            <v>99.9</v>
          </cell>
          <cell r="AJ36">
            <v>100</v>
          </cell>
          <cell r="AK36">
            <v>99</v>
          </cell>
          <cell r="AL36">
            <v>99.8</v>
          </cell>
          <cell r="AM36">
            <v>99.7</v>
          </cell>
          <cell r="AN36">
            <v>99.9</v>
          </cell>
          <cell r="AO36">
            <v>99.7</v>
          </cell>
        </row>
        <row r="37">
          <cell r="B37">
            <v>100.3</v>
          </cell>
          <cell r="C37">
            <v>100.4</v>
          </cell>
          <cell r="D37">
            <v>100.6</v>
          </cell>
          <cell r="F37">
            <v>100.4</v>
          </cell>
          <cell r="G37">
            <v>100.4</v>
          </cell>
          <cell r="H37">
            <v>100.5</v>
          </cell>
          <cell r="I37">
            <v>100.3</v>
          </cell>
          <cell r="J37">
            <v>100.5</v>
          </cell>
          <cell r="K37">
            <v>100.2</v>
          </cell>
          <cell r="L37">
            <v>100.4</v>
          </cell>
          <cell r="M37">
            <v>100.2</v>
          </cell>
          <cell r="N37">
            <v>101</v>
          </cell>
          <cell r="O37">
            <v>100.4</v>
          </cell>
          <cell r="P37">
            <v>100.6</v>
          </cell>
          <cell r="Q37">
            <v>100.5</v>
          </cell>
          <cell r="R37">
            <v>100.4</v>
          </cell>
          <cell r="S37">
            <v>100.8</v>
          </cell>
          <cell r="T37">
            <v>100.9</v>
          </cell>
          <cell r="U37">
            <v>100.5</v>
          </cell>
          <cell r="V37">
            <v>100.1</v>
          </cell>
          <cell r="W37">
            <v>100.6</v>
          </cell>
          <cell r="X37">
            <v>100.7</v>
          </cell>
          <cell r="Y37">
            <v>100.3</v>
          </cell>
          <cell r="Z37">
            <v>100.3</v>
          </cell>
          <cell r="AA37">
            <v>100.6</v>
          </cell>
          <cell r="AB37">
            <v>100.3</v>
          </cell>
          <cell r="AC37">
            <v>100.4</v>
          </cell>
          <cell r="AD37">
            <v>100.4</v>
          </cell>
          <cell r="AE37">
            <v>100.4</v>
          </cell>
          <cell r="AF37">
            <v>100.5</v>
          </cell>
          <cell r="AG37">
            <v>100.8</v>
          </cell>
          <cell r="AH37">
            <v>100.3</v>
          </cell>
          <cell r="AI37">
            <v>100.2</v>
          </cell>
          <cell r="AJ37">
            <v>100.8</v>
          </cell>
          <cell r="AK37">
            <v>100.9</v>
          </cell>
          <cell r="AL37">
            <v>100.5</v>
          </cell>
          <cell r="AM37">
            <v>100.5</v>
          </cell>
          <cell r="AN37">
            <v>100.6</v>
          </cell>
          <cell r="AO37">
            <v>100.5</v>
          </cell>
        </row>
        <row r="38">
          <cell r="B38">
            <v>101</v>
          </cell>
          <cell r="C38">
            <v>101.1</v>
          </cell>
          <cell r="D38">
            <v>101.5</v>
          </cell>
          <cell r="F38">
            <v>101.7</v>
          </cell>
          <cell r="G38">
            <v>100.9</v>
          </cell>
          <cell r="H38">
            <v>100.9</v>
          </cell>
          <cell r="I38">
            <v>100.5</v>
          </cell>
          <cell r="J38">
            <v>100.7</v>
          </cell>
          <cell r="K38">
            <v>100.5</v>
          </cell>
          <cell r="L38">
            <v>101.5</v>
          </cell>
          <cell r="M38">
            <v>100.7</v>
          </cell>
          <cell r="N38">
            <v>101.7</v>
          </cell>
          <cell r="O38">
            <v>100.9</v>
          </cell>
          <cell r="P38">
            <v>100.9</v>
          </cell>
          <cell r="Q38">
            <v>100.6</v>
          </cell>
          <cell r="R38">
            <v>101</v>
          </cell>
          <cell r="S38">
            <v>100.9</v>
          </cell>
          <cell r="T38">
            <v>101.2</v>
          </cell>
          <cell r="U38">
            <v>100.8</v>
          </cell>
          <cell r="V38">
            <v>100.3</v>
          </cell>
          <cell r="W38">
            <v>100.8</v>
          </cell>
          <cell r="X38">
            <v>101</v>
          </cell>
          <cell r="Y38">
            <v>101</v>
          </cell>
          <cell r="Z38">
            <v>101.1</v>
          </cell>
          <cell r="AA38">
            <v>101.8</v>
          </cell>
          <cell r="AB38">
            <v>101.7</v>
          </cell>
          <cell r="AC38">
            <v>100.9</v>
          </cell>
          <cell r="AD38">
            <v>101</v>
          </cell>
          <cell r="AE38">
            <v>100.4</v>
          </cell>
          <cell r="AF38">
            <v>100.8</v>
          </cell>
          <cell r="AG38">
            <v>100.9</v>
          </cell>
          <cell r="AH38">
            <v>101.4</v>
          </cell>
          <cell r="AI38">
            <v>100.7</v>
          </cell>
          <cell r="AJ38">
            <v>100.9</v>
          </cell>
          <cell r="AK38">
            <v>101.3</v>
          </cell>
          <cell r="AL38">
            <v>100.9</v>
          </cell>
          <cell r="AM38">
            <v>100.7</v>
          </cell>
          <cell r="AN38">
            <v>100.7</v>
          </cell>
          <cell r="AO38">
            <v>101</v>
          </cell>
        </row>
        <row r="39">
          <cell r="B39">
            <v>102.3</v>
          </cell>
          <cell r="C39">
            <v>102.5</v>
          </cell>
          <cell r="D39">
            <v>103.2</v>
          </cell>
          <cell r="F39">
            <v>103.3</v>
          </cell>
          <cell r="G39">
            <v>101.9</v>
          </cell>
          <cell r="H39">
            <v>102</v>
          </cell>
          <cell r="I39">
            <v>101.7</v>
          </cell>
          <cell r="J39">
            <v>101.8</v>
          </cell>
          <cell r="K39">
            <v>102.2</v>
          </cell>
          <cell r="L39">
            <v>102.3</v>
          </cell>
          <cell r="M39">
            <v>102</v>
          </cell>
          <cell r="N39">
            <v>102.8</v>
          </cell>
          <cell r="O39">
            <v>102.2</v>
          </cell>
          <cell r="P39">
            <v>101.9</v>
          </cell>
          <cell r="Q39">
            <v>101.6</v>
          </cell>
          <cell r="R39">
            <v>102.3</v>
          </cell>
          <cell r="S39">
            <v>102.3</v>
          </cell>
          <cell r="T39">
            <v>103.7</v>
          </cell>
          <cell r="U39">
            <v>101.4</v>
          </cell>
          <cell r="V39">
            <v>102.4</v>
          </cell>
          <cell r="W39">
            <v>103.1</v>
          </cell>
          <cell r="X39">
            <v>102.6</v>
          </cell>
          <cell r="Y39">
            <v>102.3</v>
          </cell>
          <cell r="Z39">
            <v>102.5</v>
          </cell>
          <cell r="AA39">
            <v>102.9</v>
          </cell>
          <cell r="AB39">
            <v>103.2</v>
          </cell>
          <cell r="AC39">
            <v>101.9</v>
          </cell>
          <cell r="AD39">
            <v>102</v>
          </cell>
          <cell r="AE39">
            <v>101.7</v>
          </cell>
          <cell r="AF39">
            <v>101.8</v>
          </cell>
          <cell r="AG39">
            <v>102.1</v>
          </cell>
          <cell r="AH39">
            <v>102.3</v>
          </cell>
          <cell r="AI39">
            <v>102.1</v>
          </cell>
          <cell r="AJ39">
            <v>102.3</v>
          </cell>
          <cell r="AK39">
            <v>103.4</v>
          </cell>
          <cell r="AL39">
            <v>101.9</v>
          </cell>
          <cell r="AM39">
            <v>102</v>
          </cell>
          <cell r="AN39">
            <v>102.4</v>
          </cell>
          <cell r="AO39">
            <v>102.3</v>
          </cell>
        </row>
        <row r="40">
          <cell r="B40">
            <v>103.6</v>
          </cell>
          <cell r="C40">
            <v>103.1</v>
          </cell>
          <cell r="D40">
            <v>104.5</v>
          </cell>
          <cell r="F40">
            <v>104.7</v>
          </cell>
          <cell r="G40">
            <v>102.7</v>
          </cell>
          <cell r="H40">
            <v>103</v>
          </cell>
          <cell r="I40">
            <v>102.6</v>
          </cell>
          <cell r="J40">
            <v>102.5</v>
          </cell>
          <cell r="K40">
            <v>102.3</v>
          </cell>
          <cell r="L40">
            <v>103.6</v>
          </cell>
          <cell r="M40">
            <v>102.6</v>
          </cell>
          <cell r="N40">
            <v>103.7</v>
          </cell>
          <cell r="O40">
            <v>103.7</v>
          </cell>
          <cell r="P40">
            <v>102.9</v>
          </cell>
          <cell r="Q40">
            <v>102.1</v>
          </cell>
          <cell r="R40">
            <v>103.2</v>
          </cell>
          <cell r="S40">
            <v>103.9</v>
          </cell>
          <cell r="T40">
            <v>104.4</v>
          </cell>
          <cell r="U40">
            <v>102.2</v>
          </cell>
          <cell r="V40">
            <v>103.1</v>
          </cell>
          <cell r="W40">
            <v>104.6</v>
          </cell>
          <cell r="X40">
            <v>103.7</v>
          </cell>
          <cell r="Y40">
            <v>103.6</v>
          </cell>
          <cell r="Z40">
            <v>103.1</v>
          </cell>
          <cell r="AA40">
            <v>103.6</v>
          </cell>
          <cell r="AB40">
            <v>104.6</v>
          </cell>
          <cell r="AC40">
            <v>102.7</v>
          </cell>
          <cell r="AD40">
            <v>103</v>
          </cell>
          <cell r="AE40">
            <v>102.6</v>
          </cell>
          <cell r="AF40">
            <v>102.6</v>
          </cell>
          <cell r="AG40">
            <v>103.2</v>
          </cell>
          <cell r="AH40">
            <v>103.5</v>
          </cell>
          <cell r="AI40">
            <v>102.7</v>
          </cell>
          <cell r="AJ40">
            <v>103.9</v>
          </cell>
          <cell r="AK40">
            <v>104.2</v>
          </cell>
          <cell r="AL40">
            <v>103</v>
          </cell>
          <cell r="AM40">
            <v>103</v>
          </cell>
          <cell r="AN40">
            <v>103.4</v>
          </cell>
          <cell r="AO40">
            <v>103.3</v>
          </cell>
        </row>
        <row r="41">
          <cell r="B41">
            <v>104.4</v>
          </cell>
          <cell r="C41">
            <v>104</v>
          </cell>
          <cell r="D41">
            <v>105.2</v>
          </cell>
          <cell r="F41">
            <v>106</v>
          </cell>
          <cell r="G41">
            <v>104</v>
          </cell>
          <cell r="H41">
            <v>103.6</v>
          </cell>
          <cell r="I41">
            <v>103.3</v>
          </cell>
          <cell r="J41">
            <v>103.6</v>
          </cell>
          <cell r="K41">
            <v>102.9</v>
          </cell>
          <cell r="L41">
            <v>104.3</v>
          </cell>
          <cell r="M41">
            <v>103.5</v>
          </cell>
          <cell r="N41">
            <v>106.3</v>
          </cell>
          <cell r="O41">
            <v>104.8</v>
          </cell>
          <cell r="P41">
            <v>103.6</v>
          </cell>
          <cell r="Q41">
            <v>102.9</v>
          </cell>
          <cell r="R41">
            <v>104.1</v>
          </cell>
          <cell r="S41">
            <v>105.1</v>
          </cell>
          <cell r="T41">
            <v>106.5</v>
          </cell>
          <cell r="U41">
            <v>104.2</v>
          </cell>
          <cell r="V41">
            <v>104.3</v>
          </cell>
          <cell r="W41">
            <v>105.5</v>
          </cell>
          <cell r="X41">
            <v>105.2</v>
          </cell>
          <cell r="Y41">
            <v>104.3</v>
          </cell>
          <cell r="Z41">
            <v>104</v>
          </cell>
          <cell r="AA41">
            <v>105.1</v>
          </cell>
          <cell r="AB41">
            <v>105.9</v>
          </cell>
          <cell r="AC41">
            <v>104</v>
          </cell>
          <cell r="AD41">
            <v>103.6</v>
          </cell>
          <cell r="AE41">
            <v>103.4</v>
          </cell>
          <cell r="AF41">
            <v>103.6</v>
          </cell>
          <cell r="AG41">
            <v>104.1</v>
          </cell>
          <cell r="AH41">
            <v>104.3</v>
          </cell>
          <cell r="AI41">
            <v>103.6</v>
          </cell>
          <cell r="AJ41">
            <v>105.1</v>
          </cell>
          <cell r="AK41">
            <v>106.4</v>
          </cell>
          <cell r="AL41">
            <v>104.5</v>
          </cell>
          <cell r="AM41">
            <v>103.8</v>
          </cell>
          <cell r="AN41">
            <v>104.3</v>
          </cell>
          <cell r="AO41">
            <v>104.4</v>
          </cell>
        </row>
        <row r="42">
          <cell r="B42">
            <v>105.8</v>
          </cell>
          <cell r="C42">
            <v>105</v>
          </cell>
          <cell r="D42">
            <v>105.8</v>
          </cell>
          <cell r="F42">
            <v>106.9</v>
          </cell>
          <cell r="G42">
            <v>104.5</v>
          </cell>
          <cell r="H42">
            <v>104.6</v>
          </cell>
          <cell r="I42">
            <v>103.5</v>
          </cell>
          <cell r="J42">
            <v>103.9</v>
          </cell>
          <cell r="K42">
            <v>103.1</v>
          </cell>
          <cell r="L42">
            <v>105.9</v>
          </cell>
          <cell r="M42">
            <v>104.1</v>
          </cell>
          <cell r="N42">
            <v>106.9</v>
          </cell>
          <cell r="O42">
            <v>105.5</v>
          </cell>
          <cell r="P42">
            <v>105.2</v>
          </cell>
          <cell r="Q42">
            <v>103.5</v>
          </cell>
          <cell r="R42">
            <v>105</v>
          </cell>
          <cell r="S42">
            <v>105.8</v>
          </cell>
          <cell r="T42">
            <v>107.1</v>
          </cell>
          <cell r="U42">
            <v>104.4</v>
          </cell>
          <cell r="V42">
            <v>105.1</v>
          </cell>
          <cell r="W42">
            <v>105.9</v>
          </cell>
          <cell r="X42">
            <v>105.7</v>
          </cell>
          <cell r="Y42">
            <v>105.8</v>
          </cell>
          <cell r="Z42">
            <v>105</v>
          </cell>
          <cell r="AA42">
            <v>105.7</v>
          </cell>
          <cell r="AB42">
            <v>106.7</v>
          </cell>
          <cell r="AC42">
            <v>104.6</v>
          </cell>
          <cell r="AD42">
            <v>104.6</v>
          </cell>
          <cell r="AE42">
            <v>103.6</v>
          </cell>
          <cell r="AF42">
            <v>103.9</v>
          </cell>
          <cell r="AG42">
            <v>104.1</v>
          </cell>
          <cell r="AH42">
            <v>105.9</v>
          </cell>
          <cell r="AI42">
            <v>104.1</v>
          </cell>
          <cell r="AJ42">
            <v>105.8</v>
          </cell>
          <cell r="AK42">
            <v>107.1</v>
          </cell>
          <cell r="AL42">
            <v>105</v>
          </cell>
          <cell r="AM42">
            <v>105.1</v>
          </cell>
          <cell r="AN42">
            <v>104.8</v>
          </cell>
          <cell r="AO42">
            <v>105.1</v>
          </cell>
        </row>
        <row r="43">
          <cell r="B43">
            <v>107.5</v>
          </cell>
          <cell r="C43">
            <v>106.3</v>
          </cell>
          <cell r="D43">
            <v>107.3</v>
          </cell>
          <cell r="F43">
            <v>108.3</v>
          </cell>
          <cell r="G43">
            <v>105.9</v>
          </cell>
          <cell r="H43">
            <v>105.9</v>
          </cell>
          <cell r="I43">
            <v>104.9</v>
          </cell>
          <cell r="J43">
            <v>105.3</v>
          </cell>
          <cell r="K43">
            <v>105.3</v>
          </cell>
          <cell r="L43">
            <v>106.8</v>
          </cell>
          <cell r="M43">
            <v>105.6</v>
          </cell>
          <cell r="N43">
            <v>107.7</v>
          </cell>
          <cell r="O43">
            <v>107.3</v>
          </cell>
          <cell r="P43">
            <v>106.8</v>
          </cell>
          <cell r="Q43">
            <v>104.5</v>
          </cell>
          <cell r="R43">
            <v>106.3</v>
          </cell>
          <cell r="S43">
            <v>107.4</v>
          </cell>
          <cell r="T43">
            <v>108.3</v>
          </cell>
          <cell r="U43">
            <v>106.6</v>
          </cell>
          <cell r="V43">
            <v>107.8</v>
          </cell>
          <cell r="W43">
            <v>108.5</v>
          </cell>
          <cell r="X43">
            <v>107.4</v>
          </cell>
          <cell r="Y43">
            <v>107.4</v>
          </cell>
          <cell r="Z43">
            <v>106.3</v>
          </cell>
          <cell r="AA43">
            <v>107.5</v>
          </cell>
          <cell r="AB43">
            <v>108.1</v>
          </cell>
          <cell r="AC43">
            <v>106</v>
          </cell>
          <cell r="AD43">
            <v>105.9</v>
          </cell>
          <cell r="AE43">
            <v>105</v>
          </cell>
          <cell r="AF43">
            <v>105.8</v>
          </cell>
          <cell r="AG43">
            <v>105.4</v>
          </cell>
          <cell r="AH43">
            <v>106.7</v>
          </cell>
          <cell r="AI43">
            <v>105.6</v>
          </cell>
          <cell r="AJ43">
            <v>107.4</v>
          </cell>
          <cell r="AK43">
            <v>108.1</v>
          </cell>
          <cell r="AL43">
            <v>107</v>
          </cell>
          <cell r="AM43">
            <v>107.1</v>
          </cell>
          <cell r="AN43">
            <v>106.5</v>
          </cell>
          <cell r="AO43">
            <v>106.6</v>
          </cell>
        </row>
        <row r="44">
          <cell r="B44">
            <v>108.1</v>
          </cell>
          <cell r="C44">
            <v>107.3</v>
          </cell>
          <cell r="D44">
            <v>109.3</v>
          </cell>
          <cell r="F44">
            <v>109.4</v>
          </cell>
          <cell r="G44">
            <v>106.6</v>
          </cell>
          <cell r="H44">
            <v>107</v>
          </cell>
          <cell r="I44">
            <v>106.1</v>
          </cell>
          <cell r="J44">
            <v>106.3</v>
          </cell>
          <cell r="K44">
            <v>105.6</v>
          </cell>
          <cell r="L44">
            <v>108.1</v>
          </cell>
          <cell r="M44">
            <v>106.2</v>
          </cell>
          <cell r="N44">
            <v>108.2</v>
          </cell>
          <cell r="O44">
            <v>108.6</v>
          </cell>
          <cell r="P44">
            <v>107.6</v>
          </cell>
          <cell r="Q44">
            <v>105.3</v>
          </cell>
          <cell r="R44">
            <v>107.3</v>
          </cell>
          <cell r="S44">
            <v>108.6</v>
          </cell>
          <cell r="T44">
            <v>109</v>
          </cell>
          <cell r="U44">
            <v>107.4</v>
          </cell>
          <cell r="V44">
            <v>107.9</v>
          </cell>
          <cell r="W44">
            <v>108.9</v>
          </cell>
          <cell r="X44">
            <v>108.3</v>
          </cell>
          <cell r="Y44">
            <v>108.1</v>
          </cell>
          <cell r="Z44">
            <v>107.3</v>
          </cell>
          <cell r="AA44">
            <v>108.5</v>
          </cell>
          <cell r="AB44">
            <v>109.3</v>
          </cell>
          <cell r="AC44">
            <v>106.6</v>
          </cell>
          <cell r="AD44">
            <v>107</v>
          </cell>
          <cell r="AE44">
            <v>106.2</v>
          </cell>
          <cell r="AF44">
            <v>106.7</v>
          </cell>
          <cell r="AG44">
            <v>106.8</v>
          </cell>
          <cell r="AH44">
            <v>107.9</v>
          </cell>
          <cell r="AI44">
            <v>106.2</v>
          </cell>
          <cell r="AJ44">
            <v>108.6</v>
          </cell>
          <cell r="AK44">
            <v>108.7</v>
          </cell>
          <cell r="AL44">
            <v>108.1</v>
          </cell>
          <cell r="AM44">
            <v>107.7</v>
          </cell>
          <cell r="AN44">
            <v>107.2</v>
          </cell>
          <cell r="AO44">
            <v>107.5</v>
          </cell>
        </row>
        <row r="45">
          <cell r="B45">
            <v>109.5</v>
          </cell>
          <cell r="C45">
            <v>108.1</v>
          </cell>
          <cell r="D45">
            <v>110</v>
          </cell>
          <cell r="F45">
            <v>111.3</v>
          </cell>
          <cell r="G45">
            <v>107.5</v>
          </cell>
          <cell r="H45">
            <v>107.8</v>
          </cell>
          <cell r="I45">
            <v>106.6</v>
          </cell>
          <cell r="J45">
            <v>107.4</v>
          </cell>
          <cell r="K45">
            <v>106.3</v>
          </cell>
          <cell r="L45">
            <v>108.4</v>
          </cell>
          <cell r="M45">
            <v>107.6</v>
          </cell>
          <cell r="N45">
            <v>110.6</v>
          </cell>
          <cell r="O45">
            <v>109.3</v>
          </cell>
          <cell r="P45">
            <v>108.1</v>
          </cell>
          <cell r="Q45">
            <v>106</v>
          </cell>
          <cell r="R45">
            <v>108.3</v>
          </cell>
          <cell r="S45">
            <v>109.6</v>
          </cell>
          <cell r="T45">
            <v>111</v>
          </cell>
          <cell r="U45">
            <v>108.2</v>
          </cell>
          <cell r="V45">
            <v>108.5</v>
          </cell>
          <cell r="W45">
            <v>110</v>
          </cell>
          <cell r="X45">
            <v>109.6</v>
          </cell>
          <cell r="Y45">
            <v>109.4</v>
          </cell>
          <cell r="Z45">
            <v>108.1</v>
          </cell>
          <cell r="AA45">
            <v>111.3</v>
          </cell>
          <cell r="AB45">
            <v>111.2</v>
          </cell>
          <cell r="AC45">
            <v>107.6</v>
          </cell>
          <cell r="AD45">
            <v>107.8</v>
          </cell>
          <cell r="AE45">
            <v>106.7</v>
          </cell>
          <cell r="AF45">
            <v>108</v>
          </cell>
          <cell r="AG45">
            <v>107.2</v>
          </cell>
          <cell r="AH45">
            <v>108.4</v>
          </cell>
          <cell r="AI45">
            <v>107.5</v>
          </cell>
          <cell r="AJ45">
            <v>109.6</v>
          </cell>
          <cell r="AK45">
            <v>110.8</v>
          </cell>
          <cell r="AL45">
            <v>108.8</v>
          </cell>
          <cell r="AM45">
            <v>108.3</v>
          </cell>
          <cell r="AN45">
            <v>108.1</v>
          </cell>
          <cell r="AO45">
            <v>108.6</v>
          </cell>
        </row>
        <row r="46">
          <cell r="B46">
            <v>112</v>
          </cell>
          <cell r="C46">
            <v>109</v>
          </cell>
          <cell r="D46">
            <v>111.3</v>
          </cell>
          <cell r="F46">
            <v>112.8</v>
          </cell>
          <cell r="G46">
            <v>108.5</v>
          </cell>
          <cell r="H46">
            <v>108.2</v>
          </cell>
          <cell r="I46">
            <v>106.9</v>
          </cell>
          <cell r="J46">
            <v>107.9</v>
          </cell>
          <cell r="K46">
            <v>106.5</v>
          </cell>
          <cell r="L46">
            <v>110</v>
          </cell>
          <cell r="M46">
            <v>108.3</v>
          </cell>
          <cell r="N46">
            <v>111</v>
          </cell>
          <cell r="O46">
            <v>110.6</v>
          </cell>
          <cell r="P46">
            <v>108.6</v>
          </cell>
          <cell r="Q46">
            <v>107</v>
          </cell>
          <cell r="R46">
            <v>109.2</v>
          </cell>
          <cell r="S46">
            <v>110</v>
          </cell>
          <cell r="T46">
            <v>112.2</v>
          </cell>
          <cell r="U46">
            <v>108.6</v>
          </cell>
          <cell r="V46">
            <v>108.7</v>
          </cell>
          <cell r="W46">
            <v>110.4</v>
          </cell>
          <cell r="X46">
            <v>110.4</v>
          </cell>
          <cell r="Y46">
            <v>112</v>
          </cell>
          <cell r="Z46">
            <v>109</v>
          </cell>
          <cell r="AA46">
            <v>113</v>
          </cell>
          <cell r="AB46">
            <v>112.6</v>
          </cell>
          <cell r="AC46">
            <v>108.5</v>
          </cell>
          <cell r="AD46">
            <v>108.2</v>
          </cell>
          <cell r="AE46">
            <v>107</v>
          </cell>
          <cell r="AF46">
            <v>108.8</v>
          </cell>
          <cell r="AG46">
            <v>107.6</v>
          </cell>
          <cell r="AH46">
            <v>110</v>
          </cell>
          <cell r="AI46">
            <v>108.3</v>
          </cell>
          <cell r="AJ46">
            <v>110</v>
          </cell>
          <cell r="AK46">
            <v>111.8</v>
          </cell>
          <cell r="AL46">
            <v>109.7</v>
          </cell>
          <cell r="AM46">
            <v>108.6</v>
          </cell>
          <cell r="AN46">
            <v>108.7</v>
          </cell>
          <cell r="AO46">
            <v>109.5</v>
          </cell>
        </row>
        <row r="47">
          <cell r="B47">
            <v>113.8</v>
          </cell>
          <cell r="C47">
            <v>110.1</v>
          </cell>
          <cell r="D47">
            <v>112.9</v>
          </cell>
          <cell r="F47">
            <v>113.7</v>
          </cell>
          <cell r="G47">
            <v>109.4</v>
          </cell>
          <cell r="H47">
            <v>108.9</v>
          </cell>
          <cell r="I47">
            <v>107.4</v>
          </cell>
          <cell r="J47">
            <v>109.1</v>
          </cell>
          <cell r="K47">
            <v>110.1</v>
          </cell>
          <cell r="L47">
            <v>110.8</v>
          </cell>
          <cell r="M47">
            <v>110.2</v>
          </cell>
          <cell r="N47">
            <v>111.7</v>
          </cell>
          <cell r="O47">
            <v>111.3</v>
          </cell>
          <cell r="P47">
            <v>110.6</v>
          </cell>
          <cell r="Q47">
            <v>108.1</v>
          </cell>
          <cell r="R47">
            <v>110.3</v>
          </cell>
          <cell r="S47">
            <v>111.7</v>
          </cell>
          <cell r="T47">
            <v>112.9</v>
          </cell>
          <cell r="U47">
            <v>111.5</v>
          </cell>
          <cell r="V47">
            <v>111.3</v>
          </cell>
          <cell r="W47">
            <v>112.7</v>
          </cell>
          <cell r="X47">
            <v>111.9</v>
          </cell>
          <cell r="Y47">
            <v>113.8</v>
          </cell>
          <cell r="Z47">
            <v>110.1</v>
          </cell>
          <cell r="AA47">
            <v>114.1</v>
          </cell>
          <cell r="AB47">
            <v>113.5</v>
          </cell>
          <cell r="AC47">
            <v>109.5</v>
          </cell>
          <cell r="AD47">
            <v>108.9</v>
          </cell>
          <cell r="AE47">
            <v>107.5</v>
          </cell>
          <cell r="AF47">
            <v>109.9</v>
          </cell>
          <cell r="AG47">
            <v>109.1</v>
          </cell>
          <cell r="AH47">
            <v>110.8</v>
          </cell>
          <cell r="AI47">
            <v>110.2</v>
          </cell>
          <cell r="AJ47">
            <v>111.7</v>
          </cell>
          <cell r="AK47">
            <v>112.5</v>
          </cell>
          <cell r="AL47">
            <v>111.4</v>
          </cell>
          <cell r="AM47">
            <v>110.8</v>
          </cell>
          <cell r="AN47">
            <v>110.4</v>
          </cell>
          <cell r="AO47">
            <v>110.7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end of tables"/>
      <sheetName val="Tab3"/>
      <sheetName val="Tab2 NAT Old Data"/>
      <sheetName val="Tab2 EGS Old Data"/>
      <sheetName val="Tab2 New Methodology NAT"/>
      <sheetName val="Tab2 New Methodology EGS"/>
      <sheetName val="Tab16"/>
      <sheetName val="cpi06"/>
      <sheetName val="PPI"/>
      <sheetName val="WCI EGS"/>
      <sheetName val="Sheet2"/>
      <sheetName val="Tab17"/>
      <sheetName val="Tab18"/>
      <sheetName val="iresults18"/>
      <sheetName val="iresults18a"/>
      <sheetName val="iresults18b"/>
      <sheetName val="iresults18c"/>
      <sheetName val="iresults18d"/>
      <sheetName val="iresults18e"/>
      <sheetName val="iresults18f"/>
      <sheetName val="iresults18g"/>
      <sheetName val="iresults05c"/>
      <sheetName val="2004 iresults18i"/>
      <sheetName val="Real Retur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B1" t="str">
            <v>Index Numbers ;  All groups ;  Sydney ;</v>
          </cell>
          <cell r="C1" t="str">
            <v>Index Numbers ;  All groups ;  Melbourne ;</v>
          </cell>
          <cell r="D1" t="str">
            <v>Index Numbers ;  All groups ;  Brisbane ;</v>
          </cell>
          <cell r="E1" t="str">
            <v>Index Numbers ;  All groups ;  Adelaide ;</v>
          </cell>
          <cell r="F1" t="str">
            <v>Index Numbers ;  All groups ;  Perth ;</v>
          </cell>
          <cell r="G1" t="str">
            <v>Index Numbers ;  All groups ;  Hobart ;</v>
          </cell>
          <cell r="H1" t="str">
            <v>Index Numbers ;  All groups ;  Darwin ;</v>
          </cell>
          <cell r="I1" t="str">
            <v>Index Numbers ;  All groups ;  Canberra ;</v>
          </cell>
          <cell r="J1" t="str">
            <v>Index Numbers ;  All groups ;  Australia ;</v>
          </cell>
          <cell r="K1" t="str">
            <v>Percentage Change from Corresponding Quarter of Previous Year ;  All groups ;  Sydney ;</v>
          </cell>
          <cell r="L1" t="str">
            <v>Percentage Change from Corresponding Quarter of Previous Year ;  All groups ;  Melbourne ;</v>
          </cell>
          <cell r="M1" t="str">
            <v>Percentage Change from Corresponding Quarter of Previous Year ;  All groups ;  Brisbane ;</v>
          </cell>
          <cell r="N1" t="str">
            <v>Percentage Change from Corresponding Quarter of Previous Year ;  All groups ;  Adelaide ;</v>
          </cell>
          <cell r="O1" t="str">
            <v>Percentage Change from Corresponding Quarter of Previous Year ;  All groups ;  Perth ;</v>
          </cell>
          <cell r="P1" t="str">
            <v>Percentage Change from Corresponding Quarter of Previous Year ;  All groups ;  Hobart ;</v>
          </cell>
          <cell r="Q1" t="str">
            <v>Percentage Change from Corresponding Quarter of Previous Year ;  All groups ;  Darwin ;</v>
          </cell>
          <cell r="R1" t="str">
            <v>Percentage Change from Corresponding Quarter of Previous Year ;  All groups ;  Canberra ;</v>
          </cell>
          <cell r="S1" t="str">
            <v>Percentage Change from Corresponding Quarter of Previous Year ;  All groups ;  Australia ;</v>
          </cell>
          <cell r="T1" t="str">
            <v>Percentage Change From Previous Period ;  All groups ;  Sydney ;</v>
          </cell>
          <cell r="U1" t="str">
            <v>Percentage Change From Previous Period ;  All groups ;  Melbourne ;</v>
          </cell>
          <cell r="V1" t="str">
            <v>Percentage Change From Previous Period ;  All groups ;  Brisbane ;</v>
          </cell>
          <cell r="W1" t="str">
            <v>Percentage Change From Previous Period ;  All groups ;  Adelaide ;</v>
          </cell>
          <cell r="X1" t="str">
            <v>Percentage Change From Previous Period ;  All groups ;  Perth ;</v>
          </cell>
          <cell r="Y1" t="str">
            <v>Percentage Change From Previous Period ;  All groups ;  Hobart ;</v>
          </cell>
          <cell r="Z1" t="str">
            <v>Percentage Change From Previous Period ;  All groups ;  Darwin ;</v>
          </cell>
          <cell r="AA1" t="str">
            <v>Percentage Change From Previous Period ;  All groups ;  Canberra ;</v>
          </cell>
          <cell r="AB1" t="str">
            <v>Percentage Change From Previous Period ;  All groups ;  Australia ;</v>
          </cell>
        </row>
        <row r="2">
          <cell r="A2" t="str">
            <v>Unit</v>
          </cell>
          <cell r="B2" t="str">
            <v>Index Numbers</v>
          </cell>
          <cell r="C2" t="str">
            <v>Index Numbers</v>
          </cell>
          <cell r="D2" t="str">
            <v>Index Numbers</v>
          </cell>
          <cell r="E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</row>
        <row r="4">
          <cell r="A4" t="str">
            <v>Data Type</v>
          </cell>
          <cell r="B4" t="str">
            <v>INDEX</v>
          </cell>
          <cell r="C4" t="str">
            <v>INDEX</v>
          </cell>
          <cell r="D4" t="str">
            <v>INDEX</v>
          </cell>
          <cell r="E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PERCENT</v>
          </cell>
          <cell r="L4" t="str">
            <v>PERCENT</v>
          </cell>
          <cell r="M4" t="str">
            <v>PERCENT</v>
          </cell>
          <cell r="N4" t="str">
            <v>PERCENT</v>
          </cell>
          <cell r="O4" t="str">
            <v>PERCENT</v>
          </cell>
          <cell r="P4" t="str">
            <v>PERCENT</v>
          </cell>
          <cell r="Q4" t="str">
            <v>PERCENT</v>
          </cell>
          <cell r="R4" t="str">
            <v>PERCENT</v>
          </cell>
          <cell r="S4" t="str">
            <v>PERCENT</v>
          </cell>
          <cell r="T4" t="str">
            <v>PERCENT</v>
          </cell>
          <cell r="U4" t="str">
            <v>PERCENT</v>
          </cell>
          <cell r="V4" t="str">
            <v>PERCENT</v>
          </cell>
          <cell r="W4" t="str">
            <v>PERCENT</v>
          </cell>
          <cell r="X4" t="str">
            <v>PERCENT</v>
          </cell>
          <cell r="Y4" t="str">
            <v>PERCENT</v>
          </cell>
          <cell r="Z4" t="str">
            <v>PERCENT</v>
          </cell>
          <cell r="AA4" t="str">
            <v>PERCENT</v>
          </cell>
          <cell r="AB4" t="str">
            <v>PERCENT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</row>
        <row r="6">
          <cell r="A6" t="str">
            <v>Collection Month</v>
          </cell>
          <cell r="B6">
            <v>3</v>
          </cell>
          <cell r="C6">
            <v>3</v>
          </cell>
          <cell r="D6">
            <v>3</v>
          </cell>
          <cell r="E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</row>
        <row r="7">
          <cell r="A7" t="str">
            <v>Series Start</v>
          </cell>
          <cell r="B7">
            <v>17777</v>
          </cell>
          <cell r="C7">
            <v>17777</v>
          </cell>
          <cell r="D7">
            <v>17777</v>
          </cell>
          <cell r="E7">
            <v>17777</v>
          </cell>
          <cell r="F7">
            <v>17777</v>
          </cell>
          <cell r="G7">
            <v>17777</v>
          </cell>
          <cell r="H7">
            <v>29465</v>
          </cell>
          <cell r="I7">
            <v>17777</v>
          </cell>
          <cell r="J7">
            <v>17777</v>
          </cell>
          <cell r="K7">
            <v>26816</v>
          </cell>
          <cell r="L7">
            <v>26816</v>
          </cell>
          <cell r="M7">
            <v>26816</v>
          </cell>
          <cell r="N7">
            <v>26816</v>
          </cell>
          <cell r="O7">
            <v>26816</v>
          </cell>
          <cell r="P7">
            <v>26816</v>
          </cell>
          <cell r="Q7">
            <v>29830</v>
          </cell>
          <cell r="R7">
            <v>26816</v>
          </cell>
          <cell r="S7">
            <v>26816</v>
          </cell>
          <cell r="T7">
            <v>26543</v>
          </cell>
          <cell r="U7">
            <v>26543</v>
          </cell>
          <cell r="V7">
            <v>26543</v>
          </cell>
          <cell r="W7">
            <v>26543</v>
          </cell>
          <cell r="X7">
            <v>26543</v>
          </cell>
          <cell r="Y7">
            <v>26543</v>
          </cell>
          <cell r="Z7">
            <v>29556</v>
          </cell>
          <cell r="AA7">
            <v>26543</v>
          </cell>
          <cell r="AB7">
            <v>26543</v>
          </cell>
        </row>
        <row r="8">
          <cell r="A8" t="str">
            <v>Series End</v>
          </cell>
          <cell r="B8">
            <v>38961</v>
          </cell>
          <cell r="C8">
            <v>38961</v>
          </cell>
          <cell r="D8">
            <v>38961</v>
          </cell>
          <cell r="E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</row>
        <row r="9">
          <cell r="A9" t="str">
            <v>No. Obs</v>
          </cell>
          <cell r="B9">
            <v>233</v>
          </cell>
          <cell r="C9">
            <v>233</v>
          </cell>
          <cell r="D9">
            <v>233</v>
          </cell>
          <cell r="E9">
            <v>233</v>
          </cell>
          <cell r="F9">
            <v>233</v>
          </cell>
          <cell r="G9">
            <v>233</v>
          </cell>
          <cell r="H9">
            <v>105</v>
          </cell>
          <cell r="I9">
            <v>233</v>
          </cell>
          <cell r="J9">
            <v>233</v>
          </cell>
          <cell r="K9">
            <v>134</v>
          </cell>
          <cell r="L9">
            <v>134</v>
          </cell>
          <cell r="M9">
            <v>134</v>
          </cell>
          <cell r="N9">
            <v>134</v>
          </cell>
          <cell r="O9">
            <v>134</v>
          </cell>
          <cell r="P9">
            <v>134</v>
          </cell>
          <cell r="Q9">
            <v>101</v>
          </cell>
          <cell r="R9">
            <v>134</v>
          </cell>
          <cell r="S9">
            <v>134</v>
          </cell>
          <cell r="T9">
            <v>137</v>
          </cell>
          <cell r="U9">
            <v>137</v>
          </cell>
          <cell r="V9">
            <v>137</v>
          </cell>
          <cell r="W9">
            <v>137</v>
          </cell>
          <cell r="X9">
            <v>137</v>
          </cell>
          <cell r="Y9">
            <v>137</v>
          </cell>
          <cell r="Z9">
            <v>104</v>
          </cell>
          <cell r="AA9">
            <v>137</v>
          </cell>
          <cell r="AB9">
            <v>137</v>
          </cell>
        </row>
        <row r="10">
          <cell r="A10" t="str">
            <v>Series ID</v>
          </cell>
          <cell r="B10" t="str">
            <v>A2325806K</v>
          </cell>
          <cell r="C10" t="str">
            <v>A2325811C</v>
          </cell>
          <cell r="D10" t="str">
            <v>A2325816R</v>
          </cell>
          <cell r="E10" t="str">
            <v>A2325821J</v>
          </cell>
          <cell r="F10" t="str">
            <v>A2325826V</v>
          </cell>
          <cell r="G10" t="str">
            <v>A2325831L</v>
          </cell>
          <cell r="H10" t="str">
            <v>A2325836X</v>
          </cell>
          <cell r="I10" t="str">
            <v>A2325841T</v>
          </cell>
          <cell r="J10" t="str">
            <v>A2325846C</v>
          </cell>
          <cell r="K10" t="str">
            <v>A2325807L</v>
          </cell>
          <cell r="L10" t="str">
            <v>A2325812F</v>
          </cell>
          <cell r="M10" t="str">
            <v>A2325817T</v>
          </cell>
          <cell r="N10" t="str">
            <v>A2325822K</v>
          </cell>
          <cell r="O10" t="str">
            <v>A2325827W</v>
          </cell>
          <cell r="P10" t="str">
            <v>A2325832R</v>
          </cell>
          <cell r="Q10" t="str">
            <v>A2325837A</v>
          </cell>
          <cell r="R10" t="str">
            <v>A2325842V</v>
          </cell>
          <cell r="S10" t="str">
            <v>A2325847F</v>
          </cell>
          <cell r="T10" t="str">
            <v>A2325810A</v>
          </cell>
          <cell r="U10" t="str">
            <v>A2325815L</v>
          </cell>
          <cell r="V10" t="str">
            <v>A2325820F</v>
          </cell>
          <cell r="W10" t="str">
            <v>A2325825T</v>
          </cell>
          <cell r="X10" t="str">
            <v>A2325830K</v>
          </cell>
          <cell r="Y10" t="str">
            <v>A2325835W</v>
          </cell>
          <cell r="Z10" t="str">
            <v>A2325840R</v>
          </cell>
          <cell r="AA10" t="str">
            <v>A2325845A</v>
          </cell>
          <cell r="AB10" t="str">
            <v>A2325850V</v>
          </cell>
        </row>
        <row r="11">
          <cell r="A11">
            <v>17777</v>
          </cell>
          <cell r="B11">
            <v>6.6</v>
          </cell>
          <cell r="C11">
            <v>6.7</v>
          </cell>
          <cell r="D11">
            <v>6.8</v>
          </cell>
          <cell r="E11">
            <v>7</v>
          </cell>
          <cell r="F11">
            <v>6.7</v>
          </cell>
          <cell r="G11">
            <v>6.8</v>
          </cell>
          <cell r="I11">
            <v>7.1</v>
          </cell>
          <cell r="J11">
            <v>6.7</v>
          </cell>
        </row>
        <row r="12">
          <cell r="A12">
            <v>17868</v>
          </cell>
          <cell r="B12">
            <v>6.7</v>
          </cell>
          <cell r="C12">
            <v>6.8</v>
          </cell>
          <cell r="D12">
            <v>6.9</v>
          </cell>
          <cell r="E12">
            <v>7.1</v>
          </cell>
          <cell r="F12">
            <v>6.8</v>
          </cell>
          <cell r="G12">
            <v>6.9</v>
          </cell>
          <cell r="I12">
            <v>7.3</v>
          </cell>
          <cell r="J12">
            <v>6.8</v>
          </cell>
        </row>
        <row r="13">
          <cell r="A13">
            <v>17958</v>
          </cell>
          <cell r="B13">
            <v>6.9</v>
          </cell>
          <cell r="C13">
            <v>6.9</v>
          </cell>
          <cell r="D13">
            <v>7</v>
          </cell>
          <cell r="E13">
            <v>7.3</v>
          </cell>
          <cell r="F13">
            <v>7</v>
          </cell>
          <cell r="G13">
            <v>7.1</v>
          </cell>
          <cell r="I13">
            <v>7.4</v>
          </cell>
          <cell r="J13">
            <v>7</v>
          </cell>
        </row>
        <row r="14">
          <cell r="A14">
            <v>18050</v>
          </cell>
          <cell r="B14">
            <v>7</v>
          </cell>
          <cell r="C14">
            <v>7.1</v>
          </cell>
          <cell r="D14">
            <v>7.2</v>
          </cell>
          <cell r="E14">
            <v>7.4</v>
          </cell>
          <cell r="F14">
            <v>7.2</v>
          </cell>
          <cell r="G14">
            <v>7.3</v>
          </cell>
          <cell r="I14">
            <v>7.6</v>
          </cell>
          <cell r="J14">
            <v>7.1</v>
          </cell>
        </row>
        <row r="15">
          <cell r="A15">
            <v>18142</v>
          </cell>
          <cell r="B15">
            <v>7.2</v>
          </cell>
          <cell r="C15">
            <v>7.2</v>
          </cell>
          <cell r="D15">
            <v>7.4</v>
          </cell>
          <cell r="E15">
            <v>7.5</v>
          </cell>
          <cell r="F15">
            <v>7.4</v>
          </cell>
          <cell r="G15">
            <v>7.3</v>
          </cell>
          <cell r="I15">
            <v>7.7</v>
          </cell>
          <cell r="J15">
            <v>7.3</v>
          </cell>
        </row>
        <row r="16">
          <cell r="A16">
            <v>18233</v>
          </cell>
          <cell r="B16">
            <v>7.3</v>
          </cell>
          <cell r="C16">
            <v>7.4</v>
          </cell>
          <cell r="D16">
            <v>7.5</v>
          </cell>
          <cell r="E16">
            <v>7.6</v>
          </cell>
          <cell r="F16">
            <v>7.5</v>
          </cell>
          <cell r="G16">
            <v>7.4</v>
          </cell>
          <cell r="I16">
            <v>7.8</v>
          </cell>
          <cell r="J16">
            <v>7.4</v>
          </cell>
        </row>
        <row r="17">
          <cell r="A17">
            <v>18323</v>
          </cell>
          <cell r="B17">
            <v>7.4</v>
          </cell>
          <cell r="C17">
            <v>7.6</v>
          </cell>
          <cell r="D17">
            <v>7.6</v>
          </cell>
          <cell r="E17">
            <v>7.7</v>
          </cell>
          <cell r="F17">
            <v>7.6</v>
          </cell>
          <cell r="G17">
            <v>7.4</v>
          </cell>
          <cell r="I17">
            <v>7.9</v>
          </cell>
          <cell r="J17">
            <v>7.5</v>
          </cell>
        </row>
        <row r="18">
          <cell r="A18">
            <v>18415</v>
          </cell>
          <cell r="B18">
            <v>7.7</v>
          </cell>
          <cell r="C18">
            <v>7.8</v>
          </cell>
          <cell r="D18">
            <v>7.8</v>
          </cell>
          <cell r="E18">
            <v>8</v>
          </cell>
          <cell r="F18">
            <v>7.9</v>
          </cell>
          <cell r="G18">
            <v>7.7</v>
          </cell>
          <cell r="I18">
            <v>8.1999999999999993</v>
          </cell>
          <cell r="J18">
            <v>7.8</v>
          </cell>
        </row>
        <row r="19">
          <cell r="A19">
            <v>18507</v>
          </cell>
          <cell r="B19">
            <v>7.8</v>
          </cell>
          <cell r="C19">
            <v>7.9</v>
          </cell>
          <cell r="D19">
            <v>7.9</v>
          </cell>
          <cell r="E19">
            <v>8.1</v>
          </cell>
          <cell r="F19">
            <v>8</v>
          </cell>
          <cell r="G19">
            <v>7.9</v>
          </cell>
          <cell r="I19">
            <v>8.4</v>
          </cell>
          <cell r="J19">
            <v>7.9</v>
          </cell>
        </row>
        <row r="20">
          <cell r="A20">
            <v>18598</v>
          </cell>
          <cell r="B20">
            <v>8.1999999999999993</v>
          </cell>
          <cell r="C20">
            <v>8.1999999999999993</v>
          </cell>
          <cell r="D20">
            <v>8.1999999999999993</v>
          </cell>
          <cell r="E20">
            <v>8.4</v>
          </cell>
          <cell r="F20">
            <v>8.1999999999999993</v>
          </cell>
          <cell r="G20">
            <v>8.1</v>
          </cell>
          <cell r="I20">
            <v>8.6999999999999993</v>
          </cell>
          <cell r="J20">
            <v>8.1999999999999993</v>
          </cell>
        </row>
        <row r="21">
          <cell r="A21">
            <v>18688</v>
          </cell>
          <cell r="B21">
            <v>8.5</v>
          </cell>
          <cell r="C21">
            <v>8.6</v>
          </cell>
          <cell r="D21">
            <v>8.6</v>
          </cell>
          <cell r="E21">
            <v>8.8000000000000007</v>
          </cell>
          <cell r="F21">
            <v>8.6999999999999993</v>
          </cell>
          <cell r="G21">
            <v>8.6</v>
          </cell>
          <cell r="I21">
            <v>9.1999999999999993</v>
          </cell>
          <cell r="J21">
            <v>8.6</v>
          </cell>
        </row>
        <row r="22">
          <cell r="A22">
            <v>18780</v>
          </cell>
          <cell r="B22">
            <v>9.1</v>
          </cell>
          <cell r="C22">
            <v>9.1</v>
          </cell>
          <cell r="D22">
            <v>9.1</v>
          </cell>
          <cell r="E22">
            <v>9.4</v>
          </cell>
          <cell r="F22">
            <v>9.1999999999999993</v>
          </cell>
          <cell r="G22">
            <v>9.1999999999999993</v>
          </cell>
          <cell r="I22">
            <v>9.8000000000000007</v>
          </cell>
          <cell r="J22">
            <v>9.1</v>
          </cell>
        </row>
        <row r="23">
          <cell r="A23">
            <v>18872</v>
          </cell>
          <cell r="B23">
            <v>9.6</v>
          </cell>
          <cell r="C23">
            <v>9.5</v>
          </cell>
          <cell r="D23">
            <v>9.5</v>
          </cell>
          <cell r="E23">
            <v>9.9</v>
          </cell>
          <cell r="F23">
            <v>9.6999999999999993</v>
          </cell>
          <cell r="G23">
            <v>9.6999999999999993</v>
          </cell>
          <cell r="I23">
            <v>10.3</v>
          </cell>
          <cell r="J23">
            <v>9.6</v>
          </cell>
        </row>
        <row r="24">
          <cell r="A24">
            <v>18963</v>
          </cell>
          <cell r="B24">
            <v>10.199999999999999</v>
          </cell>
          <cell r="C24">
            <v>10.3</v>
          </cell>
          <cell r="D24">
            <v>10.3</v>
          </cell>
          <cell r="E24">
            <v>10.4</v>
          </cell>
          <cell r="F24">
            <v>10.199999999999999</v>
          </cell>
          <cell r="G24">
            <v>10.3</v>
          </cell>
          <cell r="I24">
            <v>10.9</v>
          </cell>
          <cell r="J24">
            <v>10.3</v>
          </cell>
        </row>
        <row r="25">
          <cell r="A25">
            <v>19054</v>
          </cell>
          <cell r="B25">
            <v>10.6</v>
          </cell>
          <cell r="C25">
            <v>10.5</v>
          </cell>
          <cell r="D25">
            <v>10.7</v>
          </cell>
          <cell r="E25">
            <v>10.8</v>
          </cell>
          <cell r="F25">
            <v>10.7</v>
          </cell>
          <cell r="G25">
            <v>10.6</v>
          </cell>
          <cell r="I25">
            <v>11.2</v>
          </cell>
          <cell r="J25">
            <v>10.6</v>
          </cell>
        </row>
        <row r="26">
          <cell r="A26">
            <v>19146</v>
          </cell>
          <cell r="B26">
            <v>11</v>
          </cell>
          <cell r="C26">
            <v>10.9</v>
          </cell>
          <cell r="D26">
            <v>10.9</v>
          </cell>
          <cell r="E26">
            <v>11.3</v>
          </cell>
          <cell r="F26">
            <v>11.1</v>
          </cell>
          <cell r="G26">
            <v>11</v>
          </cell>
          <cell r="I26">
            <v>11.8</v>
          </cell>
          <cell r="J26">
            <v>11</v>
          </cell>
        </row>
        <row r="27">
          <cell r="A27">
            <v>19238</v>
          </cell>
          <cell r="B27">
            <v>11.1</v>
          </cell>
          <cell r="C27">
            <v>11.2</v>
          </cell>
          <cell r="D27">
            <v>11.2</v>
          </cell>
          <cell r="E27">
            <v>11.6</v>
          </cell>
          <cell r="F27">
            <v>11.4</v>
          </cell>
          <cell r="G27">
            <v>11.3</v>
          </cell>
          <cell r="I27">
            <v>12</v>
          </cell>
          <cell r="J27">
            <v>11.2</v>
          </cell>
        </row>
        <row r="28">
          <cell r="A28">
            <v>19329</v>
          </cell>
          <cell r="B28">
            <v>11.2</v>
          </cell>
          <cell r="C28">
            <v>11.2</v>
          </cell>
          <cell r="D28">
            <v>11.2</v>
          </cell>
          <cell r="E28">
            <v>11.5</v>
          </cell>
          <cell r="F28">
            <v>11.4</v>
          </cell>
          <cell r="G28">
            <v>11.4</v>
          </cell>
          <cell r="I28">
            <v>12.1</v>
          </cell>
          <cell r="J28">
            <v>11.3</v>
          </cell>
        </row>
        <row r="29">
          <cell r="A29">
            <v>19419</v>
          </cell>
          <cell r="B29">
            <v>11.3</v>
          </cell>
          <cell r="C29">
            <v>11.3</v>
          </cell>
          <cell r="D29">
            <v>11.3</v>
          </cell>
          <cell r="E29">
            <v>11.7</v>
          </cell>
          <cell r="F29">
            <v>11.6</v>
          </cell>
          <cell r="G29">
            <v>11.6</v>
          </cell>
          <cell r="I29">
            <v>12.2</v>
          </cell>
          <cell r="J29">
            <v>11.4</v>
          </cell>
        </row>
        <row r="30">
          <cell r="A30">
            <v>19511</v>
          </cell>
          <cell r="B30">
            <v>11.4</v>
          </cell>
          <cell r="C30">
            <v>11.5</v>
          </cell>
          <cell r="D30">
            <v>11.4</v>
          </cell>
          <cell r="E30">
            <v>11.8</v>
          </cell>
          <cell r="F30">
            <v>11.7</v>
          </cell>
          <cell r="G30">
            <v>11.8</v>
          </cell>
          <cell r="I30">
            <v>12.3</v>
          </cell>
          <cell r="J30">
            <v>11.5</v>
          </cell>
        </row>
        <row r="31">
          <cell r="A31">
            <v>19603</v>
          </cell>
          <cell r="B31">
            <v>11.5</v>
          </cell>
          <cell r="C31">
            <v>11.5</v>
          </cell>
          <cell r="D31">
            <v>11.4</v>
          </cell>
          <cell r="E31">
            <v>11.9</v>
          </cell>
          <cell r="F31">
            <v>11.8</v>
          </cell>
          <cell r="G31">
            <v>12.1</v>
          </cell>
          <cell r="I31">
            <v>12.5</v>
          </cell>
          <cell r="J31">
            <v>11.6</v>
          </cell>
        </row>
        <row r="32">
          <cell r="A32">
            <v>19694</v>
          </cell>
          <cell r="B32">
            <v>11.4</v>
          </cell>
          <cell r="C32">
            <v>11.5</v>
          </cell>
          <cell r="D32">
            <v>11.5</v>
          </cell>
          <cell r="E32">
            <v>11.9</v>
          </cell>
          <cell r="F32">
            <v>11.8</v>
          </cell>
          <cell r="G32">
            <v>12.2</v>
          </cell>
          <cell r="I32">
            <v>12.6</v>
          </cell>
          <cell r="J32">
            <v>11.5</v>
          </cell>
        </row>
        <row r="33">
          <cell r="A33">
            <v>19784</v>
          </cell>
          <cell r="B33">
            <v>11.5</v>
          </cell>
          <cell r="C33">
            <v>11.5</v>
          </cell>
          <cell r="D33">
            <v>11.5</v>
          </cell>
          <cell r="E33">
            <v>11.9</v>
          </cell>
          <cell r="F33">
            <v>11.8</v>
          </cell>
          <cell r="G33">
            <v>12.1</v>
          </cell>
          <cell r="I33">
            <v>12.5</v>
          </cell>
          <cell r="J33">
            <v>11.6</v>
          </cell>
        </row>
        <row r="34">
          <cell r="A34">
            <v>19876</v>
          </cell>
          <cell r="B34">
            <v>11.4</v>
          </cell>
          <cell r="C34">
            <v>11.5</v>
          </cell>
          <cell r="D34">
            <v>11.5</v>
          </cell>
          <cell r="E34">
            <v>11.9</v>
          </cell>
          <cell r="F34">
            <v>12</v>
          </cell>
          <cell r="G34">
            <v>12.1</v>
          </cell>
          <cell r="I34">
            <v>12.5</v>
          </cell>
          <cell r="J34">
            <v>11.6</v>
          </cell>
        </row>
        <row r="35">
          <cell r="A35">
            <v>19968</v>
          </cell>
          <cell r="B35">
            <v>11.4</v>
          </cell>
          <cell r="C35">
            <v>11.4</v>
          </cell>
          <cell r="D35">
            <v>11.5</v>
          </cell>
          <cell r="E35">
            <v>12</v>
          </cell>
          <cell r="F35">
            <v>12</v>
          </cell>
          <cell r="G35">
            <v>12</v>
          </cell>
          <cell r="I35">
            <v>12.5</v>
          </cell>
          <cell r="J35">
            <v>11.6</v>
          </cell>
        </row>
        <row r="36">
          <cell r="A36">
            <v>20059</v>
          </cell>
          <cell r="B36">
            <v>11.5</v>
          </cell>
          <cell r="C36">
            <v>11.4</v>
          </cell>
          <cell r="D36">
            <v>11.5</v>
          </cell>
          <cell r="E36">
            <v>12</v>
          </cell>
          <cell r="F36">
            <v>12</v>
          </cell>
          <cell r="G36">
            <v>12</v>
          </cell>
          <cell r="I36">
            <v>12.7</v>
          </cell>
          <cell r="J36">
            <v>11.6</v>
          </cell>
        </row>
        <row r="37">
          <cell r="A37">
            <v>20149</v>
          </cell>
          <cell r="B37">
            <v>11.6</v>
          </cell>
          <cell r="C37">
            <v>11.5</v>
          </cell>
          <cell r="D37">
            <v>11.6</v>
          </cell>
          <cell r="E37">
            <v>12.1</v>
          </cell>
          <cell r="F37">
            <v>12</v>
          </cell>
          <cell r="G37">
            <v>12.1</v>
          </cell>
          <cell r="I37">
            <v>12.7</v>
          </cell>
          <cell r="J37">
            <v>11.7</v>
          </cell>
        </row>
        <row r="38">
          <cell r="A38">
            <v>20241</v>
          </cell>
          <cell r="B38">
            <v>11.6</v>
          </cell>
          <cell r="C38">
            <v>11.6</v>
          </cell>
          <cell r="D38">
            <v>11.7</v>
          </cell>
          <cell r="E38">
            <v>12.2</v>
          </cell>
          <cell r="F38">
            <v>12.2</v>
          </cell>
          <cell r="G38">
            <v>12.2</v>
          </cell>
          <cell r="I38">
            <v>12.8</v>
          </cell>
          <cell r="J38">
            <v>11.8</v>
          </cell>
        </row>
        <row r="39">
          <cell r="A39">
            <v>20333</v>
          </cell>
          <cell r="B39">
            <v>11.7</v>
          </cell>
          <cell r="C39">
            <v>11.8</v>
          </cell>
          <cell r="D39">
            <v>11.7</v>
          </cell>
          <cell r="E39">
            <v>12.2</v>
          </cell>
          <cell r="F39">
            <v>12.2</v>
          </cell>
          <cell r="G39">
            <v>12.4</v>
          </cell>
          <cell r="I39">
            <v>12.9</v>
          </cell>
          <cell r="J39">
            <v>11.9</v>
          </cell>
        </row>
        <row r="40">
          <cell r="A40">
            <v>20424</v>
          </cell>
          <cell r="B40">
            <v>11.8</v>
          </cell>
          <cell r="C40">
            <v>12.1</v>
          </cell>
          <cell r="D40">
            <v>11.8</v>
          </cell>
          <cell r="E40">
            <v>12.3</v>
          </cell>
          <cell r="F40">
            <v>12.3</v>
          </cell>
          <cell r="G40">
            <v>12.6</v>
          </cell>
          <cell r="I40">
            <v>13</v>
          </cell>
          <cell r="J40">
            <v>12</v>
          </cell>
        </row>
        <row r="41">
          <cell r="A41">
            <v>20515</v>
          </cell>
          <cell r="B41">
            <v>11.9</v>
          </cell>
          <cell r="C41">
            <v>12.2</v>
          </cell>
          <cell r="D41">
            <v>12</v>
          </cell>
          <cell r="E41">
            <v>12.4</v>
          </cell>
          <cell r="F41">
            <v>12.4</v>
          </cell>
          <cell r="G41">
            <v>12.8</v>
          </cell>
          <cell r="I41">
            <v>13.1</v>
          </cell>
          <cell r="J41">
            <v>12.1</v>
          </cell>
        </row>
        <row r="42">
          <cell r="A42">
            <v>20607</v>
          </cell>
          <cell r="B42">
            <v>12.3</v>
          </cell>
          <cell r="C42">
            <v>12.7</v>
          </cell>
          <cell r="D42">
            <v>12.3</v>
          </cell>
          <cell r="E42">
            <v>12.8</v>
          </cell>
          <cell r="F42">
            <v>12.7</v>
          </cell>
          <cell r="G42">
            <v>13.1</v>
          </cell>
          <cell r="I42">
            <v>13.4</v>
          </cell>
          <cell r="J42">
            <v>12.5</v>
          </cell>
        </row>
        <row r="43">
          <cell r="A43">
            <v>20699</v>
          </cell>
          <cell r="B43">
            <v>12.7</v>
          </cell>
          <cell r="C43">
            <v>12.9</v>
          </cell>
          <cell r="D43">
            <v>12.6</v>
          </cell>
          <cell r="E43">
            <v>13</v>
          </cell>
          <cell r="F43">
            <v>12.8</v>
          </cell>
          <cell r="G43">
            <v>13.4</v>
          </cell>
          <cell r="I43">
            <v>13.7</v>
          </cell>
          <cell r="J43">
            <v>12.8</v>
          </cell>
        </row>
        <row r="44">
          <cell r="A44">
            <v>20790</v>
          </cell>
          <cell r="B44">
            <v>12.7</v>
          </cell>
          <cell r="C44">
            <v>12.9</v>
          </cell>
          <cell r="D44">
            <v>12.6</v>
          </cell>
          <cell r="E44">
            <v>13</v>
          </cell>
          <cell r="F44">
            <v>12.9</v>
          </cell>
          <cell r="G44">
            <v>13.5</v>
          </cell>
          <cell r="I44">
            <v>13.8</v>
          </cell>
          <cell r="J44">
            <v>12.8</v>
          </cell>
        </row>
        <row r="45">
          <cell r="A45">
            <v>20880</v>
          </cell>
          <cell r="B45">
            <v>12.7</v>
          </cell>
          <cell r="C45">
            <v>12.8</v>
          </cell>
          <cell r="D45">
            <v>12.6</v>
          </cell>
          <cell r="E45">
            <v>12.8</v>
          </cell>
          <cell r="F45">
            <v>13</v>
          </cell>
          <cell r="G45">
            <v>13.5</v>
          </cell>
          <cell r="I45">
            <v>13.8</v>
          </cell>
          <cell r="J45">
            <v>12.8</v>
          </cell>
        </row>
        <row r="46">
          <cell r="A46">
            <v>20972</v>
          </cell>
          <cell r="B46">
            <v>12.8</v>
          </cell>
          <cell r="C46">
            <v>12.9</v>
          </cell>
          <cell r="D46">
            <v>12.7</v>
          </cell>
          <cell r="E46">
            <v>13</v>
          </cell>
          <cell r="F46">
            <v>13.1</v>
          </cell>
          <cell r="G46">
            <v>13.5</v>
          </cell>
          <cell r="I46">
            <v>13.8</v>
          </cell>
          <cell r="J46">
            <v>12.9</v>
          </cell>
        </row>
        <row r="47">
          <cell r="A47">
            <v>21064</v>
          </cell>
          <cell r="B47">
            <v>12.9</v>
          </cell>
          <cell r="C47">
            <v>12.9</v>
          </cell>
          <cell r="D47">
            <v>12.7</v>
          </cell>
          <cell r="E47">
            <v>13</v>
          </cell>
          <cell r="F47">
            <v>13.1</v>
          </cell>
          <cell r="G47">
            <v>13.5</v>
          </cell>
          <cell r="I47">
            <v>13.8</v>
          </cell>
          <cell r="J47">
            <v>12.9</v>
          </cell>
        </row>
        <row r="48">
          <cell r="A48">
            <v>21155</v>
          </cell>
          <cell r="B48">
            <v>12.9</v>
          </cell>
          <cell r="C48">
            <v>12.9</v>
          </cell>
          <cell r="D48">
            <v>12.8</v>
          </cell>
          <cell r="E48">
            <v>13</v>
          </cell>
          <cell r="F48">
            <v>13</v>
          </cell>
          <cell r="G48">
            <v>13.5</v>
          </cell>
          <cell r="I48">
            <v>13.8</v>
          </cell>
          <cell r="J48">
            <v>12.9</v>
          </cell>
        </row>
        <row r="49">
          <cell r="A49">
            <v>21245</v>
          </cell>
          <cell r="B49">
            <v>13</v>
          </cell>
          <cell r="C49">
            <v>12.9</v>
          </cell>
          <cell r="D49">
            <v>12.9</v>
          </cell>
          <cell r="E49">
            <v>13</v>
          </cell>
          <cell r="F49">
            <v>13</v>
          </cell>
          <cell r="G49">
            <v>13.5</v>
          </cell>
          <cell r="I49">
            <v>13.9</v>
          </cell>
          <cell r="J49">
            <v>13</v>
          </cell>
        </row>
        <row r="50">
          <cell r="A50">
            <v>21337</v>
          </cell>
          <cell r="B50">
            <v>13</v>
          </cell>
          <cell r="C50">
            <v>13</v>
          </cell>
          <cell r="D50">
            <v>13</v>
          </cell>
          <cell r="E50">
            <v>13.1</v>
          </cell>
          <cell r="F50">
            <v>13.1</v>
          </cell>
          <cell r="G50">
            <v>13.5</v>
          </cell>
          <cell r="I50">
            <v>14</v>
          </cell>
          <cell r="J50">
            <v>13</v>
          </cell>
        </row>
        <row r="51">
          <cell r="A51">
            <v>21429</v>
          </cell>
          <cell r="B51">
            <v>12.9</v>
          </cell>
          <cell r="C51">
            <v>13</v>
          </cell>
          <cell r="D51">
            <v>13.1</v>
          </cell>
          <cell r="E51">
            <v>13.2</v>
          </cell>
          <cell r="F51">
            <v>13.1</v>
          </cell>
          <cell r="G51">
            <v>13.6</v>
          </cell>
          <cell r="I51">
            <v>13.9</v>
          </cell>
          <cell r="J51">
            <v>13</v>
          </cell>
        </row>
        <row r="52">
          <cell r="A52">
            <v>21520</v>
          </cell>
          <cell r="B52">
            <v>13</v>
          </cell>
          <cell r="C52">
            <v>13.2</v>
          </cell>
          <cell r="D52">
            <v>13.3</v>
          </cell>
          <cell r="E52">
            <v>13.3</v>
          </cell>
          <cell r="F52">
            <v>13.1</v>
          </cell>
          <cell r="G52">
            <v>13.7</v>
          </cell>
          <cell r="I52">
            <v>14</v>
          </cell>
          <cell r="J52">
            <v>13.1</v>
          </cell>
        </row>
        <row r="53">
          <cell r="A53">
            <v>21610</v>
          </cell>
          <cell r="B53">
            <v>13</v>
          </cell>
          <cell r="C53">
            <v>13.2</v>
          </cell>
          <cell r="D53">
            <v>13.4</v>
          </cell>
          <cell r="E53">
            <v>13.4</v>
          </cell>
          <cell r="F53">
            <v>13.2</v>
          </cell>
          <cell r="G53">
            <v>13.7</v>
          </cell>
          <cell r="I53">
            <v>14</v>
          </cell>
          <cell r="J53">
            <v>13.2</v>
          </cell>
        </row>
        <row r="54">
          <cell r="A54">
            <v>21702</v>
          </cell>
          <cell r="B54">
            <v>13.1</v>
          </cell>
          <cell r="C54">
            <v>13.3</v>
          </cell>
          <cell r="D54">
            <v>13.4</v>
          </cell>
          <cell r="E54">
            <v>13.4</v>
          </cell>
          <cell r="F54">
            <v>13.3</v>
          </cell>
          <cell r="G54">
            <v>13.8</v>
          </cell>
          <cell r="I54">
            <v>14.2</v>
          </cell>
          <cell r="J54">
            <v>13.2</v>
          </cell>
        </row>
        <row r="55">
          <cell r="A55">
            <v>21794</v>
          </cell>
          <cell r="B55">
            <v>13.1</v>
          </cell>
          <cell r="C55">
            <v>13.4</v>
          </cell>
          <cell r="D55">
            <v>13.5</v>
          </cell>
          <cell r="E55">
            <v>13.5</v>
          </cell>
          <cell r="F55">
            <v>13.3</v>
          </cell>
          <cell r="G55">
            <v>13.8</v>
          </cell>
          <cell r="I55">
            <v>14.2</v>
          </cell>
          <cell r="J55">
            <v>13.3</v>
          </cell>
        </row>
        <row r="56">
          <cell r="A56">
            <v>21885</v>
          </cell>
          <cell r="B56">
            <v>13.2</v>
          </cell>
          <cell r="C56">
            <v>13.4</v>
          </cell>
          <cell r="D56">
            <v>13.6</v>
          </cell>
          <cell r="E56">
            <v>13.6</v>
          </cell>
          <cell r="F56">
            <v>13.3</v>
          </cell>
          <cell r="G56">
            <v>13.8</v>
          </cell>
          <cell r="I56">
            <v>14.3</v>
          </cell>
          <cell r="J56">
            <v>13.4</v>
          </cell>
        </row>
        <row r="57">
          <cell r="A57">
            <v>21976</v>
          </cell>
          <cell r="B57">
            <v>13.3</v>
          </cell>
          <cell r="C57">
            <v>13.6</v>
          </cell>
          <cell r="D57">
            <v>13.7</v>
          </cell>
          <cell r="E57">
            <v>13.8</v>
          </cell>
          <cell r="F57">
            <v>13.5</v>
          </cell>
          <cell r="G57">
            <v>13.9</v>
          </cell>
          <cell r="I57">
            <v>14.4</v>
          </cell>
          <cell r="J57">
            <v>13.5</v>
          </cell>
        </row>
        <row r="58">
          <cell r="A58">
            <v>22068</v>
          </cell>
          <cell r="B58">
            <v>13.5</v>
          </cell>
          <cell r="C58">
            <v>13.9</v>
          </cell>
          <cell r="D58">
            <v>13.7</v>
          </cell>
          <cell r="E58">
            <v>14</v>
          </cell>
          <cell r="F58">
            <v>13.7</v>
          </cell>
          <cell r="G58">
            <v>14.1</v>
          </cell>
          <cell r="I58">
            <v>14.5</v>
          </cell>
          <cell r="J58">
            <v>13.7</v>
          </cell>
        </row>
        <row r="59">
          <cell r="A59">
            <v>22160</v>
          </cell>
          <cell r="B59">
            <v>13.6</v>
          </cell>
          <cell r="C59">
            <v>14.1</v>
          </cell>
          <cell r="D59">
            <v>13.9</v>
          </cell>
          <cell r="E59">
            <v>14.2</v>
          </cell>
          <cell r="F59">
            <v>13.8</v>
          </cell>
          <cell r="G59">
            <v>14.5</v>
          </cell>
          <cell r="I59">
            <v>14.7</v>
          </cell>
          <cell r="J59">
            <v>13.9</v>
          </cell>
        </row>
        <row r="60">
          <cell r="A60">
            <v>22251</v>
          </cell>
          <cell r="B60">
            <v>13.7</v>
          </cell>
          <cell r="C60">
            <v>14.2</v>
          </cell>
          <cell r="D60">
            <v>14.1</v>
          </cell>
          <cell r="E60">
            <v>14.3</v>
          </cell>
          <cell r="F60">
            <v>13.9</v>
          </cell>
          <cell r="G60">
            <v>14.6</v>
          </cell>
          <cell r="I60">
            <v>14.7</v>
          </cell>
          <cell r="J60">
            <v>14</v>
          </cell>
        </row>
        <row r="61">
          <cell r="A61">
            <v>22341</v>
          </cell>
          <cell r="B61">
            <v>13.8</v>
          </cell>
          <cell r="C61">
            <v>14.2</v>
          </cell>
          <cell r="D61">
            <v>14.3</v>
          </cell>
          <cell r="E61">
            <v>14.4</v>
          </cell>
          <cell r="F61">
            <v>14</v>
          </cell>
          <cell r="G61">
            <v>14.8</v>
          </cell>
          <cell r="I61">
            <v>14.8</v>
          </cell>
          <cell r="J61">
            <v>14.1</v>
          </cell>
        </row>
        <row r="62">
          <cell r="A62">
            <v>22433</v>
          </cell>
          <cell r="B62">
            <v>13.9</v>
          </cell>
          <cell r="C62">
            <v>14.3</v>
          </cell>
          <cell r="D62">
            <v>14.2</v>
          </cell>
          <cell r="E62">
            <v>14.5</v>
          </cell>
          <cell r="F62">
            <v>14.1</v>
          </cell>
          <cell r="G62">
            <v>14.8</v>
          </cell>
          <cell r="I62">
            <v>14.9</v>
          </cell>
          <cell r="J62">
            <v>14.2</v>
          </cell>
        </row>
        <row r="63">
          <cell r="A63">
            <v>22525</v>
          </cell>
          <cell r="B63">
            <v>13.8</v>
          </cell>
          <cell r="C63">
            <v>14.3</v>
          </cell>
          <cell r="D63">
            <v>14.3</v>
          </cell>
          <cell r="E63">
            <v>14.4</v>
          </cell>
          <cell r="F63">
            <v>14</v>
          </cell>
          <cell r="G63">
            <v>14.9</v>
          </cell>
          <cell r="I63">
            <v>14.9</v>
          </cell>
          <cell r="J63">
            <v>14.1</v>
          </cell>
        </row>
        <row r="64">
          <cell r="A64">
            <v>22616</v>
          </cell>
          <cell r="B64">
            <v>13.8</v>
          </cell>
          <cell r="C64">
            <v>14.3</v>
          </cell>
          <cell r="D64">
            <v>14.3</v>
          </cell>
          <cell r="E64">
            <v>14.3</v>
          </cell>
          <cell r="F64">
            <v>13.9</v>
          </cell>
          <cell r="G64">
            <v>14.8</v>
          </cell>
          <cell r="I64">
            <v>15.1</v>
          </cell>
          <cell r="J64">
            <v>14.1</v>
          </cell>
        </row>
        <row r="65">
          <cell r="A65">
            <v>22706</v>
          </cell>
          <cell r="B65">
            <v>13.8</v>
          </cell>
          <cell r="C65">
            <v>14.2</v>
          </cell>
          <cell r="D65">
            <v>14.4</v>
          </cell>
          <cell r="E65">
            <v>14.2</v>
          </cell>
          <cell r="F65">
            <v>14</v>
          </cell>
          <cell r="G65">
            <v>14.7</v>
          </cell>
          <cell r="I65">
            <v>15</v>
          </cell>
          <cell r="J65">
            <v>14.1</v>
          </cell>
        </row>
        <row r="66">
          <cell r="A66">
            <v>22798</v>
          </cell>
          <cell r="B66">
            <v>13.8</v>
          </cell>
          <cell r="C66">
            <v>14.2</v>
          </cell>
          <cell r="D66">
            <v>14.4</v>
          </cell>
          <cell r="E66">
            <v>14.2</v>
          </cell>
          <cell r="F66">
            <v>14</v>
          </cell>
          <cell r="G66">
            <v>14.7</v>
          </cell>
          <cell r="I66">
            <v>15</v>
          </cell>
          <cell r="J66">
            <v>14.1</v>
          </cell>
        </row>
        <row r="67">
          <cell r="A67">
            <v>22890</v>
          </cell>
          <cell r="B67">
            <v>13.8</v>
          </cell>
          <cell r="C67">
            <v>14.2</v>
          </cell>
          <cell r="D67">
            <v>14.4</v>
          </cell>
          <cell r="E67">
            <v>14.2</v>
          </cell>
          <cell r="F67">
            <v>14</v>
          </cell>
          <cell r="G67">
            <v>14.7</v>
          </cell>
          <cell r="I67">
            <v>15</v>
          </cell>
          <cell r="J67">
            <v>14.1</v>
          </cell>
        </row>
        <row r="68">
          <cell r="A68">
            <v>22981</v>
          </cell>
          <cell r="B68">
            <v>13.9</v>
          </cell>
          <cell r="C68">
            <v>14.2</v>
          </cell>
          <cell r="D68">
            <v>14.4</v>
          </cell>
          <cell r="E68">
            <v>14.2</v>
          </cell>
          <cell r="F68">
            <v>14</v>
          </cell>
          <cell r="G68">
            <v>14.8</v>
          </cell>
          <cell r="I68">
            <v>15.1</v>
          </cell>
          <cell r="J68">
            <v>14.1</v>
          </cell>
        </row>
        <row r="69">
          <cell r="A69">
            <v>23071</v>
          </cell>
          <cell r="B69">
            <v>13.9</v>
          </cell>
          <cell r="C69">
            <v>14.2</v>
          </cell>
          <cell r="D69">
            <v>14.4</v>
          </cell>
          <cell r="E69">
            <v>14.2</v>
          </cell>
          <cell r="F69">
            <v>14.1</v>
          </cell>
          <cell r="G69">
            <v>14.8</v>
          </cell>
          <cell r="I69">
            <v>15</v>
          </cell>
          <cell r="J69">
            <v>14.1</v>
          </cell>
        </row>
        <row r="70">
          <cell r="A70">
            <v>23163</v>
          </cell>
          <cell r="B70">
            <v>13.9</v>
          </cell>
          <cell r="C70">
            <v>14.3</v>
          </cell>
          <cell r="D70">
            <v>14.4</v>
          </cell>
          <cell r="E70">
            <v>14.3</v>
          </cell>
          <cell r="F70">
            <v>14.1</v>
          </cell>
          <cell r="G70">
            <v>14.8</v>
          </cell>
          <cell r="I70">
            <v>15</v>
          </cell>
          <cell r="J70">
            <v>14.1</v>
          </cell>
        </row>
        <row r="71">
          <cell r="A71">
            <v>23255</v>
          </cell>
          <cell r="B71">
            <v>13.9</v>
          </cell>
          <cell r="C71">
            <v>14.3</v>
          </cell>
          <cell r="D71">
            <v>14.5</v>
          </cell>
          <cell r="E71">
            <v>14.3</v>
          </cell>
          <cell r="F71">
            <v>14.1</v>
          </cell>
          <cell r="G71">
            <v>14.8</v>
          </cell>
          <cell r="I71">
            <v>15.1</v>
          </cell>
          <cell r="J71">
            <v>14.2</v>
          </cell>
        </row>
        <row r="72">
          <cell r="A72">
            <v>23346</v>
          </cell>
          <cell r="B72">
            <v>13.9</v>
          </cell>
          <cell r="C72">
            <v>14.3</v>
          </cell>
          <cell r="D72">
            <v>14.5</v>
          </cell>
          <cell r="E72">
            <v>14.3</v>
          </cell>
          <cell r="F72">
            <v>14.2</v>
          </cell>
          <cell r="G72">
            <v>14.9</v>
          </cell>
          <cell r="I72">
            <v>15.1</v>
          </cell>
          <cell r="J72">
            <v>14.2</v>
          </cell>
        </row>
        <row r="73">
          <cell r="A73">
            <v>23437</v>
          </cell>
          <cell r="B73">
            <v>14</v>
          </cell>
          <cell r="C73">
            <v>14.3</v>
          </cell>
          <cell r="D73">
            <v>14.6</v>
          </cell>
          <cell r="E73">
            <v>14.4</v>
          </cell>
          <cell r="F73">
            <v>14.3</v>
          </cell>
          <cell r="G73">
            <v>14.9</v>
          </cell>
          <cell r="I73">
            <v>15.1</v>
          </cell>
          <cell r="J73">
            <v>14.3</v>
          </cell>
        </row>
        <row r="74">
          <cell r="A74">
            <v>23529</v>
          </cell>
          <cell r="B74">
            <v>14.2</v>
          </cell>
          <cell r="C74">
            <v>14.5</v>
          </cell>
          <cell r="D74">
            <v>14.7</v>
          </cell>
          <cell r="E74">
            <v>14.6</v>
          </cell>
          <cell r="F74">
            <v>14.4</v>
          </cell>
          <cell r="G74">
            <v>15</v>
          </cell>
          <cell r="I74">
            <v>15.2</v>
          </cell>
          <cell r="J74">
            <v>14.4</v>
          </cell>
        </row>
        <row r="75">
          <cell r="A75">
            <v>23621</v>
          </cell>
          <cell r="B75">
            <v>14.3</v>
          </cell>
          <cell r="C75">
            <v>14.6</v>
          </cell>
          <cell r="D75">
            <v>14.9</v>
          </cell>
          <cell r="E75">
            <v>14.8</v>
          </cell>
          <cell r="F75">
            <v>14.6</v>
          </cell>
          <cell r="G75">
            <v>15.2</v>
          </cell>
          <cell r="I75">
            <v>15.4</v>
          </cell>
          <cell r="J75">
            <v>14.6</v>
          </cell>
        </row>
        <row r="76">
          <cell r="A76">
            <v>23712</v>
          </cell>
          <cell r="B76">
            <v>14.5</v>
          </cell>
          <cell r="C76">
            <v>14.9</v>
          </cell>
          <cell r="D76">
            <v>15</v>
          </cell>
          <cell r="E76">
            <v>15</v>
          </cell>
          <cell r="F76">
            <v>14.6</v>
          </cell>
          <cell r="G76">
            <v>15.4</v>
          </cell>
          <cell r="I76">
            <v>15.6</v>
          </cell>
          <cell r="J76">
            <v>14.7</v>
          </cell>
        </row>
        <row r="77">
          <cell r="A77">
            <v>23802</v>
          </cell>
          <cell r="B77">
            <v>14.5</v>
          </cell>
          <cell r="C77">
            <v>15</v>
          </cell>
          <cell r="D77">
            <v>15.2</v>
          </cell>
          <cell r="E77">
            <v>15</v>
          </cell>
          <cell r="F77">
            <v>14.7</v>
          </cell>
          <cell r="G77">
            <v>15.4</v>
          </cell>
          <cell r="I77">
            <v>15.6</v>
          </cell>
          <cell r="J77">
            <v>14.8</v>
          </cell>
        </row>
        <row r="78">
          <cell r="A78">
            <v>23894</v>
          </cell>
          <cell r="B78">
            <v>14.7</v>
          </cell>
          <cell r="C78">
            <v>15.2</v>
          </cell>
          <cell r="D78">
            <v>15.3</v>
          </cell>
          <cell r="E78">
            <v>15.1</v>
          </cell>
          <cell r="F78">
            <v>14.9</v>
          </cell>
          <cell r="G78">
            <v>15.6</v>
          </cell>
          <cell r="I78">
            <v>15.8</v>
          </cell>
          <cell r="J78">
            <v>15</v>
          </cell>
        </row>
        <row r="79">
          <cell r="A79">
            <v>23986</v>
          </cell>
          <cell r="B79">
            <v>14.8</v>
          </cell>
          <cell r="C79">
            <v>15.3</v>
          </cell>
          <cell r="D79">
            <v>15.6</v>
          </cell>
          <cell r="E79">
            <v>15.2</v>
          </cell>
          <cell r="F79">
            <v>15</v>
          </cell>
          <cell r="G79">
            <v>15.8</v>
          </cell>
          <cell r="I79">
            <v>15.9</v>
          </cell>
          <cell r="J79">
            <v>15.1</v>
          </cell>
        </row>
        <row r="80">
          <cell r="A80">
            <v>24077</v>
          </cell>
          <cell r="B80">
            <v>15</v>
          </cell>
          <cell r="C80">
            <v>15.5</v>
          </cell>
          <cell r="D80">
            <v>15.8</v>
          </cell>
          <cell r="E80">
            <v>15.5</v>
          </cell>
          <cell r="F80">
            <v>15.1</v>
          </cell>
          <cell r="G80">
            <v>16</v>
          </cell>
          <cell r="I80">
            <v>16.100000000000001</v>
          </cell>
          <cell r="J80">
            <v>15.3</v>
          </cell>
        </row>
        <row r="81">
          <cell r="A81">
            <v>24167</v>
          </cell>
          <cell r="B81">
            <v>15</v>
          </cell>
          <cell r="C81">
            <v>15.5</v>
          </cell>
          <cell r="D81">
            <v>15.9</v>
          </cell>
          <cell r="E81">
            <v>15.5</v>
          </cell>
          <cell r="F81">
            <v>15.3</v>
          </cell>
          <cell r="G81">
            <v>15.9</v>
          </cell>
          <cell r="I81">
            <v>16.100000000000001</v>
          </cell>
          <cell r="J81">
            <v>15.4</v>
          </cell>
        </row>
        <row r="82">
          <cell r="A82">
            <v>24259</v>
          </cell>
          <cell r="B82">
            <v>15.1</v>
          </cell>
          <cell r="C82">
            <v>15.6</v>
          </cell>
          <cell r="D82">
            <v>16</v>
          </cell>
          <cell r="E82">
            <v>15.7</v>
          </cell>
          <cell r="F82">
            <v>15.6</v>
          </cell>
          <cell r="G82">
            <v>16</v>
          </cell>
          <cell r="I82">
            <v>16.100000000000001</v>
          </cell>
          <cell r="J82">
            <v>15.5</v>
          </cell>
        </row>
        <row r="83">
          <cell r="A83">
            <v>24351</v>
          </cell>
          <cell r="B83">
            <v>15.2</v>
          </cell>
          <cell r="C83">
            <v>15.7</v>
          </cell>
          <cell r="D83">
            <v>16.100000000000001</v>
          </cell>
          <cell r="E83">
            <v>15.7</v>
          </cell>
          <cell r="F83">
            <v>15.7</v>
          </cell>
          <cell r="G83">
            <v>16</v>
          </cell>
          <cell r="I83">
            <v>16.2</v>
          </cell>
          <cell r="J83">
            <v>15.5</v>
          </cell>
        </row>
        <row r="84">
          <cell r="A84">
            <v>24442</v>
          </cell>
          <cell r="B84">
            <v>15.3</v>
          </cell>
          <cell r="C84">
            <v>15.8</v>
          </cell>
          <cell r="D84">
            <v>16.2</v>
          </cell>
          <cell r="E84">
            <v>15.9</v>
          </cell>
          <cell r="F84">
            <v>15.8</v>
          </cell>
          <cell r="G84">
            <v>16.100000000000001</v>
          </cell>
          <cell r="I84">
            <v>16.3</v>
          </cell>
          <cell r="J84">
            <v>15.7</v>
          </cell>
        </row>
        <row r="85">
          <cell r="A85">
            <v>24532</v>
          </cell>
          <cell r="B85">
            <v>15.4</v>
          </cell>
          <cell r="C85">
            <v>15.9</v>
          </cell>
          <cell r="D85">
            <v>16.3</v>
          </cell>
          <cell r="E85">
            <v>16</v>
          </cell>
          <cell r="F85">
            <v>15.9</v>
          </cell>
          <cell r="G85">
            <v>16.3</v>
          </cell>
          <cell r="I85">
            <v>16.399999999999999</v>
          </cell>
          <cell r="J85">
            <v>15.8</v>
          </cell>
        </row>
        <row r="86">
          <cell r="A86">
            <v>24624</v>
          </cell>
          <cell r="B86">
            <v>15.5</v>
          </cell>
          <cell r="C86">
            <v>16.2</v>
          </cell>
          <cell r="D86">
            <v>16.399999999999999</v>
          </cell>
          <cell r="E86">
            <v>16.2</v>
          </cell>
          <cell r="F86">
            <v>16.100000000000001</v>
          </cell>
          <cell r="G86">
            <v>16.5</v>
          </cell>
          <cell r="I86">
            <v>16.600000000000001</v>
          </cell>
          <cell r="J86">
            <v>15.9</v>
          </cell>
        </row>
        <row r="87">
          <cell r="A87">
            <v>24716</v>
          </cell>
          <cell r="B87">
            <v>15.7</v>
          </cell>
          <cell r="C87">
            <v>16.399999999999999</v>
          </cell>
          <cell r="D87">
            <v>16.7</v>
          </cell>
          <cell r="E87">
            <v>16.399999999999999</v>
          </cell>
          <cell r="F87">
            <v>16.2</v>
          </cell>
          <cell r="G87">
            <v>16.899999999999999</v>
          </cell>
          <cell r="I87">
            <v>16.7</v>
          </cell>
          <cell r="J87">
            <v>16.2</v>
          </cell>
        </row>
        <row r="88">
          <cell r="A88">
            <v>24807</v>
          </cell>
          <cell r="B88">
            <v>15.8</v>
          </cell>
          <cell r="C88">
            <v>16.399999999999999</v>
          </cell>
          <cell r="D88">
            <v>16.7</v>
          </cell>
          <cell r="E88">
            <v>16.3</v>
          </cell>
          <cell r="F88">
            <v>16.3</v>
          </cell>
          <cell r="G88">
            <v>17.100000000000001</v>
          </cell>
          <cell r="I88">
            <v>16.8</v>
          </cell>
          <cell r="J88">
            <v>16.2</v>
          </cell>
        </row>
        <row r="89">
          <cell r="A89">
            <v>24898</v>
          </cell>
          <cell r="B89">
            <v>15.9</v>
          </cell>
          <cell r="C89">
            <v>16.5</v>
          </cell>
          <cell r="D89">
            <v>16.8</v>
          </cell>
          <cell r="E89">
            <v>16.399999999999999</v>
          </cell>
          <cell r="F89">
            <v>16.399999999999999</v>
          </cell>
          <cell r="G89">
            <v>17</v>
          </cell>
          <cell r="I89">
            <v>16.8</v>
          </cell>
          <cell r="J89">
            <v>16.3</v>
          </cell>
        </row>
        <row r="90">
          <cell r="A90">
            <v>24990</v>
          </cell>
          <cell r="B90">
            <v>16</v>
          </cell>
          <cell r="C90">
            <v>16.7</v>
          </cell>
          <cell r="D90">
            <v>16.8</v>
          </cell>
          <cell r="E90">
            <v>16.600000000000001</v>
          </cell>
          <cell r="F90">
            <v>16.5</v>
          </cell>
          <cell r="G90">
            <v>17</v>
          </cell>
          <cell r="I90">
            <v>16.899999999999999</v>
          </cell>
          <cell r="J90">
            <v>16.399999999999999</v>
          </cell>
        </row>
        <row r="91">
          <cell r="A91">
            <v>25082</v>
          </cell>
          <cell r="B91">
            <v>16</v>
          </cell>
          <cell r="C91">
            <v>16.7</v>
          </cell>
          <cell r="D91">
            <v>17</v>
          </cell>
          <cell r="E91">
            <v>16.600000000000001</v>
          </cell>
          <cell r="F91">
            <v>16.600000000000001</v>
          </cell>
          <cell r="G91">
            <v>17.100000000000001</v>
          </cell>
          <cell r="I91">
            <v>16.899999999999999</v>
          </cell>
          <cell r="J91">
            <v>16.5</v>
          </cell>
        </row>
        <row r="92">
          <cell r="A92">
            <v>25173</v>
          </cell>
          <cell r="B92">
            <v>16.3</v>
          </cell>
          <cell r="C92">
            <v>16.8</v>
          </cell>
          <cell r="D92">
            <v>17.100000000000001</v>
          </cell>
          <cell r="E92">
            <v>16.7</v>
          </cell>
          <cell r="F92">
            <v>16.600000000000001</v>
          </cell>
          <cell r="G92">
            <v>17.2</v>
          </cell>
          <cell r="I92">
            <v>17</v>
          </cell>
          <cell r="J92">
            <v>16.600000000000001</v>
          </cell>
        </row>
        <row r="93">
          <cell r="A93">
            <v>25263</v>
          </cell>
          <cell r="B93">
            <v>16.399999999999999</v>
          </cell>
          <cell r="C93">
            <v>16.899999999999999</v>
          </cell>
          <cell r="D93">
            <v>17.2</v>
          </cell>
          <cell r="E93">
            <v>16.8</v>
          </cell>
          <cell r="F93">
            <v>16.8</v>
          </cell>
          <cell r="G93">
            <v>17.3</v>
          </cell>
          <cell r="I93">
            <v>17.2</v>
          </cell>
          <cell r="J93">
            <v>16.8</v>
          </cell>
        </row>
        <row r="94">
          <cell r="A94">
            <v>25355</v>
          </cell>
          <cell r="B94">
            <v>16.5</v>
          </cell>
          <cell r="C94">
            <v>17</v>
          </cell>
          <cell r="D94">
            <v>17.3</v>
          </cell>
          <cell r="E94">
            <v>16.899999999999999</v>
          </cell>
          <cell r="F94">
            <v>17</v>
          </cell>
          <cell r="G94">
            <v>17.399999999999999</v>
          </cell>
          <cell r="I94">
            <v>17.2</v>
          </cell>
          <cell r="J94">
            <v>16.899999999999999</v>
          </cell>
        </row>
        <row r="95">
          <cell r="A95">
            <v>25447</v>
          </cell>
          <cell r="B95">
            <v>16.600000000000001</v>
          </cell>
          <cell r="C95">
            <v>17.100000000000001</v>
          </cell>
          <cell r="D95">
            <v>17.399999999999999</v>
          </cell>
          <cell r="E95">
            <v>17</v>
          </cell>
          <cell r="F95">
            <v>17.100000000000001</v>
          </cell>
          <cell r="G95">
            <v>17.399999999999999</v>
          </cell>
          <cell r="I95">
            <v>17.3</v>
          </cell>
          <cell r="J95">
            <v>17</v>
          </cell>
        </row>
        <row r="96">
          <cell r="A96">
            <v>25538</v>
          </cell>
          <cell r="B96">
            <v>16.8</v>
          </cell>
          <cell r="C96">
            <v>17.2</v>
          </cell>
          <cell r="D96">
            <v>17.5</v>
          </cell>
          <cell r="E96">
            <v>17.100000000000001</v>
          </cell>
          <cell r="F96">
            <v>17.3</v>
          </cell>
          <cell r="G96">
            <v>17.600000000000001</v>
          </cell>
          <cell r="I96">
            <v>17.5</v>
          </cell>
          <cell r="J96">
            <v>17.100000000000001</v>
          </cell>
        </row>
        <row r="97">
          <cell r="A97">
            <v>25628</v>
          </cell>
          <cell r="B97">
            <v>17.100000000000001</v>
          </cell>
          <cell r="C97">
            <v>17.3</v>
          </cell>
          <cell r="D97">
            <v>17.7</v>
          </cell>
          <cell r="E97">
            <v>17.2</v>
          </cell>
          <cell r="F97">
            <v>17.399999999999999</v>
          </cell>
          <cell r="G97">
            <v>17.7</v>
          </cell>
          <cell r="I97">
            <v>17.7</v>
          </cell>
          <cell r="J97">
            <v>17.3</v>
          </cell>
        </row>
        <row r="98">
          <cell r="A98">
            <v>25720</v>
          </cell>
          <cell r="B98">
            <v>17.3</v>
          </cell>
          <cell r="C98">
            <v>17.5</v>
          </cell>
          <cell r="D98">
            <v>17.8</v>
          </cell>
          <cell r="E98">
            <v>17.5</v>
          </cell>
          <cell r="F98">
            <v>17.7</v>
          </cell>
          <cell r="G98">
            <v>17.8</v>
          </cell>
          <cell r="I98">
            <v>17.8</v>
          </cell>
          <cell r="J98">
            <v>17.5</v>
          </cell>
        </row>
        <row r="99">
          <cell r="A99">
            <v>25812</v>
          </cell>
          <cell r="B99">
            <v>17.3</v>
          </cell>
          <cell r="C99">
            <v>17.600000000000001</v>
          </cell>
          <cell r="D99">
            <v>18</v>
          </cell>
          <cell r="E99">
            <v>17.5</v>
          </cell>
          <cell r="F99">
            <v>17.7</v>
          </cell>
          <cell r="G99">
            <v>17.899999999999999</v>
          </cell>
          <cell r="I99">
            <v>18</v>
          </cell>
          <cell r="J99">
            <v>17.600000000000001</v>
          </cell>
        </row>
        <row r="100">
          <cell r="A100">
            <v>25903</v>
          </cell>
          <cell r="B100">
            <v>17.8</v>
          </cell>
          <cell r="C100">
            <v>17.899999999999999</v>
          </cell>
          <cell r="D100">
            <v>18.399999999999999</v>
          </cell>
          <cell r="E100">
            <v>17.8</v>
          </cell>
          <cell r="F100">
            <v>18</v>
          </cell>
          <cell r="G100">
            <v>18.3</v>
          </cell>
          <cell r="I100">
            <v>18.5</v>
          </cell>
          <cell r="J100">
            <v>17.899999999999999</v>
          </cell>
        </row>
        <row r="101">
          <cell r="A101">
            <v>25993</v>
          </cell>
          <cell r="B101">
            <v>18</v>
          </cell>
          <cell r="C101">
            <v>18.100000000000001</v>
          </cell>
          <cell r="D101">
            <v>18.7</v>
          </cell>
          <cell r="E101">
            <v>18</v>
          </cell>
          <cell r="F101">
            <v>18.2</v>
          </cell>
          <cell r="G101">
            <v>18.399999999999999</v>
          </cell>
          <cell r="I101">
            <v>18.600000000000001</v>
          </cell>
          <cell r="J101">
            <v>18.100000000000001</v>
          </cell>
        </row>
        <row r="102">
          <cell r="A102">
            <v>26085</v>
          </cell>
          <cell r="B102">
            <v>18.399999999999999</v>
          </cell>
          <cell r="C102">
            <v>18.3</v>
          </cell>
          <cell r="D102">
            <v>19</v>
          </cell>
          <cell r="E102">
            <v>18.399999999999999</v>
          </cell>
          <cell r="F102">
            <v>18.399999999999999</v>
          </cell>
          <cell r="G102">
            <v>18.7</v>
          </cell>
          <cell r="I102">
            <v>18.899999999999999</v>
          </cell>
          <cell r="J102">
            <v>18.399999999999999</v>
          </cell>
        </row>
        <row r="103">
          <cell r="A103">
            <v>26177</v>
          </cell>
          <cell r="B103">
            <v>18.899999999999999</v>
          </cell>
          <cell r="C103">
            <v>18.5</v>
          </cell>
          <cell r="D103">
            <v>19.3</v>
          </cell>
          <cell r="E103">
            <v>18.5</v>
          </cell>
          <cell r="F103">
            <v>18.600000000000001</v>
          </cell>
          <cell r="G103">
            <v>19</v>
          </cell>
          <cell r="I103">
            <v>19.2</v>
          </cell>
          <cell r="J103">
            <v>18.8</v>
          </cell>
        </row>
        <row r="104">
          <cell r="A104">
            <v>26268</v>
          </cell>
          <cell r="B104">
            <v>19.399999999999999</v>
          </cell>
          <cell r="C104">
            <v>19</v>
          </cell>
          <cell r="D104">
            <v>19.7</v>
          </cell>
          <cell r="E104">
            <v>19</v>
          </cell>
          <cell r="F104">
            <v>19.100000000000001</v>
          </cell>
          <cell r="G104">
            <v>19.600000000000001</v>
          </cell>
          <cell r="I104">
            <v>19.5</v>
          </cell>
          <cell r="J104">
            <v>19.2</v>
          </cell>
        </row>
        <row r="105">
          <cell r="A105">
            <v>26359</v>
          </cell>
          <cell r="B105">
            <v>19.600000000000001</v>
          </cell>
          <cell r="C105">
            <v>19.2</v>
          </cell>
          <cell r="D105">
            <v>19.899999999999999</v>
          </cell>
          <cell r="E105">
            <v>19.100000000000001</v>
          </cell>
          <cell r="F105">
            <v>19.3</v>
          </cell>
          <cell r="G105">
            <v>19.7</v>
          </cell>
          <cell r="I105">
            <v>19.600000000000001</v>
          </cell>
          <cell r="J105">
            <v>19.399999999999999</v>
          </cell>
        </row>
        <row r="106">
          <cell r="A106">
            <v>26451</v>
          </cell>
          <cell r="B106">
            <v>19.8</v>
          </cell>
          <cell r="C106">
            <v>19.399999999999999</v>
          </cell>
          <cell r="D106">
            <v>20.100000000000001</v>
          </cell>
          <cell r="E106">
            <v>19.3</v>
          </cell>
          <cell r="F106">
            <v>19.5</v>
          </cell>
          <cell r="G106">
            <v>19.8</v>
          </cell>
          <cell r="I106">
            <v>19.8</v>
          </cell>
          <cell r="J106">
            <v>19.600000000000001</v>
          </cell>
        </row>
        <row r="107">
          <cell r="A107">
            <v>26543</v>
          </cell>
          <cell r="B107">
            <v>20</v>
          </cell>
          <cell r="C107">
            <v>19.600000000000001</v>
          </cell>
          <cell r="D107">
            <v>20.2</v>
          </cell>
          <cell r="E107">
            <v>19.600000000000001</v>
          </cell>
          <cell r="F107">
            <v>19.8</v>
          </cell>
          <cell r="G107">
            <v>20.100000000000001</v>
          </cell>
          <cell r="I107">
            <v>20.100000000000001</v>
          </cell>
          <cell r="J107">
            <v>19.899999999999999</v>
          </cell>
          <cell r="T107">
            <v>1</v>
          </cell>
          <cell r="U107">
            <v>1</v>
          </cell>
          <cell r="V107">
            <v>0.5</v>
          </cell>
          <cell r="W107">
            <v>1.6</v>
          </cell>
          <cell r="X107">
            <v>1.5</v>
          </cell>
          <cell r="Y107">
            <v>1.5</v>
          </cell>
          <cell r="AA107">
            <v>1.5</v>
          </cell>
          <cell r="AB107">
            <v>1.5</v>
          </cell>
        </row>
        <row r="108">
          <cell r="A108">
            <v>26634</v>
          </cell>
          <cell r="B108">
            <v>20.2</v>
          </cell>
          <cell r="C108">
            <v>19.8</v>
          </cell>
          <cell r="D108">
            <v>20.5</v>
          </cell>
          <cell r="E108">
            <v>19.8</v>
          </cell>
          <cell r="F108">
            <v>19.899999999999999</v>
          </cell>
          <cell r="G108">
            <v>20.3</v>
          </cell>
          <cell r="I108">
            <v>20.399999999999999</v>
          </cell>
          <cell r="J108">
            <v>20.100000000000001</v>
          </cell>
          <cell r="T108">
            <v>1</v>
          </cell>
          <cell r="U108">
            <v>1</v>
          </cell>
          <cell r="V108">
            <v>1.5</v>
          </cell>
          <cell r="W108">
            <v>1</v>
          </cell>
          <cell r="X108">
            <v>0.5</v>
          </cell>
          <cell r="Y108">
            <v>1</v>
          </cell>
          <cell r="AA108">
            <v>1.5</v>
          </cell>
          <cell r="AB108">
            <v>1</v>
          </cell>
        </row>
        <row r="109">
          <cell r="A109">
            <v>26724</v>
          </cell>
          <cell r="B109">
            <v>20.7</v>
          </cell>
          <cell r="C109">
            <v>20.3</v>
          </cell>
          <cell r="D109">
            <v>21</v>
          </cell>
          <cell r="E109">
            <v>20.2</v>
          </cell>
          <cell r="F109">
            <v>20.3</v>
          </cell>
          <cell r="G109">
            <v>20.7</v>
          </cell>
          <cell r="I109">
            <v>20.8</v>
          </cell>
          <cell r="J109">
            <v>20.5</v>
          </cell>
          <cell r="T109">
            <v>2.5</v>
          </cell>
          <cell r="U109">
            <v>2.5</v>
          </cell>
          <cell r="V109">
            <v>2.4</v>
          </cell>
          <cell r="W109">
            <v>2</v>
          </cell>
          <cell r="X109">
            <v>2</v>
          </cell>
          <cell r="Y109">
            <v>2</v>
          </cell>
          <cell r="AA109">
            <v>2</v>
          </cell>
          <cell r="AB109">
            <v>2</v>
          </cell>
        </row>
        <row r="110">
          <cell r="A110">
            <v>26816</v>
          </cell>
          <cell r="B110">
            <v>21.3</v>
          </cell>
          <cell r="C110">
            <v>21</v>
          </cell>
          <cell r="D110">
            <v>21.7</v>
          </cell>
          <cell r="E110">
            <v>21</v>
          </cell>
          <cell r="F110">
            <v>20.8</v>
          </cell>
          <cell r="G110">
            <v>21.3</v>
          </cell>
          <cell r="I110">
            <v>21.4</v>
          </cell>
          <cell r="J110">
            <v>21.2</v>
          </cell>
          <cell r="K110">
            <v>7.6</v>
          </cell>
          <cell r="L110">
            <v>8.1999999999999993</v>
          </cell>
          <cell r="M110">
            <v>8</v>
          </cell>
          <cell r="N110">
            <v>8.8000000000000007</v>
          </cell>
          <cell r="O110">
            <v>6.7</v>
          </cell>
          <cell r="P110">
            <v>7.6</v>
          </cell>
          <cell r="R110">
            <v>8.1</v>
          </cell>
          <cell r="S110">
            <v>8.1999999999999993</v>
          </cell>
          <cell r="T110">
            <v>2.9</v>
          </cell>
          <cell r="U110">
            <v>3.4</v>
          </cell>
          <cell r="V110">
            <v>3.3</v>
          </cell>
          <cell r="W110">
            <v>4</v>
          </cell>
          <cell r="X110">
            <v>2.5</v>
          </cell>
          <cell r="Y110">
            <v>2.9</v>
          </cell>
          <cell r="AA110">
            <v>2.9</v>
          </cell>
          <cell r="AB110">
            <v>3.4</v>
          </cell>
        </row>
        <row r="111">
          <cell r="A111">
            <v>26908</v>
          </cell>
          <cell r="B111">
            <v>22.1</v>
          </cell>
          <cell r="C111">
            <v>21.8</v>
          </cell>
          <cell r="D111">
            <v>22.6</v>
          </cell>
          <cell r="E111">
            <v>21.7</v>
          </cell>
          <cell r="F111">
            <v>21.3</v>
          </cell>
          <cell r="G111">
            <v>22</v>
          </cell>
          <cell r="I111">
            <v>22.2</v>
          </cell>
          <cell r="J111">
            <v>21.9</v>
          </cell>
          <cell r="K111">
            <v>10.5</v>
          </cell>
          <cell r="L111">
            <v>11.2</v>
          </cell>
          <cell r="M111">
            <v>11.9</v>
          </cell>
          <cell r="N111">
            <v>10.7</v>
          </cell>
          <cell r="O111">
            <v>7.6</v>
          </cell>
          <cell r="P111">
            <v>9.5</v>
          </cell>
          <cell r="R111">
            <v>10.4</v>
          </cell>
          <cell r="S111">
            <v>10.1</v>
          </cell>
          <cell r="T111">
            <v>3.8</v>
          </cell>
          <cell r="U111">
            <v>3.8</v>
          </cell>
          <cell r="V111">
            <v>4.0999999999999996</v>
          </cell>
          <cell r="W111">
            <v>3.3</v>
          </cell>
          <cell r="X111">
            <v>2.4</v>
          </cell>
          <cell r="Y111">
            <v>3.3</v>
          </cell>
          <cell r="AA111">
            <v>3.7</v>
          </cell>
          <cell r="AB111">
            <v>3.3</v>
          </cell>
        </row>
        <row r="112">
          <cell r="A112">
            <v>26999</v>
          </cell>
          <cell r="B112">
            <v>23</v>
          </cell>
          <cell r="C112">
            <v>22.5</v>
          </cell>
          <cell r="D112">
            <v>23.4</v>
          </cell>
          <cell r="E112">
            <v>22.6</v>
          </cell>
          <cell r="F112">
            <v>22</v>
          </cell>
          <cell r="G112">
            <v>22.9</v>
          </cell>
          <cell r="I112">
            <v>23.1</v>
          </cell>
          <cell r="J112">
            <v>22.7</v>
          </cell>
          <cell r="K112">
            <v>13.9</v>
          </cell>
          <cell r="L112">
            <v>13.6</v>
          </cell>
          <cell r="M112">
            <v>14.1</v>
          </cell>
          <cell r="N112">
            <v>14.1</v>
          </cell>
          <cell r="O112">
            <v>10.6</v>
          </cell>
          <cell r="P112">
            <v>12.8</v>
          </cell>
          <cell r="R112">
            <v>13.2</v>
          </cell>
          <cell r="S112">
            <v>12.9</v>
          </cell>
          <cell r="T112">
            <v>4.0999999999999996</v>
          </cell>
          <cell r="U112">
            <v>3.2</v>
          </cell>
          <cell r="V112">
            <v>3.5</v>
          </cell>
          <cell r="W112">
            <v>4.0999999999999996</v>
          </cell>
          <cell r="X112">
            <v>3.3</v>
          </cell>
          <cell r="Y112">
            <v>4.0999999999999996</v>
          </cell>
          <cell r="AA112">
            <v>4.0999999999999996</v>
          </cell>
          <cell r="AB112">
            <v>3.7</v>
          </cell>
        </row>
        <row r="113">
          <cell r="A113">
            <v>27089</v>
          </cell>
          <cell r="B113">
            <v>23.4</v>
          </cell>
          <cell r="C113">
            <v>23.1</v>
          </cell>
          <cell r="D113">
            <v>24</v>
          </cell>
          <cell r="E113">
            <v>23.2</v>
          </cell>
          <cell r="F113">
            <v>22.5</v>
          </cell>
          <cell r="G113">
            <v>23.4</v>
          </cell>
          <cell r="I113">
            <v>23.7</v>
          </cell>
          <cell r="J113">
            <v>23.3</v>
          </cell>
          <cell r="K113">
            <v>13</v>
          </cell>
          <cell r="L113">
            <v>13.8</v>
          </cell>
          <cell r="M113">
            <v>14.3</v>
          </cell>
          <cell r="N113">
            <v>14.9</v>
          </cell>
          <cell r="O113">
            <v>10.8</v>
          </cell>
          <cell r="P113">
            <v>13</v>
          </cell>
          <cell r="R113">
            <v>13.9</v>
          </cell>
          <cell r="S113">
            <v>13.7</v>
          </cell>
          <cell r="T113">
            <v>1.7</v>
          </cell>
          <cell r="U113">
            <v>2.7</v>
          </cell>
          <cell r="V113">
            <v>2.6</v>
          </cell>
          <cell r="W113">
            <v>2.7</v>
          </cell>
          <cell r="X113">
            <v>2.2999999999999998</v>
          </cell>
          <cell r="Y113">
            <v>2.2000000000000002</v>
          </cell>
          <cell r="AA113">
            <v>2.6</v>
          </cell>
          <cell r="AB113">
            <v>2.6</v>
          </cell>
        </row>
        <row r="114">
          <cell r="A114">
            <v>27181</v>
          </cell>
          <cell r="B114">
            <v>24.4</v>
          </cell>
          <cell r="C114">
            <v>24.1</v>
          </cell>
          <cell r="D114">
            <v>24.8</v>
          </cell>
          <cell r="E114">
            <v>24.2</v>
          </cell>
          <cell r="F114">
            <v>23.3</v>
          </cell>
          <cell r="G114">
            <v>24.4</v>
          </cell>
          <cell r="I114">
            <v>24.5</v>
          </cell>
          <cell r="J114">
            <v>24.3</v>
          </cell>
          <cell r="K114">
            <v>14.6</v>
          </cell>
          <cell r="L114">
            <v>14.8</v>
          </cell>
          <cell r="M114">
            <v>14.3</v>
          </cell>
          <cell r="N114">
            <v>15.2</v>
          </cell>
          <cell r="O114">
            <v>12</v>
          </cell>
          <cell r="P114">
            <v>14.6</v>
          </cell>
          <cell r="R114">
            <v>14.5</v>
          </cell>
          <cell r="S114">
            <v>14.6</v>
          </cell>
          <cell r="T114">
            <v>4.3</v>
          </cell>
          <cell r="U114">
            <v>4.3</v>
          </cell>
          <cell r="V114">
            <v>3.3</v>
          </cell>
          <cell r="W114">
            <v>4.3</v>
          </cell>
          <cell r="X114">
            <v>3.6</v>
          </cell>
          <cell r="Y114">
            <v>4.3</v>
          </cell>
          <cell r="AA114">
            <v>3.4</v>
          </cell>
          <cell r="AB114">
            <v>4.3</v>
          </cell>
        </row>
        <row r="115">
          <cell r="A115">
            <v>27273</v>
          </cell>
          <cell r="B115">
            <v>25.7</v>
          </cell>
          <cell r="C115">
            <v>25.3</v>
          </cell>
          <cell r="D115">
            <v>26.2</v>
          </cell>
          <cell r="E115">
            <v>25.4</v>
          </cell>
          <cell r="F115">
            <v>24.4</v>
          </cell>
          <cell r="G115">
            <v>25.6</v>
          </cell>
          <cell r="I115">
            <v>25.8</v>
          </cell>
          <cell r="J115">
            <v>25.5</v>
          </cell>
          <cell r="K115">
            <v>16.3</v>
          </cell>
          <cell r="L115">
            <v>16.100000000000001</v>
          </cell>
          <cell r="M115">
            <v>15.9</v>
          </cell>
          <cell r="N115">
            <v>17.100000000000001</v>
          </cell>
          <cell r="O115">
            <v>14.6</v>
          </cell>
          <cell r="P115">
            <v>16.399999999999999</v>
          </cell>
          <cell r="R115">
            <v>16.2</v>
          </cell>
          <cell r="S115">
            <v>16.399999999999999</v>
          </cell>
          <cell r="T115">
            <v>5.3</v>
          </cell>
          <cell r="U115">
            <v>5</v>
          </cell>
          <cell r="V115">
            <v>5.6</v>
          </cell>
          <cell r="W115">
            <v>5</v>
          </cell>
          <cell r="X115">
            <v>4.7</v>
          </cell>
          <cell r="Y115">
            <v>4.9000000000000004</v>
          </cell>
          <cell r="AA115">
            <v>5.3</v>
          </cell>
          <cell r="AB115">
            <v>4.9000000000000004</v>
          </cell>
        </row>
        <row r="116">
          <cell r="A116">
            <v>27364</v>
          </cell>
          <cell r="B116">
            <v>26.6</v>
          </cell>
          <cell r="C116">
            <v>26.1</v>
          </cell>
          <cell r="D116">
            <v>27</v>
          </cell>
          <cell r="E116">
            <v>26.5</v>
          </cell>
          <cell r="F116">
            <v>25.9</v>
          </cell>
          <cell r="G116">
            <v>26.9</v>
          </cell>
          <cell r="I116">
            <v>26.6</v>
          </cell>
          <cell r="J116">
            <v>26.4</v>
          </cell>
          <cell r="K116">
            <v>15.7</v>
          </cell>
          <cell r="L116">
            <v>16</v>
          </cell>
          <cell r="M116">
            <v>15.4</v>
          </cell>
          <cell r="N116">
            <v>17.3</v>
          </cell>
          <cell r="O116">
            <v>17.7</v>
          </cell>
          <cell r="P116">
            <v>17.5</v>
          </cell>
          <cell r="R116">
            <v>15.2</v>
          </cell>
          <cell r="S116">
            <v>16.3</v>
          </cell>
          <cell r="T116">
            <v>3.5</v>
          </cell>
          <cell r="U116">
            <v>3.2</v>
          </cell>
          <cell r="V116">
            <v>3.1</v>
          </cell>
          <cell r="W116">
            <v>4.3</v>
          </cell>
          <cell r="X116">
            <v>6.1</v>
          </cell>
          <cell r="Y116">
            <v>5.0999999999999996</v>
          </cell>
          <cell r="AA116">
            <v>3.1</v>
          </cell>
          <cell r="AB116">
            <v>3.5</v>
          </cell>
        </row>
        <row r="117">
          <cell r="A117">
            <v>27454</v>
          </cell>
          <cell r="B117">
            <v>27.4</v>
          </cell>
          <cell r="C117">
            <v>27.2</v>
          </cell>
          <cell r="D117">
            <v>27.7</v>
          </cell>
          <cell r="E117">
            <v>27.7</v>
          </cell>
          <cell r="F117">
            <v>26.9</v>
          </cell>
          <cell r="G117">
            <v>27.5</v>
          </cell>
          <cell r="I117">
            <v>27.2</v>
          </cell>
          <cell r="J117">
            <v>27.4</v>
          </cell>
          <cell r="K117">
            <v>17.100000000000001</v>
          </cell>
          <cell r="L117">
            <v>17.7</v>
          </cell>
          <cell r="M117">
            <v>15.4</v>
          </cell>
          <cell r="N117">
            <v>19.399999999999999</v>
          </cell>
          <cell r="O117">
            <v>19.600000000000001</v>
          </cell>
          <cell r="P117">
            <v>17.5</v>
          </cell>
          <cell r="R117">
            <v>14.8</v>
          </cell>
          <cell r="S117">
            <v>17.600000000000001</v>
          </cell>
          <cell r="T117">
            <v>3</v>
          </cell>
          <cell r="U117">
            <v>4.2</v>
          </cell>
          <cell r="V117">
            <v>2.6</v>
          </cell>
          <cell r="W117">
            <v>4.5</v>
          </cell>
          <cell r="X117">
            <v>3.9</v>
          </cell>
          <cell r="Y117">
            <v>2.2000000000000002</v>
          </cell>
          <cell r="AA117">
            <v>2.2999999999999998</v>
          </cell>
          <cell r="AB117">
            <v>3.8</v>
          </cell>
        </row>
        <row r="118">
          <cell r="A118">
            <v>27546</v>
          </cell>
          <cell r="B118">
            <v>28.5</v>
          </cell>
          <cell r="C118">
            <v>28.1</v>
          </cell>
          <cell r="D118">
            <v>28.5</v>
          </cell>
          <cell r="E118">
            <v>28.6</v>
          </cell>
          <cell r="F118">
            <v>28</v>
          </cell>
          <cell r="G118">
            <v>28.4</v>
          </cell>
          <cell r="I118">
            <v>28.4</v>
          </cell>
          <cell r="J118">
            <v>28.4</v>
          </cell>
          <cell r="K118">
            <v>16.8</v>
          </cell>
          <cell r="L118">
            <v>16.600000000000001</v>
          </cell>
          <cell r="M118">
            <v>14.9</v>
          </cell>
          <cell r="N118">
            <v>18.2</v>
          </cell>
          <cell r="O118">
            <v>20.2</v>
          </cell>
          <cell r="P118">
            <v>16.399999999999999</v>
          </cell>
          <cell r="R118">
            <v>15.9</v>
          </cell>
          <cell r="S118">
            <v>16.899999999999999</v>
          </cell>
          <cell r="T118">
            <v>4</v>
          </cell>
          <cell r="U118">
            <v>3.3</v>
          </cell>
          <cell r="V118">
            <v>2.9</v>
          </cell>
          <cell r="W118">
            <v>3.2</v>
          </cell>
          <cell r="X118">
            <v>4.0999999999999996</v>
          </cell>
          <cell r="Y118">
            <v>3.3</v>
          </cell>
          <cell r="AA118">
            <v>4.4000000000000004</v>
          </cell>
          <cell r="AB118">
            <v>3.6</v>
          </cell>
        </row>
        <row r="119">
          <cell r="A119">
            <v>27638</v>
          </cell>
          <cell r="B119">
            <v>28.9</v>
          </cell>
          <cell r="C119">
            <v>28.2</v>
          </cell>
          <cell r="D119">
            <v>29</v>
          </cell>
          <cell r="E119">
            <v>28.4</v>
          </cell>
          <cell r="F119">
            <v>28</v>
          </cell>
          <cell r="G119">
            <v>28.6</v>
          </cell>
          <cell r="I119">
            <v>28.3</v>
          </cell>
          <cell r="J119">
            <v>28.6</v>
          </cell>
          <cell r="K119">
            <v>12.5</v>
          </cell>
          <cell r="L119">
            <v>11.5</v>
          </cell>
          <cell r="M119">
            <v>10.7</v>
          </cell>
          <cell r="N119">
            <v>11.8</v>
          </cell>
          <cell r="O119">
            <v>14.8</v>
          </cell>
          <cell r="P119">
            <v>11.7</v>
          </cell>
          <cell r="R119">
            <v>9.6999999999999993</v>
          </cell>
          <cell r="S119">
            <v>12.2</v>
          </cell>
          <cell r="T119">
            <v>1.4</v>
          </cell>
          <cell r="U119">
            <v>0.4</v>
          </cell>
          <cell r="V119">
            <v>1.8</v>
          </cell>
          <cell r="W119">
            <v>-0.7</v>
          </cell>
          <cell r="X119">
            <v>0</v>
          </cell>
          <cell r="Y119">
            <v>0.7</v>
          </cell>
          <cell r="AA119">
            <v>-0.4</v>
          </cell>
          <cell r="AB119">
            <v>0.7</v>
          </cell>
        </row>
        <row r="120">
          <cell r="A120">
            <v>27729</v>
          </cell>
          <cell r="B120">
            <v>30.2</v>
          </cell>
          <cell r="C120">
            <v>29.9</v>
          </cell>
          <cell r="D120">
            <v>30.8</v>
          </cell>
          <cell r="E120">
            <v>30</v>
          </cell>
          <cell r="F120">
            <v>29.7</v>
          </cell>
          <cell r="G120">
            <v>30.8</v>
          </cell>
          <cell r="I120">
            <v>30.6</v>
          </cell>
          <cell r="J120">
            <v>30.2</v>
          </cell>
          <cell r="K120">
            <v>13.5</v>
          </cell>
          <cell r="L120">
            <v>14.6</v>
          </cell>
          <cell r="M120">
            <v>14.1</v>
          </cell>
          <cell r="N120">
            <v>13.2</v>
          </cell>
          <cell r="O120">
            <v>14.7</v>
          </cell>
          <cell r="P120">
            <v>14.5</v>
          </cell>
          <cell r="R120">
            <v>15</v>
          </cell>
          <cell r="S120">
            <v>14.4</v>
          </cell>
          <cell r="T120">
            <v>4.5</v>
          </cell>
          <cell r="U120">
            <v>6</v>
          </cell>
          <cell r="V120">
            <v>6.2</v>
          </cell>
          <cell r="W120">
            <v>5.6</v>
          </cell>
          <cell r="X120">
            <v>6.1</v>
          </cell>
          <cell r="Y120">
            <v>7.7</v>
          </cell>
          <cell r="AA120">
            <v>8.1</v>
          </cell>
          <cell r="AB120">
            <v>5.6</v>
          </cell>
        </row>
        <row r="121">
          <cell r="A121">
            <v>27820</v>
          </cell>
          <cell r="B121">
            <v>31.2</v>
          </cell>
          <cell r="C121">
            <v>30.7</v>
          </cell>
          <cell r="D121">
            <v>31.7</v>
          </cell>
          <cell r="E121">
            <v>31</v>
          </cell>
          <cell r="F121">
            <v>30.7</v>
          </cell>
          <cell r="G121">
            <v>31.6</v>
          </cell>
          <cell r="I121">
            <v>31.4</v>
          </cell>
          <cell r="J121">
            <v>31</v>
          </cell>
          <cell r="K121">
            <v>13.9</v>
          </cell>
          <cell r="L121">
            <v>12.9</v>
          </cell>
          <cell r="M121">
            <v>14.4</v>
          </cell>
          <cell r="N121">
            <v>11.9</v>
          </cell>
          <cell r="O121">
            <v>14.1</v>
          </cell>
          <cell r="P121">
            <v>14.9</v>
          </cell>
          <cell r="R121">
            <v>15.4</v>
          </cell>
          <cell r="S121">
            <v>13.1</v>
          </cell>
          <cell r="T121">
            <v>3.3</v>
          </cell>
          <cell r="U121">
            <v>2.7</v>
          </cell>
          <cell r="V121">
            <v>2.9</v>
          </cell>
          <cell r="W121">
            <v>3.3</v>
          </cell>
          <cell r="X121">
            <v>3.4</v>
          </cell>
          <cell r="Y121">
            <v>2.6</v>
          </cell>
          <cell r="AA121">
            <v>2.6</v>
          </cell>
          <cell r="AB121">
            <v>2.6</v>
          </cell>
        </row>
        <row r="122">
          <cell r="A122">
            <v>27912</v>
          </cell>
          <cell r="B122">
            <v>31.9</v>
          </cell>
          <cell r="C122">
            <v>31.5</v>
          </cell>
          <cell r="D122">
            <v>32.5</v>
          </cell>
          <cell r="E122">
            <v>31.9</v>
          </cell>
          <cell r="F122">
            <v>31.8</v>
          </cell>
          <cell r="G122">
            <v>32.6</v>
          </cell>
          <cell r="I122">
            <v>32.4</v>
          </cell>
          <cell r="J122">
            <v>31.8</v>
          </cell>
          <cell r="K122">
            <v>11.9</v>
          </cell>
          <cell r="L122">
            <v>12.1</v>
          </cell>
          <cell r="M122">
            <v>14</v>
          </cell>
          <cell r="N122">
            <v>11.5</v>
          </cell>
          <cell r="O122">
            <v>13.6</v>
          </cell>
          <cell r="P122">
            <v>14.8</v>
          </cell>
          <cell r="R122">
            <v>14.1</v>
          </cell>
          <cell r="S122">
            <v>12</v>
          </cell>
          <cell r="T122">
            <v>2.2000000000000002</v>
          </cell>
          <cell r="U122">
            <v>2.6</v>
          </cell>
          <cell r="V122">
            <v>2.5</v>
          </cell>
          <cell r="W122">
            <v>2.9</v>
          </cell>
          <cell r="X122">
            <v>3.6</v>
          </cell>
          <cell r="Y122">
            <v>3.2</v>
          </cell>
          <cell r="AA122">
            <v>3.2</v>
          </cell>
          <cell r="AB122">
            <v>2.6</v>
          </cell>
        </row>
        <row r="123">
          <cell r="A123">
            <v>28004</v>
          </cell>
          <cell r="B123">
            <v>32.4</v>
          </cell>
          <cell r="C123">
            <v>32.299999999999997</v>
          </cell>
          <cell r="D123">
            <v>33.299999999999997</v>
          </cell>
          <cell r="E123">
            <v>32.799999999999997</v>
          </cell>
          <cell r="F123">
            <v>32.6</v>
          </cell>
          <cell r="G123">
            <v>33.4</v>
          </cell>
          <cell r="I123">
            <v>33.1</v>
          </cell>
          <cell r="J123">
            <v>32.6</v>
          </cell>
          <cell r="K123">
            <v>12.1</v>
          </cell>
          <cell r="L123">
            <v>14.5</v>
          </cell>
          <cell r="M123">
            <v>14.8</v>
          </cell>
          <cell r="N123">
            <v>15.5</v>
          </cell>
          <cell r="O123">
            <v>16.399999999999999</v>
          </cell>
          <cell r="P123">
            <v>16.8</v>
          </cell>
          <cell r="R123">
            <v>17</v>
          </cell>
          <cell r="S123">
            <v>14</v>
          </cell>
          <cell r="T123">
            <v>1.6</v>
          </cell>
          <cell r="U123">
            <v>2.5</v>
          </cell>
          <cell r="V123">
            <v>2.5</v>
          </cell>
          <cell r="W123">
            <v>2.8</v>
          </cell>
          <cell r="X123">
            <v>2.5</v>
          </cell>
          <cell r="Y123">
            <v>2.5</v>
          </cell>
          <cell r="AA123">
            <v>2.2000000000000002</v>
          </cell>
          <cell r="AB123">
            <v>2.5</v>
          </cell>
        </row>
        <row r="124">
          <cell r="A124">
            <v>28095</v>
          </cell>
          <cell r="B124">
            <v>34.200000000000003</v>
          </cell>
          <cell r="C124">
            <v>34.200000000000003</v>
          </cell>
          <cell r="D124">
            <v>35.299999999999997</v>
          </cell>
          <cell r="E124">
            <v>35</v>
          </cell>
          <cell r="F124">
            <v>34.700000000000003</v>
          </cell>
          <cell r="G124">
            <v>35.299999999999997</v>
          </cell>
          <cell r="I124">
            <v>34.9</v>
          </cell>
          <cell r="J124">
            <v>34.5</v>
          </cell>
          <cell r="K124">
            <v>13.2</v>
          </cell>
          <cell r="L124">
            <v>14.4</v>
          </cell>
          <cell r="M124">
            <v>14.6</v>
          </cell>
          <cell r="N124">
            <v>16.7</v>
          </cell>
          <cell r="O124">
            <v>16.8</v>
          </cell>
          <cell r="P124">
            <v>14.6</v>
          </cell>
          <cell r="R124">
            <v>14.1</v>
          </cell>
          <cell r="S124">
            <v>14.2</v>
          </cell>
          <cell r="T124">
            <v>5.6</v>
          </cell>
          <cell r="U124">
            <v>5.9</v>
          </cell>
          <cell r="V124">
            <v>6</v>
          </cell>
          <cell r="W124">
            <v>6.7</v>
          </cell>
          <cell r="X124">
            <v>6.4</v>
          </cell>
          <cell r="Y124">
            <v>5.7</v>
          </cell>
          <cell r="AA124">
            <v>5.4</v>
          </cell>
          <cell r="AB124">
            <v>5.8</v>
          </cell>
        </row>
        <row r="125">
          <cell r="A125">
            <v>28185</v>
          </cell>
          <cell r="B125">
            <v>34.9</v>
          </cell>
          <cell r="C125">
            <v>35.1</v>
          </cell>
          <cell r="D125">
            <v>36.1</v>
          </cell>
          <cell r="E125">
            <v>35.799999999999997</v>
          </cell>
          <cell r="F125">
            <v>35.5</v>
          </cell>
          <cell r="G125">
            <v>36</v>
          </cell>
          <cell r="I125">
            <v>35.5</v>
          </cell>
          <cell r="J125">
            <v>35.299999999999997</v>
          </cell>
          <cell r="K125">
            <v>11.9</v>
          </cell>
          <cell r="L125">
            <v>14.3</v>
          </cell>
          <cell r="M125">
            <v>13.9</v>
          </cell>
          <cell r="N125">
            <v>15.5</v>
          </cell>
          <cell r="O125">
            <v>15.6</v>
          </cell>
          <cell r="P125">
            <v>13.9</v>
          </cell>
          <cell r="R125">
            <v>13.1</v>
          </cell>
          <cell r="S125">
            <v>13.9</v>
          </cell>
          <cell r="T125">
            <v>2</v>
          </cell>
          <cell r="U125">
            <v>2.6</v>
          </cell>
          <cell r="V125">
            <v>2.2999999999999998</v>
          </cell>
          <cell r="W125">
            <v>2.2999999999999998</v>
          </cell>
          <cell r="X125">
            <v>2.2999999999999998</v>
          </cell>
          <cell r="Y125">
            <v>2</v>
          </cell>
          <cell r="AA125">
            <v>1.7</v>
          </cell>
          <cell r="AB125">
            <v>2.2999999999999998</v>
          </cell>
        </row>
        <row r="126">
          <cell r="A126">
            <v>28277</v>
          </cell>
          <cell r="B126">
            <v>35.700000000000003</v>
          </cell>
          <cell r="C126">
            <v>36.1</v>
          </cell>
          <cell r="D126">
            <v>36.799999999999997</v>
          </cell>
          <cell r="E126">
            <v>36.6</v>
          </cell>
          <cell r="F126">
            <v>36.299999999999997</v>
          </cell>
          <cell r="G126">
            <v>36.9</v>
          </cell>
          <cell r="I126">
            <v>36.1</v>
          </cell>
          <cell r="J126">
            <v>36.1</v>
          </cell>
          <cell r="K126">
            <v>11.9</v>
          </cell>
          <cell r="L126">
            <v>14.6</v>
          </cell>
          <cell r="M126">
            <v>13.2</v>
          </cell>
          <cell r="N126">
            <v>14.7</v>
          </cell>
          <cell r="O126">
            <v>14.2</v>
          </cell>
          <cell r="P126">
            <v>13.2</v>
          </cell>
          <cell r="R126">
            <v>11.4</v>
          </cell>
          <cell r="S126">
            <v>13.5</v>
          </cell>
          <cell r="T126">
            <v>2.2999999999999998</v>
          </cell>
          <cell r="U126">
            <v>2.8</v>
          </cell>
          <cell r="V126">
            <v>1.9</v>
          </cell>
          <cell r="W126">
            <v>2.2000000000000002</v>
          </cell>
          <cell r="X126">
            <v>2.2999999999999998</v>
          </cell>
          <cell r="Y126">
            <v>2.5</v>
          </cell>
          <cell r="AA126">
            <v>1.7</v>
          </cell>
          <cell r="AB126">
            <v>2.2999999999999998</v>
          </cell>
        </row>
        <row r="127">
          <cell r="A127">
            <v>28369</v>
          </cell>
          <cell r="B127">
            <v>36.299999999999997</v>
          </cell>
          <cell r="C127">
            <v>36.799999999999997</v>
          </cell>
          <cell r="D127">
            <v>37.5</v>
          </cell>
          <cell r="E127">
            <v>37.5</v>
          </cell>
          <cell r="F127">
            <v>37.200000000000003</v>
          </cell>
          <cell r="G127">
            <v>37.700000000000003</v>
          </cell>
          <cell r="I127">
            <v>36.799999999999997</v>
          </cell>
          <cell r="J127">
            <v>36.799999999999997</v>
          </cell>
          <cell r="K127">
            <v>12</v>
          </cell>
          <cell r="L127">
            <v>13.9</v>
          </cell>
          <cell r="M127">
            <v>12.6</v>
          </cell>
          <cell r="N127">
            <v>14.3</v>
          </cell>
          <cell r="O127">
            <v>14.1</v>
          </cell>
          <cell r="P127">
            <v>12.9</v>
          </cell>
          <cell r="R127">
            <v>11.2</v>
          </cell>
          <cell r="S127">
            <v>12.9</v>
          </cell>
          <cell r="T127">
            <v>1.7</v>
          </cell>
          <cell r="U127">
            <v>1.9</v>
          </cell>
          <cell r="V127">
            <v>1.9</v>
          </cell>
          <cell r="W127">
            <v>2.5</v>
          </cell>
          <cell r="X127">
            <v>2.5</v>
          </cell>
          <cell r="Y127">
            <v>2.2000000000000002</v>
          </cell>
          <cell r="AA127">
            <v>1.9</v>
          </cell>
          <cell r="AB127">
            <v>1.9</v>
          </cell>
        </row>
        <row r="128">
          <cell r="A128">
            <v>28460</v>
          </cell>
          <cell r="B128">
            <v>37.1</v>
          </cell>
          <cell r="C128">
            <v>37.6</v>
          </cell>
          <cell r="D128">
            <v>38.299999999999997</v>
          </cell>
          <cell r="E128">
            <v>38.4</v>
          </cell>
          <cell r="F128">
            <v>38.5</v>
          </cell>
          <cell r="G128">
            <v>38.700000000000003</v>
          </cell>
          <cell r="I128">
            <v>38</v>
          </cell>
          <cell r="J128">
            <v>37.700000000000003</v>
          </cell>
          <cell r="K128">
            <v>8.5</v>
          </cell>
          <cell r="L128">
            <v>9.9</v>
          </cell>
          <cell r="M128">
            <v>8.5</v>
          </cell>
          <cell r="N128">
            <v>9.6999999999999993</v>
          </cell>
          <cell r="O128">
            <v>11</v>
          </cell>
          <cell r="P128">
            <v>9.6</v>
          </cell>
          <cell r="R128">
            <v>8.9</v>
          </cell>
          <cell r="S128">
            <v>9.3000000000000007</v>
          </cell>
          <cell r="T128">
            <v>2.2000000000000002</v>
          </cell>
          <cell r="U128">
            <v>2.2000000000000002</v>
          </cell>
          <cell r="V128">
            <v>2.1</v>
          </cell>
          <cell r="W128">
            <v>2.4</v>
          </cell>
          <cell r="X128">
            <v>3.5</v>
          </cell>
          <cell r="Y128">
            <v>2.7</v>
          </cell>
          <cell r="AA128">
            <v>3.3</v>
          </cell>
          <cell r="AB128">
            <v>2.4</v>
          </cell>
        </row>
        <row r="129">
          <cell r="A129">
            <v>28550</v>
          </cell>
          <cell r="B129">
            <v>37.6</v>
          </cell>
          <cell r="C129">
            <v>38</v>
          </cell>
          <cell r="D129">
            <v>39</v>
          </cell>
          <cell r="E129">
            <v>38.700000000000003</v>
          </cell>
          <cell r="F129">
            <v>38.9</v>
          </cell>
          <cell r="G129">
            <v>39.200000000000003</v>
          </cell>
          <cell r="I129">
            <v>38.4</v>
          </cell>
          <cell r="J129">
            <v>38.200000000000003</v>
          </cell>
          <cell r="K129">
            <v>7.7</v>
          </cell>
          <cell r="L129">
            <v>8.3000000000000007</v>
          </cell>
          <cell r="M129">
            <v>8</v>
          </cell>
          <cell r="N129">
            <v>8.1</v>
          </cell>
          <cell r="O129">
            <v>9.6</v>
          </cell>
          <cell r="P129">
            <v>8.9</v>
          </cell>
          <cell r="R129">
            <v>8.1999999999999993</v>
          </cell>
          <cell r="S129">
            <v>8.1999999999999993</v>
          </cell>
          <cell r="T129">
            <v>1.3</v>
          </cell>
          <cell r="U129">
            <v>1.1000000000000001</v>
          </cell>
          <cell r="V129">
            <v>1.8</v>
          </cell>
          <cell r="W129">
            <v>0.8</v>
          </cell>
          <cell r="X129">
            <v>1</v>
          </cell>
          <cell r="Y129">
            <v>1.3</v>
          </cell>
          <cell r="AA129">
            <v>1.1000000000000001</v>
          </cell>
          <cell r="AB129">
            <v>1.3</v>
          </cell>
        </row>
        <row r="130">
          <cell r="A130">
            <v>28642</v>
          </cell>
          <cell r="B130">
            <v>38.4</v>
          </cell>
          <cell r="C130">
            <v>39</v>
          </cell>
          <cell r="D130">
            <v>39.799999999999997</v>
          </cell>
          <cell r="E130">
            <v>39.5</v>
          </cell>
          <cell r="F130">
            <v>39.6</v>
          </cell>
          <cell r="G130">
            <v>39.9</v>
          </cell>
          <cell r="I130">
            <v>39</v>
          </cell>
          <cell r="J130">
            <v>39</v>
          </cell>
          <cell r="K130">
            <v>7.6</v>
          </cell>
          <cell r="L130">
            <v>8</v>
          </cell>
          <cell r="M130">
            <v>8.1999999999999993</v>
          </cell>
          <cell r="N130">
            <v>7.9</v>
          </cell>
          <cell r="O130">
            <v>9.1</v>
          </cell>
          <cell r="P130">
            <v>8.1</v>
          </cell>
          <cell r="R130">
            <v>8</v>
          </cell>
          <cell r="S130">
            <v>8</v>
          </cell>
          <cell r="T130">
            <v>2.1</v>
          </cell>
          <cell r="U130">
            <v>2.6</v>
          </cell>
          <cell r="V130">
            <v>2.1</v>
          </cell>
          <cell r="W130">
            <v>2.1</v>
          </cell>
          <cell r="X130">
            <v>1.8</v>
          </cell>
          <cell r="Y130">
            <v>1.8</v>
          </cell>
          <cell r="AA130">
            <v>1.6</v>
          </cell>
          <cell r="AB130">
            <v>2.1</v>
          </cell>
        </row>
        <row r="131">
          <cell r="A131">
            <v>28734</v>
          </cell>
          <cell r="B131">
            <v>39.200000000000003</v>
          </cell>
          <cell r="C131">
            <v>39.6</v>
          </cell>
          <cell r="D131">
            <v>40.5</v>
          </cell>
          <cell r="E131">
            <v>40.299999999999997</v>
          </cell>
          <cell r="F131">
            <v>40.4</v>
          </cell>
          <cell r="G131">
            <v>40.5</v>
          </cell>
          <cell r="I131">
            <v>39.799999999999997</v>
          </cell>
          <cell r="J131">
            <v>39.700000000000003</v>
          </cell>
          <cell r="K131">
            <v>8</v>
          </cell>
          <cell r="L131">
            <v>7.6</v>
          </cell>
          <cell r="M131">
            <v>8</v>
          </cell>
          <cell r="N131">
            <v>7.5</v>
          </cell>
          <cell r="O131">
            <v>8.6</v>
          </cell>
          <cell r="P131">
            <v>7.4</v>
          </cell>
          <cell r="R131">
            <v>8.1999999999999993</v>
          </cell>
          <cell r="S131">
            <v>7.9</v>
          </cell>
          <cell r="T131">
            <v>2.1</v>
          </cell>
          <cell r="U131">
            <v>1.5</v>
          </cell>
          <cell r="V131">
            <v>1.8</v>
          </cell>
          <cell r="W131">
            <v>2</v>
          </cell>
          <cell r="X131">
            <v>2</v>
          </cell>
          <cell r="Y131">
            <v>1.5</v>
          </cell>
          <cell r="AA131">
            <v>2.1</v>
          </cell>
          <cell r="AB131">
            <v>1.8</v>
          </cell>
        </row>
        <row r="132">
          <cell r="A132">
            <v>28825</v>
          </cell>
          <cell r="B132">
            <v>40.1</v>
          </cell>
          <cell r="C132">
            <v>40.299999999999997</v>
          </cell>
          <cell r="D132">
            <v>41.8</v>
          </cell>
          <cell r="E132">
            <v>40.9</v>
          </cell>
          <cell r="F132">
            <v>41.3</v>
          </cell>
          <cell r="G132">
            <v>41.4</v>
          </cell>
          <cell r="I132">
            <v>40.700000000000003</v>
          </cell>
          <cell r="J132">
            <v>40.6</v>
          </cell>
          <cell r="K132">
            <v>8.1</v>
          </cell>
          <cell r="L132">
            <v>7.2</v>
          </cell>
          <cell r="M132">
            <v>9.1</v>
          </cell>
          <cell r="N132">
            <v>6.5</v>
          </cell>
          <cell r="O132">
            <v>7.3</v>
          </cell>
          <cell r="P132">
            <v>7</v>
          </cell>
          <cell r="R132">
            <v>7.1</v>
          </cell>
          <cell r="S132">
            <v>7.7</v>
          </cell>
          <cell r="T132">
            <v>2.2999999999999998</v>
          </cell>
          <cell r="U132">
            <v>1.8</v>
          </cell>
          <cell r="V132">
            <v>3.2</v>
          </cell>
          <cell r="W132">
            <v>1.5</v>
          </cell>
          <cell r="X132">
            <v>2.2000000000000002</v>
          </cell>
          <cell r="Y132">
            <v>2.2000000000000002</v>
          </cell>
          <cell r="AA132">
            <v>2.2999999999999998</v>
          </cell>
          <cell r="AB132">
            <v>2.2999999999999998</v>
          </cell>
        </row>
        <row r="133">
          <cell r="A133">
            <v>28915</v>
          </cell>
          <cell r="B133">
            <v>40.9</v>
          </cell>
          <cell r="C133">
            <v>41.1</v>
          </cell>
          <cell r="D133">
            <v>42.1</v>
          </cell>
          <cell r="E133">
            <v>41.6</v>
          </cell>
          <cell r="F133">
            <v>41.9</v>
          </cell>
          <cell r="G133">
            <v>42.3</v>
          </cell>
          <cell r="I133">
            <v>41.4</v>
          </cell>
          <cell r="J133">
            <v>41.3</v>
          </cell>
          <cell r="K133">
            <v>8.8000000000000007</v>
          </cell>
          <cell r="L133">
            <v>8.1999999999999993</v>
          </cell>
          <cell r="M133">
            <v>7.9</v>
          </cell>
          <cell r="N133">
            <v>7.5</v>
          </cell>
          <cell r="O133">
            <v>7.7</v>
          </cell>
          <cell r="P133">
            <v>7.9</v>
          </cell>
          <cell r="R133">
            <v>7.8</v>
          </cell>
          <cell r="S133">
            <v>8.1</v>
          </cell>
          <cell r="T133">
            <v>2</v>
          </cell>
          <cell r="U133">
            <v>2</v>
          </cell>
          <cell r="V133">
            <v>0.7</v>
          </cell>
          <cell r="W133">
            <v>1.7</v>
          </cell>
          <cell r="X133">
            <v>1.5</v>
          </cell>
          <cell r="Y133">
            <v>2.2000000000000002</v>
          </cell>
          <cell r="AA133">
            <v>1.7</v>
          </cell>
          <cell r="AB133">
            <v>1.7</v>
          </cell>
        </row>
        <row r="134">
          <cell r="A134">
            <v>29007</v>
          </cell>
          <cell r="B134">
            <v>42.1</v>
          </cell>
          <cell r="C134">
            <v>42.1</v>
          </cell>
          <cell r="D134">
            <v>43</v>
          </cell>
          <cell r="E134">
            <v>42.7</v>
          </cell>
          <cell r="F134">
            <v>43</v>
          </cell>
          <cell r="G134">
            <v>43.4</v>
          </cell>
          <cell r="I134">
            <v>42.7</v>
          </cell>
          <cell r="J134">
            <v>42.4</v>
          </cell>
          <cell r="K134">
            <v>9.6</v>
          </cell>
          <cell r="L134">
            <v>7.9</v>
          </cell>
          <cell r="M134">
            <v>8</v>
          </cell>
          <cell r="N134">
            <v>8.1</v>
          </cell>
          <cell r="O134">
            <v>8.6</v>
          </cell>
          <cell r="P134">
            <v>8.8000000000000007</v>
          </cell>
          <cell r="R134">
            <v>9.5</v>
          </cell>
          <cell r="S134">
            <v>8.6999999999999993</v>
          </cell>
          <cell r="T134">
            <v>2.9</v>
          </cell>
          <cell r="U134">
            <v>2.4</v>
          </cell>
          <cell r="V134">
            <v>2.1</v>
          </cell>
          <cell r="W134">
            <v>2.6</v>
          </cell>
          <cell r="X134">
            <v>2.6</v>
          </cell>
          <cell r="Y134">
            <v>2.6</v>
          </cell>
          <cell r="AA134">
            <v>3.1</v>
          </cell>
          <cell r="AB134">
            <v>2.7</v>
          </cell>
        </row>
        <row r="135">
          <cell r="A135">
            <v>29099</v>
          </cell>
          <cell r="B135">
            <v>43.1</v>
          </cell>
          <cell r="C135">
            <v>43.3</v>
          </cell>
          <cell r="D135">
            <v>44</v>
          </cell>
          <cell r="E135">
            <v>43.5</v>
          </cell>
          <cell r="F135">
            <v>43.8</v>
          </cell>
          <cell r="G135">
            <v>44.5</v>
          </cell>
          <cell r="I135">
            <v>43.8</v>
          </cell>
          <cell r="J135">
            <v>43.4</v>
          </cell>
          <cell r="K135">
            <v>9.9</v>
          </cell>
          <cell r="L135">
            <v>9.3000000000000007</v>
          </cell>
          <cell r="M135">
            <v>8.6</v>
          </cell>
          <cell r="N135">
            <v>7.9</v>
          </cell>
          <cell r="O135">
            <v>8.4</v>
          </cell>
          <cell r="P135">
            <v>9.9</v>
          </cell>
          <cell r="R135">
            <v>10.1</v>
          </cell>
          <cell r="S135">
            <v>9.3000000000000007</v>
          </cell>
          <cell r="T135">
            <v>2.4</v>
          </cell>
          <cell r="U135">
            <v>2.9</v>
          </cell>
          <cell r="V135">
            <v>2.2999999999999998</v>
          </cell>
          <cell r="W135">
            <v>1.9</v>
          </cell>
          <cell r="X135">
            <v>1.9</v>
          </cell>
          <cell r="Y135">
            <v>2.5</v>
          </cell>
          <cell r="AA135">
            <v>2.6</v>
          </cell>
          <cell r="AB135">
            <v>2.4</v>
          </cell>
        </row>
        <row r="136">
          <cell r="A136">
            <v>29190</v>
          </cell>
          <cell r="B136">
            <v>44.3</v>
          </cell>
          <cell r="C136">
            <v>44.5</v>
          </cell>
          <cell r="D136">
            <v>45.4</v>
          </cell>
          <cell r="E136">
            <v>45.2</v>
          </cell>
          <cell r="F136">
            <v>45.3</v>
          </cell>
          <cell r="G136">
            <v>45.7</v>
          </cell>
          <cell r="I136">
            <v>44.9</v>
          </cell>
          <cell r="J136">
            <v>44.7</v>
          </cell>
          <cell r="K136">
            <v>10.5</v>
          </cell>
          <cell r="L136">
            <v>10.4</v>
          </cell>
          <cell r="M136">
            <v>8.6</v>
          </cell>
          <cell r="N136">
            <v>10.5</v>
          </cell>
          <cell r="O136">
            <v>9.6999999999999993</v>
          </cell>
          <cell r="P136">
            <v>10.4</v>
          </cell>
          <cell r="R136">
            <v>10.3</v>
          </cell>
          <cell r="S136">
            <v>10.1</v>
          </cell>
          <cell r="T136">
            <v>2.8</v>
          </cell>
          <cell r="U136">
            <v>2.8</v>
          </cell>
          <cell r="V136">
            <v>3.2</v>
          </cell>
          <cell r="W136">
            <v>3.9</v>
          </cell>
          <cell r="X136">
            <v>3.4</v>
          </cell>
          <cell r="Y136">
            <v>2.7</v>
          </cell>
          <cell r="AA136">
            <v>2.5</v>
          </cell>
          <cell r="AB136">
            <v>3</v>
          </cell>
        </row>
        <row r="137">
          <cell r="A137">
            <v>29281</v>
          </cell>
          <cell r="B137">
            <v>45.5</v>
          </cell>
          <cell r="C137">
            <v>45.2</v>
          </cell>
          <cell r="D137">
            <v>46.6</v>
          </cell>
          <cell r="E137">
            <v>46</v>
          </cell>
          <cell r="F137">
            <v>46.1</v>
          </cell>
          <cell r="G137">
            <v>46.7</v>
          </cell>
          <cell r="I137">
            <v>46.1</v>
          </cell>
          <cell r="J137">
            <v>45.7</v>
          </cell>
          <cell r="K137">
            <v>11.2</v>
          </cell>
          <cell r="L137">
            <v>10</v>
          </cell>
          <cell r="M137">
            <v>10.7</v>
          </cell>
          <cell r="N137">
            <v>10.6</v>
          </cell>
          <cell r="O137">
            <v>10</v>
          </cell>
          <cell r="P137">
            <v>10.4</v>
          </cell>
          <cell r="R137">
            <v>11.4</v>
          </cell>
          <cell r="S137">
            <v>10.7</v>
          </cell>
          <cell r="T137">
            <v>2.7</v>
          </cell>
          <cell r="U137">
            <v>1.6</v>
          </cell>
          <cell r="V137">
            <v>2.6</v>
          </cell>
          <cell r="W137">
            <v>1.8</v>
          </cell>
          <cell r="X137">
            <v>1.8</v>
          </cell>
          <cell r="Y137">
            <v>2.2000000000000002</v>
          </cell>
          <cell r="AA137">
            <v>2.7</v>
          </cell>
          <cell r="AB137">
            <v>2.2000000000000002</v>
          </cell>
        </row>
        <row r="138">
          <cell r="A138">
            <v>29373</v>
          </cell>
          <cell r="B138">
            <v>46.7</v>
          </cell>
          <cell r="C138">
            <v>46.6</v>
          </cell>
          <cell r="D138">
            <v>47.7</v>
          </cell>
          <cell r="E138">
            <v>47.4</v>
          </cell>
          <cell r="F138">
            <v>47.2</v>
          </cell>
          <cell r="G138">
            <v>47.8</v>
          </cell>
          <cell r="I138">
            <v>47.4</v>
          </cell>
          <cell r="J138">
            <v>47</v>
          </cell>
          <cell r="K138">
            <v>10.9</v>
          </cell>
          <cell r="L138">
            <v>10.7</v>
          </cell>
          <cell r="M138">
            <v>10.9</v>
          </cell>
          <cell r="N138">
            <v>11</v>
          </cell>
          <cell r="O138">
            <v>9.8000000000000007</v>
          </cell>
          <cell r="P138">
            <v>10.1</v>
          </cell>
          <cell r="R138">
            <v>11</v>
          </cell>
          <cell r="S138">
            <v>10.8</v>
          </cell>
          <cell r="T138">
            <v>2.6</v>
          </cell>
          <cell r="U138">
            <v>3.1</v>
          </cell>
          <cell r="V138">
            <v>2.4</v>
          </cell>
          <cell r="W138">
            <v>3</v>
          </cell>
          <cell r="X138">
            <v>2.4</v>
          </cell>
          <cell r="Y138">
            <v>2.4</v>
          </cell>
          <cell r="AA138">
            <v>2.8</v>
          </cell>
          <cell r="AB138">
            <v>2.8</v>
          </cell>
        </row>
        <row r="139">
          <cell r="A139">
            <v>29465</v>
          </cell>
          <cell r="B139">
            <v>47.6</v>
          </cell>
          <cell r="C139">
            <v>47.5</v>
          </cell>
          <cell r="D139">
            <v>48.5</v>
          </cell>
          <cell r="E139">
            <v>48</v>
          </cell>
          <cell r="F139">
            <v>48.3</v>
          </cell>
          <cell r="G139">
            <v>48.9</v>
          </cell>
          <cell r="H139">
            <v>51</v>
          </cell>
          <cell r="I139">
            <v>48.3</v>
          </cell>
          <cell r="J139">
            <v>47.8</v>
          </cell>
          <cell r="K139">
            <v>10.4</v>
          </cell>
          <cell r="L139">
            <v>9.6999999999999993</v>
          </cell>
          <cell r="M139">
            <v>10.199999999999999</v>
          </cell>
          <cell r="N139">
            <v>10.3</v>
          </cell>
          <cell r="O139">
            <v>10.3</v>
          </cell>
          <cell r="P139">
            <v>9.9</v>
          </cell>
          <cell r="R139">
            <v>10.3</v>
          </cell>
          <cell r="S139">
            <v>10.1</v>
          </cell>
          <cell r="T139">
            <v>1.9</v>
          </cell>
          <cell r="U139">
            <v>1.9</v>
          </cell>
          <cell r="V139">
            <v>1.7</v>
          </cell>
          <cell r="W139">
            <v>1.3</v>
          </cell>
          <cell r="X139">
            <v>2.2999999999999998</v>
          </cell>
          <cell r="Y139">
            <v>2.2999999999999998</v>
          </cell>
          <cell r="AA139">
            <v>1.9</v>
          </cell>
          <cell r="AB139">
            <v>1.7</v>
          </cell>
        </row>
        <row r="140">
          <cell r="A140">
            <v>29556</v>
          </cell>
          <cell r="B140">
            <v>48.6</v>
          </cell>
          <cell r="C140">
            <v>48.5</v>
          </cell>
          <cell r="D140">
            <v>49.6</v>
          </cell>
          <cell r="E140">
            <v>49</v>
          </cell>
          <cell r="F140">
            <v>49</v>
          </cell>
          <cell r="G140">
            <v>49.8</v>
          </cell>
          <cell r="H140">
            <v>52.2</v>
          </cell>
          <cell r="I140">
            <v>49.4</v>
          </cell>
          <cell r="J140">
            <v>48.8</v>
          </cell>
          <cell r="K140">
            <v>9.6999999999999993</v>
          </cell>
          <cell r="L140">
            <v>9</v>
          </cell>
          <cell r="M140">
            <v>9.3000000000000007</v>
          </cell>
          <cell r="N140">
            <v>8.4</v>
          </cell>
          <cell r="O140">
            <v>8.1999999999999993</v>
          </cell>
          <cell r="P140">
            <v>9</v>
          </cell>
          <cell r="R140">
            <v>10</v>
          </cell>
          <cell r="S140">
            <v>9.1999999999999993</v>
          </cell>
          <cell r="T140">
            <v>2.1</v>
          </cell>
          <cell r="U140">
            <v>2.1</v>
          </cell>
          <cell r="V140">
            <v>2.2999999999999998</v>
          </cell>
          <cell r="W140">
            <v>2.1</v>
          </cell>
          <cell r="X140">
            <v>1.4</v>
          </cell>
          <cell r="Y140">
            <v>1.8</v>
          </cell>
          <cell r="Z140">
            <v>2.4</v>
          </cell>
          <cell r="AA140">
            <v>2.2999999999999998</v>
          </cell>
          <cell r="AB140">
            <v>2.1</v>
          </cell>
        </row>
        <row r="141">
          <cell r="A141">
            <v>29646</v>
          </cell>
          <cell r="B141">
            <v>49.9</v>
          </cell>
          <cell r="C141">
            <v>49.6</v>
          </cell>
          <cell r="D141">
            <v>50.6</v>
          </cell>
          <cell r="E141">
            <v>50.3</v>
          </cell>
          <cell r="F141">
            <v>50</v>
          </cell>
          <cell r="G141">
            <v>50.9</v>
          </cell>
          <cell r="H141">
            <v>53.2</v>
          </cell>
          <cell r="I141">
            <v>50.4</v>
          </cell>
          <cell r="J141">
            <v>50</v>
          </cell>
          <cell r="K141">
            <v>9.6999999999999993</v>
          </cell>
          <cell r="L141">
            <v>9.6999999999999993</v>
          </cell>
          <cell r="M141">
            <v>8.6</v>
          </cell>
          <cell r="N141">
            <v>9.3000000000000007</v>
          </cell>
          <cell r="O141">
            <v>8.5</v>
          </cell>
          <cell r="P141">
            <v>9</v>
          </cell>
          <cell r="R141">
            <v>9.3000000000000007</v>
          </cell>
          <cell r="S141">
            <v>9.4</v>
          </cell>
          <cell r="T141">
            <v>2.7</v>
          </cell>
          <cell r="U141">
            <v>2.2999999999999998</v>
          </cell>
          <cell r="V141">
            <v>2</v>
          </cell>
          <cell r="W141">
            <v>2.7</v>
          </cell>
          <cell r="X141">
            <v>2</v>
          </cell>
          <cell r="Y141">
            <v>2.2000000000000002</v>
          </cell>
          <cell r="Z141">
            <v>1.9</v>
          </cell>
          <cell r="AA141">
            <v>2</v>
          </cell>
          <cell r="AB141">
            <v>2.5</v>
          </cell>
        </row>
        <row r="142">
          <cell r="A142">
            <v>29738</v>
          </cell>
          <cell r="B142">
            <v>50.9</v>
          </cell>
          <cell r="C142">
            <v>50.7</v>
          </cell>
          <cell r="D142">
            <v>52</v>
          </cell>
          <cell r="E142">
            <v>51.5</v>
          </cell>
          <cell r="F142">
            <v>51.1</v>
          </cell>
          <cell r="G142">
            <v>52</v>
          </cell>
          <cell r="H142">
            <v>54.2</v>
          </cell>
          <cell r="I142">
            <v>51.7</v>
          </cell>
          <cell r="J142">
            <v>51.1</v>
          </cell>
          <cell r="K142">
            <v>9</v>
          </cell>
          <cell r="L142">
            <v>8.8000000000000007</v>
          </cell>
          <cell r="M142">
            <v>9</v>
          </cell>
          <cell r="N142">
            <v>8.6</v>
          </cell>
          <cell r="O142">
            <v>8.3000000000000007</v>
          </cell>
          <cell r="P142">
            <v>8.8000000000000007</v>
          </cell>
          <cell r="R142">
            <v>9.1</v>
          </cell>
          <cell r="S142">
            <v>8.6999999999999993</v>
          </cell>
          <cell r="T142">
            <v>2</v>
          </cell>
          <cell r="U142">
            <v>2.2000000000000002</v>
          </cell>
          <cell r="V142">
            <v>2.8</v>
          </cell>
          <cell r="W142">
            <v>2.4</v>
          </cell>
          <cell r="X142">
            <v>2.2000000000000002</v>
          </cell>
          <cell r="Y142">
            <v>2.2000000000000002</v>
          </cell>
          <cell r="Z142">
            <v>1.9</v>
          </cell>
          <cell r="AA142">
            <v>2.6</v>
          </cell>
          <cell r="AB142">
            <v>2.2000000000000002</v>
          </cell>
        </row>
        <row r="143">
          <cell r="A143">
            <v>29830</v>
          </cell>
          <cell r="B143">
            <v>51.8</v>
          </cell>
          <cell r="C143">
            <v>51.8</v>
          </cell>
          <cell r="D143">
            <v>53.2</v>
          </cell>
          <cell r="E143">
            <v>52.6</v>
          </cell>
          <cell r="F143">
            <v>52.8</v>
          </cell>
          <cell r="G143">
            <v>53.3</v>
          </cell>
          <cell r="H143">
            <v>55.3</v>
          </cell>
          <cell r="I143">
            <v>52.8</v>
          </cell>
          <cell r="J143">
            <v>52.1</v>
          </cell>
          <cell r="K143">
            <v>8.8000000000000007</v>
          </cell>
          <cell r="L143">
            <v>9.1</v>
          </cell>
          <cell r="M143">
            <v>9.6999999999999993</v>
          </cell>
          <cell r="N143">
            <v>9.6</v>
          </cell>
          <cell r="O143">
            <v>9.3000000000000007</v>
          </cell>
          <cell r="P143">
            <v>9</v>
          </cell>
          <cell r="Q143">
            <v>8.4</v>
          </cell>
          <cell r="R143">
            <v>9.3000000000000007</v>
          </cell>
          <cell r="S143">
            <v>9</v>
          </cell>
          <cell r="T143">
            <v>1.8</v>
          </cell>
          <cell r="U143">
            <v>2.2000000000000002</v>
          </cell>
          <cell r="V143">
            <v>2.2999999999999998</v>
          </cell>
          <cell r="W143">
            <v>2.1</v>
          </cell>
          <cell r="X143">
            <v>3.3</v>
          </cell>
          <cell r="Y143">
            <v>2.5</v>
          </cell>
          <cell r="Z143">
            <v>2</v>
          </cell>
          <cell r="AA143">
            <v>2.1</v>
          </cell>
          <cell r="AB143">
            <v>2</v>
          </cell>
        </row>
        <row r="144">
          <cell r="A144">
            <v>29921</v>
          </cell>
          <cell r="B144">
            <v>53.9</v>
          </cell>
          <cell r="C144">
            <v>54.1</v>
          </cell>
          <cell r="D144">
            <v>55.2</v>
          </cell>
          <cell r="E144">
            <v>54.7</v>
          </cell>
          <cell r="F144">
            <v>55.1</v>
          </cell>
          <cell r="G144">
            <v>55.3</v>
          </cell>
          <cell r="H144">
            <v>58.6</v>
          </cell>
          <cell r="I144">
            <v>54.9</v>
          </cell>
          <cell r="J144">
            <v>54.3</v>
          </cell>
          <cell r="K144">
            <v>10.9</v>
          </cell>
          <cell r="L144">
            <v>11.5</v>
          </cell>
          <cell r="M144">
            <v>11.3</v>
          </cell>
          <cell r="N144">
            <v>11.6</v>
          </cell>
          <cell r="O144">
            <v>12.4</v>
          </cell>
          <cell r="P144">
            <v>11</v>
          </cell>
          <cell r="Q144">
            <v>12.3</v>
          </cell>
          <cell r="R144">
            <v>11.1</v>
          </cell>
          <cell r="S144">
            <v>11.3</v>
          </cell>
          <cell r="T144">
            <v>4.0999999999999996</v>
          </cell>
          <cell r="U144">
            <v>4.4000000000000004</v>
          </cell>
          <cell r="V144">
            <v>3.8</v>
          </cell>
          <cell r="W144">
            <v>4</v>
          </cell>
          <cell r="X144">
            <v>4.4000000000000004</v>
          </cell>
          <cell r="Y144">
            <v>3.8</v>
          </cell>
          <cell r="Z144">
            <v>6</v>
          </cell>
          <cell r="AA144">
            <v>4</v>
          </cell>
          <cell r="AB144">
            <v>4.2</v>
          </cell>
        </row>
        <row r="145">
          <cell r="A145">
            <v>30011</v>
          </cell>
          <cell r="B145">
            <v>54.9</v>
          </cell>
          <cell r="C145">
            <v>54.8</v>
          </cell>
          <cell r="D145">
            <v>56.5</v>
          </cell>
          <cell r="E145">
            <v>55.5</v>
          </cell>
          <cell r="F145">
            <v>55.7</v>
          </cell>
          <cell r="G145">
            <v>56.1</v>
          </cell>
          <cell r="H145">
            <v>59.5</v>
          </cell>
          <cell r="I145">
            <v>55.8</v>
          </cell>
          <cell r="J145">
            <v>55.3</v>
          </cell>
          <cell r="K145">
            <v>10</v>
          </cell>
          <cell r="L145">
            <v>10.5</v>
          </cell>
          <cell r="M145">
            <v>11.7</v>
          </cell>
          <cell r="N145">
            <v>10.3</v>
          </cell>
          <cell r="O145">
            <v>11.4</v>
          </cell>
          <cell r="P145">
            <v>10.199999999999999</v>
          </cell>
          <cell r="Q145">
            <v>11.8</v>
          </cell>
          <cell r="R145">
            <v>10.7</v>
          </cell>
          <cell r="S145">
            <v>10.6</v>
          </cell>
          <cell r="T145">
            <v>1.9</v>
          </cell>
          <cell r="U145">
            <v>1.3</v>
          </cell>
          <cell r="V145">
            <v>2.4</v>
          </cell>
          <cell r="W145">
            <v>1.5</v>
          </cell>
          <cell r="X145">
            <v>1.1000000000000001</v>
          </cell>
          <cell r="Y145">
            <v>1.4</v>
          </cell>
          <cell r="Z145">
            <v>1.5</v>
          </cell>
          <cell r="AA145">
            <v>1.6</v>
          </cell>
          <cell r="AB145">
            <v>1.8</v>
          </cell>
        </row>
        <row r="146">
          <cell r="A146">
            <v>30103</v>
          </cell>
          <cell r="B146">
            <v>56.5</v>
          </cell>
          <cell r="C146">
            <v>56.1</v>
          </cell>
          <cell r="D146">
            <v>57.3</v>
          </cell>
          <cell r="E146">
            <v>56.9</v>
          </cell>
          <cell r="F146">
            <v>56.8</v>
          </cell>
          <cell r="G146">
            <v>57.2</v>
          </cell>
          <cell r="H146">
            <v>60.5</v>
          </cell>
          <cell r="I146">
            <v>57.5</v>
          </cell>
          <cell r="J146">
            <v>56.6</v>
          </cell>
          <cell r="K146">
            <v>11</v>
          </cell>
          <cell r="L146">
            <v>10.7</v>
          </cell>
          <cell r="M146">
            <v>10.199999999999999</v>
          </cell>
          <cell r="N146">
            <v>10.5</v>
          </cell>
          <cell r="O146">
            <v>11.2</v>
          </cell>
          <cell r="P146">
            <v>10</v>
          </cell>
          <cell r="Q146">
            <v>11.6</v>
          </cell>
          <cell r="R146">
            <v>11.2</v>
          </cell>
          <cell r="S146">
            <v>10.8</v>
          </cell>
          <cell r="T146">
            <v>2.9</v>
          </cell>
          <cell r="U146">
            <v>2.4</v>
          </cell>
          <cell r="V146">
            <v>1.4</v>
          </cell>
          <cell r="W146">
            <v>2.5</v>
          </cell>
          <cell r="X146">
            <v>2</v>
          </cell>
          <cell r="Y146">
            <v>2</v>
          </cell>
          <cell r="Z146">
            <v>1.7</v>
          </cell>
          <cell r="AA146">
            <v>3</v>
          </cell>
          <cell r="AB146">
            <v>2.4</v>
          </cell>
        </row>
        <row r="147">
          <cell r="A147">
            <v>30195</v>
          </cell>
          <cell r="B147">
            <v>58.5</v>
          </cell>
          <cell r="C147">
            <v>58.1</v>
          </cell>
          <cell r="D147">
            <v>59.2</v>
          </cell>
          <cell r="E147">
            <v>58.9</v>
          </cell>
          <cell r="F147">
            <v>58.8</v>
          </cell>
          <cell r="G147">
            <v>59</v>
          </cell>
          <cell r="H147">
            <v>62.5</v>
          </cell>
          <cell r="I147">
            <v>59.3</v>
          </cell>
          <cell r="J147">
            <v>58.6</v>
          </cell>
          <cell r="K147">
            <v>12.9</v>
          </cell>
          <cell r="L147">
            <v>12.2</v>
          </cell>
          <cell r="M147">
            <v>11.3</v>
          </cell>
          <cell r="N147">
            <v>12</v>
          </cell>
          <cell r="O147">
            <v>11.4</v>
          </cell>
          <cell r="P147">
            <v>10.7</v>
          </cell>
          <cell r="Q147">
            <v>13</v>
          </cell>
          <cell r="R147">
            <v>12.3</v>
          </cell>
          <cell r="S147">
            <v>12.5</v>
          </cell>
          <cell r="T147">
            <v>3.5</v>
          </cell>
          <cell r="U147">
            <v>3.6</v>
          </cell>
          <cell r="V147">
            <v>3.3</v>
          </cell>
          <cell r="W147">
            <v>3.5</v>
          </cell>
          <cell r="X147">
            <v>3.5</v>
          </cell>
          <cell r="Y147">
            <v>3.1</v>
          </cell>
          <cell r="Z147">
            <v>3.3</v>
          </cell>
          <cell r="AA147">
            <v>3.1</v>
          </cell>
          <cell r="AB147">
            <v>3.5</v>
          </cell>
        </row>
        <row r="148">
          <cell r="A148">
            <v>30286</v>
          </cell>
          <cell r="B148">
            <v>60.3</v>
          </cell>
          <cell r="C148">
            <v>59.6</v>
          </cell>
          <cell r="D148">
            <v>61.2</v>
          </cell>
          <cell r="E148">
            <v>60.5</v>
          </cell>
          <cell r="F148">
            <v>60.4</v>
          </cell>
          <cell r="G148">
            <v>61</v>
          </cell>
          <cell r="H148">
            <v>64.3</v>
          </cell>
          <cell r="I148">
            <v>61.6</v>
          </cell>
          <cell r="J148">
            <v>60.3</v>
          </cell>
          <cell r="K148">
            <v>11.9</v>
          </cell>
          <cell r="L148">
            <v>10.199999999999999</v>
          </cell>
          <cell r="M148">
            <v>10.9</v>
          </cell>
          <cell r="N148">
            <v>10.6</v>
          </cell>
          <cell r="O148">
            <v>9.6</v>
          </cell>
          <cell r="P148">
            <v>10.3</v>
          </cell>
          <cell r="Q148">
            <v>9.6999999999999993</v>
          </cell>
          <cell r="R148">
            <v>12.2</v>
          </cell>
          <cell r="S148">
            <v>11</v>
          </cell>
          <cell r="T148">
            <v>3.1</v>
          </cell>
          <cell r="U148">
            <v>2.6</v>
          </cell>
          <cell r="V148">
            <v>3.4</v>
          </cell>
          <cell r="W148">
            <v>2.7</v>
          </cell>
          <cell r="X148">
            <v>2.7</v>
          </cell>
          <cell r="Y148">
            <v>3.4</v>
          </cell>
          <cell r="Z148">
            <v>2.9</v>
          </cell>
          <cell r="AA148">
            <v>3.9</v>
          </cell>
          <cell r="AB148">
            <v>2.9</v>
          </cell>
        </row>
        <row r="149">
          <cell r="A149">
            <v>30376</v>
          </cell>
          <cell r="B149">
            <v>61.6</v>
          </cell>
          <cell r="C149">
            <v>60.9</v>
          </cell>
          <cell r="D149">
            <v>62.7</v>
          </cell>
          <cell r="E149">
            <v>62.2</v>
          </cell>
          <cell r="F149">
            <v>61.3</v>
          </cell>
          <cell r="G149">
            <v>62.3</v>
          </cell>
          <cell r="H149">
            <v>65.599999999999994</v>
          </cell>
          <cell r="I149">
            <v>62.9</v>
          </cell>
          <cell r="J149">
            <v>61.6</v>
          </cell>
          <cell r="K149">
            <v>12.2</v>
          </cell>
          <cell r="L149">
            <v>11.1</v>
          </cell>
          <cell r="M149">
            <v>11</v>
          </cell>
          <cell r="N149">
            <v>12.1</v>
          </cell>
          <cell r="O149">
            <v>10.1</v>
          </cell>
          <cell r="P149">
            <v>11.1</v>
          </cell>
          <cell r="Q149">
            <v>10.3</v>
          </cell>
          <cell r="R149">
            <v>12.7</v>
          </cell>
          <cell r="S149">
            <v>11.4</v>
          </cell>
          <cell r="T149">
            <v>2.2000000000000002</v>
          </cell>
          <cell r="U149">
            <v>2.2000000000000002</v>
          </cell>
          <cell r="V149">
            <v>2.5</v>
          </cell>
          <cell r="W149">
            <v>2.8</v>
          </cell>
          <cell r="X149">
            <v>1.5</v>
          </cell>
          <cell r="Y149">
            <v>2.1</v>
          </cell>
          <cell r="Z149">
            <v>2</v>
          </cell>
          <cell r="AA149">
            <v>2.1</v>
          </cell>
          <cell r="AB149">
            <v>2.2000000000000002</v>
          </cell>
        </row>
        <row r="150">
          <cell r="A150">
            <v>30468</v>
          </cell>
          <cell r="B150">
            <v>62.8</v>
          </cell>
          <cell r="C150">
            <v>62.6</v>
          </cell>
          <cell r="D150">
            <v>63.5</v>
          </cell>
          <cell r="E150">
            <v>63.9</v>
          </cell>
          <cell r="F150">
            <v>62.4</v>
          </cell>
          <cell r="G150">
            <v>63.5</v>
          </cell>
          <cell r="H150">
            <v>66.8</v>
          </cell>
          <cell r="I150">
            <v>63.9</v>
          </cell>
          <cell r="J150">
            <v>62.9</v>
          </cell>
          <cell r="K150">
            <v>11.2</v>
          </cell>
          <cell r="L150">
            <v>11.6</v>
          </cell>
          <cell r="M150">
            <v>10.8</v>
          </cell>
          <cell r="N150">
            <v>12.3</v>
          </cell>
          <cell r="O150">
            <v>9.9</v>
          </cell>
          <cell r="P150">
            <v>11</v>
          </cell>
          <cell r="Q150">
            <v>10.4</v>
          </cell>
          <cell r="R150">
            <v>11.1</v>
          </cell>
          <cell r="S150">
            <v>11.1</v>
          </cell>
          <cell r="T150">
            <v>1.9</v>
          </cell>
          <cell r="U150">
            <v>2.8</v>
          </cell>
          <cell r="V150">
            <v>1.3</v>
          </cell>
          <cell r="W150">
            <v>2.7</v>
          </cell>
          <cell r="X150">
            <v>1.8</v>
          </cell>
          <cell r="Y150">
            <v>1.9</v>
          </cell>
          <cell r="Z150">
            <v>1.8</v>
          </cell>
          <cell r="AA150">
            <v>1.6</v>
          </cell>
          <cell r="AB150">
            <v>2.1</v>
          </cell>
        </row>
        <row r="151">
          <cell r="A151">
            <v>30560</v>
          </cell>
          <cell r="B151">
            <v>63.6</v>
          </cell>
          <cell r="C151">
            <v>63.6</v>
          </cell>
          <cell r="D151">
            <v>64.900000000000006</v>
          </cell>
          <cell r="E151">
            <v>64.8</v>
          </cell>
          <cell r="F151">
            <v>64.2</v>
          </cell>
          <cell r="G151">
            <v>64.3</v>
          </cell>
          <cell r="H151">
            <v>67.7</v>
          </cell>
          <cell r="I151">
            <v>64.8</v>
          </cell>
          <cell r="J151">
            <v>64</v>
          </cell>
          <cell r="K151">
            <v>8.6999999999999993</v>
          </cell>
          <cell r="L151">
            <v>9.5</v>
          </cell>
          <cell r="M151">
            <v>9.6</v>
          </cell>
          <cell r="N151">
            <v>10</v>
          </cell>
          <cell r="O151">
            <v>9.1999999999999993</v>
          </cell>
          <cell r="P151">
            <v>9</v>
          </cell>
          <cell r="Q151">
            <v>8.3000000000000007</v>
          </cell>
          <cell r="R151">
            <v>9.3000000000000007</v>
          </cell>
          <cell r="S151">
            <v>9.1999999999999993</v>
          </cell>
          <cell r="T151">
            <v>1.3</v>
          </cell>
          <cell r="U151">
            <v>1.6</v>
          </cell>
          <cell r="V151">
            <v>2.2000000000000002</v>
          </cell>
          <cell r="W151">
            <v>1.4</v>
          </cell>
          <cell r="X151">
            <v>2.9</v>
          </cell>
          <cell r="Y151">
            <v>1.3</v>
          </cell>
          <cell r="Z151">
            <v>1.3</v>
          </cell>
          <cell r="AA151">
            <v>1.4</v>
          </cell>
          <cell r="AB151">
            <v>1.7</v>
          </cell>
        </row>
        <row r="152">
          <cell r="A152">
            <v>30651</v>
          </cell>
          <cell r="B152">
            <v>64.900000000000006</v>
          </cell>
          <cell r="C152">
            <v>65.5</v>
          </cell>
          <cell r="D152">
            <v>66.2</v>
          </cell>
          <cell r="E152">
            <v>66.099999999999994</v>
          </cell>
          <cell r="F152">
            <v>65.599999999999994</v>
          </cell>
          <cell r="G152">
            <v>65.8</v>
          </cell>
          <cell r="H152">
            <v>68.599999999999994</v>
          </cell>
          <cell r="I152">
            <v>66.400000000000006</v>
          </cell>
          <cell r="J152">
            <v>65.5</v>
          </cell>
          <cell r="K152">
            <v>7.6</v>
          </cell>
          <cell r="L152">
            <v>9.9</v>
          </cell>
          <cell r="M152">
            <v>8.1999999999999993</v>
          </cell>
          <cell r="N152">
            <v>9.3000000000000007</v>
          </cell>
          <cell r="O152">
            <v>8.6</v>
          </cell>
          <cell r="P152">
            <v>7.9</v>
          </cell>
          <cell r="Q152">
            <v>6.7</v>
          </cell>
          <cell r="R152">
            <v>7.8</v>
          </cell>
          <cell r="S152">
            <v>8.6</v>
          </cell>
          <cell r="T152">
            <v>2</v>
          </cell>
          <cell r="U152">
            <v>3</v>
          </cell>
          <cell r="V152">
            <v>2</v>
          </cell>
          <cell r="W152">
            <v>2</v>
          </cell>
          <cell r="X152">
            <v>2.2000000000000002</v>
          </cell>
          <cell r="Y152">
            <v>2.2999999999999998</v>
          </cell>
          <cell r="Z152">
            <v>1.3</v>
          </cell>
          <cell r="AA152">
            <v>2.5</v>
          </cell>
          <cell r="AB152">
            <v>2.2999999999999998</v>
          </cell>
        </row>
        <row r="153">
          <cell r="A153">
            <v>30742</v>
          </cell>
          <cell r="B153">
            <v>64.599999999999994</v>
          </cell>
          <cell r="C153">
            <v>65.099999999999994</v>
          </cell>
          <cell r="D153">
            <v>66.400000000000006</v>
          </cell>
          <cell r="E153">
            <v>66.099999999999994</v>
          </cell>
          <cell r="F153">
            <v>65</v>
          </cell>
          <cell r="G153">
            <v>65.900000000000006</v>
          </cell>
          <cell r="H153">
            <v>68.900000000000006</v>
          </cell>
          <cell r="I153">
            <v>66.5</v>
          </cell>
          <cell r="J153">
            <v>65.2</v>
          </cell>
          <cell r="K153">
            <v>4.9000000000000004</v>
          </cell>
          <cell r="L153">
            <v>6.9</v>
          </cell>
          <cell r="M153">
            <v>5.9</v>
          </cell>
          <cell r="N153">
            <v>6.3</v>
          </cell>
          <cell r="O153">
            <v>6</v>
          </cell>
          <cell r="P153">
            <v>5.8</v>
          </cell>
          <cell r="Q153">
            <v>5</v>
          </cell>
          <cell r="R153">
            <v>5.7</v>
          </cell>
          <cell r="S153">
            <v>5.8</v>
          </cell>
          <cell r="T153">
            <v>-0.5</v>
          </cell>
          <cell r="U153">
            <v>-0.6</v>
          </cell>
          <cell r="V153">
            <v>0.3</v>
          </cell>
          <cell r="W153">
            <v>0</v>
          </cell>
          <cell r="X153">
            <v>-0.9</v>
          </cell>
          <cell r="Y153">
            <v>0.2</v>
          </cell>
          <cell r="Z153">
            <v>0.4</v>
          </cell>
          <cell r="AA153">
            <v>0.2</v>
          </cell>
          <cell r="AB153">
            <v>-0.5</v>
          </cell>
        </row>
        <row r="154">
          <cell r="A154">
            <v>30834</v>
          </cell>
          <cell r="B154">
            <v>64.599999999999994</v>
          </cell>
          <cell r="C154">
            <v>65.3</v>
          </cell>
          <cell r="D154">
            <v>66.900000000000006</v>
          </cell>
          <cell r="E154">
            <v>66.2</v>
          </cell>
          <cell r="F154">
            <v>65</v>
          </cell>
          <cell r="G154">
            <v>66</v>
          </cell>
          <cell r="H154">
            <v>68.900000000000006</v>
          </cell>
          <cell r="I154">
            <v>66.599999999999994</v>
          </cell>
          <cell r="J154">
            <v>65.400000000000006</v>
          </cell>
          <cell r="K154">
            <v>2.9</v>
          </cell>
          <cell r="L154">
            <v>4.3</v>
          </cell>
          <cell r="M154">
            <v>5.4</v>
          </cell>
          <cell r="N154">
            <v>3.6</v>
          </cell>
          <cell r="O154">
            <v>4.2</v>
          </cell>
          <cell r="P154">
            <v>3.9</v>
          </cell>
          <cell r="Q154">
            <v>3.1</v>
          </cell>
          <cell r="R154">
            <v>4.2</v>
          </cell>
          <cell r="S154">
            <v>4</v>
          </cell>
          <cell r="T154">
            <v>0</v>
          </cell>
          <cell r="U154">
            <v>0.3</v>
          </cell>
          <cell r="V154">
            <v>0.8</v>
          </cell>
          <cell r="W154">
            <v>0.2</v>
          </cell>
          <cell r="X154">
            <v>0</v>
          </cell>
          <cell r="Y154">
            <v>0.2</v>
          </cell>
          <cell r="Z154">
            <v>0</v>
          </cell>
          <cell r="AA154">
            <v>0.2</v>
          </cell>
          <cell r="AB154">
            <v>0.3</v>
          </cell>
        </row>
        <row r="155">
          <cell r="A155">
            <v>30926</v>
          </cell>
          <cell r="B155">
            <v>65.400000000000006</v>
          </cell>
          <cell r="C155">
            <v>66.3</v>
          </cell>
          <cell r="D155">
            <v>67.8</v>
          </cell>
          <cell r="E155">
            <v>66.900000000000006</v>
          </cell>
          <cell r="F155">
            <v>66</v>
          </cell>
          <cell r="G155">
            <v>66.7</v>
          </cell>
          <cell r="H155">
            <v>69.8</v>
          </cell>
          <cell r="I155">
            <v>67.599999999999994</v>
          </cell>
          <cell r="J155">
            <v>66.2</v>
          </cell>
          <cell r="K155">
            <v>2.8</v>
          </cell>
          <cell r="L155">
            <v>4.2</v>
          </cell>
          <cell r="M155">
            <v>4.5</v>
          </cell>
          <cell r="N155">
            <v>3.2</v>
          </cell>
          <cell r="O155">
            <v>2.8</v>
          </cell>
          <cell r="P155">
            <v>3.7</v>
          </cell>
          <cell r="Q155">
            <v>3.1</v>
          </cell>
          <cell r="R155">
            <v>4.3</v>
          </cell>
          <cell r="S155">
            <v>3.4</v>
          </cell>
          <cell r="T155">
            <v>1.2</v>
          </cell>
          <cell r="U155">
            <v>1.5</v>
          </cell>
          <cell r="V155">
            <v>1.3</v>
          </cell>
          <cell r="W155">
            <v>1.1000000000000001</v>
          </cell>
          <cell r="X155">
            <v>1.5</v>
          </cell>
          <cell r="Y155">
            <v>1.1000000000000001</v>
          </cell>
          <cell r="Z155">
            <v>1.3</v>
          </cell>
          <cell r="AA155">
            <v>1.5</v>
          </cell>
          <cell r="AB155">
            <v>1.2</v>
          </cell>
        </row>
        <row r="156">
          <cell r="A156">
            <v>31017</v>
          </cell>
          <cell r="B156">
            <v>66.400000000000006</v>
          </cell>
          <cell r="C156">
            <v>67.099999999999994</v>
          </cell>
          <cell r="D156">
            <v>68.5</v>
          </cell>
          <cell r="E156">
            <v>68.3</v>
          </cell>
          <cell r="F156">
            <v>66.8</v>
          </cell>
          <cell r="G156">
            <v>68</v>
          </cell>
          <cell r="H156">
            <v>70.5</v>
          </cell>
          <cell r="I156">
            <v>68.599999999999994</v>
          </cell>
          <cell r="J156">
            <v>67.2</v>
          </cell>
          <cell r="K156">
            <v>2.2999999999999998</v>
          </cell>
          <cell r="L156">
            <v>2.4</v>
          </cell>
          <cell r="M156">
            <v>3.5</v>
          </cell>
          <cell r="N156">
            <v>3.3</v>
          </cell>
          <cell r="O156">
            <v>1.8</v>
          </cell>
          <cell r="P156">
            <v>3.3</v>
          </cell>
          <cell r="Q156">
            <v>2.8</v>
          </cell>
          <cell r="R156">
            <v>3.3</v>
          </cell>
          <cell r="S156">
            <v>2.6</v>
          </cell>
          <cell r="T156">
            <v>1.5</v>
          </cell>
          <cell r="U156">
            <v>1.2</v>
          </cell>
          <cell r="V156">
            <v>1</v>
          </cell>
          <cell r="W156">
            <v>2.1</v>
          </cell>
          <cell r="X156">
            <v>1.2</v>
          </cell>
          <cell r="Y156">
            <v>1.9</v>
          </cell>
          <cell r="Z156">
            <v>1</v>
          </cell>
          <cell r="AA156">
            <v>1.5</v>
          </cell>
          <cell r="AB156">
            <v>1.5</v>
          </cell>
        </row>
        <row r="157">
          <cell r="A157">
            <v>31107</v>
          </cell>
          <cell r="B157">
            <v>67.400000000000006</v>
          </cell>
          <cell r="C157">
            <v>67.900000000000006</v>
          </cell>
          <cell r="D157">
            <v>69.599999999999994</v>
          </cell>
          <cell r="E157">
            <v>69.3</v>
          </cell>
          <cell r="F157">
            <v>67.8</v>
          </cell>
          <cell r="G157">
            <v>69.099999999999994</v>
          </cell>
          <cell r="H157">
            <v>71.2</v>
          </cell>
          <cell r="I157">
            <v>69.7</v>
          </cell>
          <cell r="J157">
            <v>68.099999999999994</v>
          </cell>
          <cell r="K157">
            <v>4.3</v>
          </cell>
          <cell r="L157">
            <v>4.3</v>
          </cell>
          <cell r="M157">
            <v>4.8</v>
          </cell>
          <cell r="N157">
            <v>4.8</v>
          </cell>
          <cell r="O157">
            <v>4.3</v>
          </cell>
          <cell r="P157">
            <v>4.9000000000000004</v>
          </cell>
          <cell r="Q157">
            <v>3.3</v>
          </cell>
          <cell r="R157">
            <v>4.8</v>
          </cell>
          <cell r="S157">
            <v>4.4000000000000004</v>
          </cell>
          <cell r="T157">
            <v>1.5</v>
          </cell>
          <cell r="U157">
            <v>1.2</v>
          </cell>
          <cell r="V157">
            <v>1.6</v>
          </cell>
          <cell r="W157">
            <v>1.5</v>
          </cell>
          <cell r="X157">
            <v>1.5</v>
          </cell>
          <cell r="Y157">
            <v>1.6</v>
          </cell>
          <cell r="Z157">
            <v>1</v>
          </cell>
          <cell r="AA157">
            <v>1.6</v>
          </cell>
          <cell r="AB157">
            <v>1.3</v>
          </cell>
        </row>
        <row r="158">
          <cell r="A158">
            <v>31199</v>
          </cell>
          <cell r="B158">
            <v>68.8</v>
          </cell>
          <cell r="C158">
            <v>69.900000000000006</v>
          </cell>
          <cell r="D158">
            <v>70.8</v>
          </cell>
          <cell r="E158">
            <v>71.099999999999994</v>
          </cell>
          <cell r="F158">
            <v>69.400000000000006</v>
          </cell>
          <cell r="G158">
            <v>70.7</v>
          </cell>
          <cell r="H158">
            <v>72.8</v>
          </cell>
          <cell r="I158">
            <v>71.3</v>
          </cell>
          <cell r="J158">
            <v>69.7</v>
          </cell>
          <cell r="K158">
            <v>6.5</v>
          </cell>
          <cell r="L158">
            <v>7</v>
          </cell>
          <cell r="M158">
            <v>5.8</v>
          </cell>
          <cell r="N158">
            <v>7.4</v>
          </cell>
          <cell r="O158">
            <v>6.8</v>
          </cell>
          <cell r="P158">
            <v>7.1</v>
          </cell>
          <cell r="Q158">
            <v>5.7</v>
          </cell>
          <cell r="R158">
            <v>7.1</v>
          </cell>
          <cell r="S158">
            <v>6.6</v>
          </cell>
          <cell r="T158">
            <v>2.1</v>
          </cell>
          <cell r="U158">
            <v>2.9</v>
          </cell>
          <cell r="V158">
            <v>1.7</v>
          </cell>
          <cell r="W158">
            <v>2.6</v>
          </cell>
          <cell r="X158">
            <v>2.4</v>
          </cell>
          <cell r="Y158">
            <v>2.2999999999999998</v>
          </cell>
          <cell r="Z158">
            <v>2.2000000000000002</v>
          </cell>
          <cell r="AA158">
            <v>2.2999999999999998</v>
          </cell>
          <cell r="AB158">
            <v>2.2999999999999998</v>
          </cell>
        </row>
        <row r="159">
          <cell r="A159">
            <v>31291</v>
          </cell>
          <cell r="B159">
            <v>70.3</v>
          </cell>
          <cell r="C159">
            <v>71.400000000000006</v>
          </cell>
          <cell r="D159">
            <v>72.599999999999994</v>
          </cell>
          <cell r="E159">
            <v>72.599999999999994</v>
          </cell>
          <cell r="F159">
            <v>70.8</v>
          </cell>
          <cell r="G159">
            <v>72.5</v>
          </cell>
          <cell r="H159">
            <v>75.400000000000006</v>
          </cell>
          <cell r="I159">
            <v>73</v>
          </cell>
          <cell r="J159">
            <v>71.3</v>
          </cell>
          <cell r="K159">
            <v>7.5</v>
          </cell>
          <cell r="L159">
            <v>7.7</v>
          </cell>
          <cell r="M159">
            <v>7.1</v>
          </cell>
          <cell r="N159">
            <v>8.5</v>
          </cell>
          <cell r="O159">
            <v>7.3</v>
          </cell>
          <cell r="P159">
            <v>8.6999999999999993</v>
          </cell>
          <cell r="Q159">
            <v>8</v>
          </cell>
          <cell r="R159">
            <v>8</v>
          </cell>
          <cell r="S159">
            <v>7.7</v>
          </cell>
          <cell r="T159">
            <v>2.2000000000000002</v>
          </cell>
          <cell r="U159">
            <v>2.1</v>
          </cell>
          <cell r="V159">
            <v>2.5</v>
          </cell>
          <cell r="W159">
            <v>2.1</v>
          </cell>
          <cell r="X159">
            <v>2</v>
          </cell>
          <cell r="Y159">
            <v>2.5</v>
          </cell>
          <cell r="Z159">
            <v>3.6</v>
          </cell>
          <cell r="AA159">
            <v>2.4</v>
          </cell>
          <cell r="AB159">
            <v>2.2999999999999998</v>
          </cell>
        </row>
        <row r="160">
          <cell r="A160">
            <v>31382</v>
          </cell>
          <cell r="B160">
            <v>71.900000000000006</v>
          </cell>
          <cell r="C160">
            <v>72.599999999999994</v>
          </cell>
          <cell r="D160">
            <v>74</v>
          </cell>
          <cell r="E160">
            <v>74.099999999999994</v>
          </cell>
          <cell r="F160">
            <v>72.400000000000006</v>
          </cell>
          <cell r="G160">
            <v>74</v>
          </cell>
          <cell r="H160">
            <v>76.2</v>
          </cell>
          <cell r="I160">
            <v>74.599999999999994</v>
          </cell>
          <cell r="J160">
            <v>72.7</v>
          </cell>
          <cell r="K160">
            <v>8.3000000000000007</v>
          </cell>
          <cell r="L160">
            <v>8.1999999999999993</v>
          </cell>
          <cell r="M160">
            <v>8</v>
          </cell>
          <cell r="N160">
            <v>8.5</v>
          </cell>
          <cell r="O160">
            <v>8.4</v>
          </cell>
          <cell r="P160">
            <v>8.8000000000000007</v>
          </cell>
          <cell r="Q160">
            <v>8.1</v>
          </cell>
          <cell r="R160">
            <v>8.6999999999999993</v>
          </cell>
          <cell r="S160">
            <v>8.1999999999999993</v>
          </cell>
          <cell r="T160">
            <v>2.2999999999999998</v>
          </cell>
          <cell r="U160">
            <v>1.7</v>
          </cell>
          <cell r="V160">
            <v>1.9</v>
          </cell>
          <cell r="W160">
            <v>2.1</v>
          </cell>
          <cell r="X160">
            <v>2.2999999999999998</v>
          </cell>
          <cell r="Y160">
            <v>2.1</v>
          </cell>
          <cell r="Z160">
            <v>1.1000000000000001</v>
          </cell>
          <cell r="AA160">
            <v>2.2000000000000002</v>
          </cell>
          <cell r="AB160">
            <v>2</v>
          </cell>
        </row>
        <row r="161">
          <cell r="A161">
            <v>31472</v>
          </cell>
          <cell r="B161">
            <v>73.599999999999994</v>
          </cell>
          <cell r="C161">
            <v>74.599999999999994</v>
          </cell>
          <cell r="D161">
            <v>75.8</v>
          </cell>
          <cell r="E161">
            <v>75.2</v>
          </cell>
          <cell r="F161">
            <v>73.599999999999994</v>
          </cell>
          <cell r="G161">
            <v>75.099999999999994</v>
          </cell>
          <cell r="H161">
            <v>77.599999999999994</v>
          </cell>
          <cell r="I161">
            <v>76.2</v>
          </cell>
          <cell r="J161">
            <v>74.400000000000006</v>
          </cell>
          <cell r="K161">
            <v>9.1999999999999993</v>
          </cell>
          <cell r="L161">
            <v>9.9</v>
          </cell>
          <cell r="M161">
            <v>8.9</v>
          </cell>
          <cell r="N161">
            <v>8.5</v>
          </cell>
          <cell r="O161">
            <v>8.6</v>
          </cell>
          <cell r="P161">
            <v>8.6999999999999993</v>
          </cell>
          <cell r="Q161">
            <v>9</v>
          </cell>
          <cell r="R161">
            <v>9.3000000000000007</v>
          </cell>
          <cell r="S161">
            <v>9.3000000000000007</v>
          </cell>
          <cell r="T161">
            <v>2.4</v>
          </cell>
          <cell r="U161">
            <v>2.8</v>
          </cell>
          <cell r="V161">
            <v>2.4</v>
          </cell>
          <cell r="W161">
            <v>1.5</v>
          </cell>
          <cell r="X161">
            <v>1.7</v>
          </cell>
          <cell r="Y161">
            <v>1.5</v>
          </cell>
          <cell r="Z161">
            <v>1.8</v>
          </cell>
          <cell r="AA161">
            <v>2.1</v>
          </cell>
          <cell r="AB161">
            <v>2.2999999999999998</v>
          </cell>
        </row>
        <row r="162">
          <cell r="A162">
            <v>31564</v>
          </cell>
          <cell r="B162">
            <v>74.900000000000006</v>
          </cell>
          <cell r="C162">
            <v>75.7</v>
          </cell>
          <cell r="D162">
            <v>76.599999999999994</v>
          </cell>
          <cell r="E162">
            <v>76.7</v>
          </cell>
          <cell r="F162">
            <v>74.8</v>
          </cell>
          <cell r="G162">
            <v>76.8</v>
          </cell>
          <cell r="H162">
            <v>78.599999999999994</v>
          </cell>
          <cell r="I162">
            <v>77.5</v>
          </cell>
          <cell r="J162">
            <v>75.599999999999994</v>
          </cell>
          <cell r="K162">
            <v>8.9</v>
          </cell>
          <cell r="L162">
            <v>8.3000000000000007</v>
          </cell>
          <cell r="M162">
            <v>8.1999999999999993</v>
          </cell>
          <cell r="N162">
            <v>7.9</v>
          </cell>
          <cell r="O162">
            <v>7.8</v>
          </cell>
          <cell r="P162">
            <v>8.6</v>
          </cell>
          <cell r="Q162">
            <v>8</v>
          </cell>
          <cell r="R162">
            <v>8.6999999999999993</v>
          </cell>
          <cell r="S162">
            <v>8.5</v>
          </cell>
          <cell r="T162">
            <v>1.8</v>
          </cell>
          <cell r="U162">
            <v>1.5</v>
          </cell>
          <cell r="V162">
            <v>1.1000000000000001</v>
          </cell>
          <cell r="W162">
            <v>2</v>
          </cell>
          <cell r="X162">
            <v>1.6</v>
          </cell>
          <cell r="Y162">
            <v>2.2999999999999998</v>
          </cell>
          <cell r="Z162">
            <v>1.3</v>
          </cell>
          <cell r="AA162">
            <v>1.7</v>
          </cell>
          <cell r="AB162">
            <v>1.6</v>
          </cell>
        </row>
        <row r="163">
          <cell r="A163">
            <v>31656</v>
          </cell>
          <cell r="B163">
            <v>76.7</v>
          </cell>
          <cell r="C163">
            <v>77.7</v>
          </cell>
          <cell r="D163">
            <v>78.5</v>
          </cell>
          <cell r="E163">
            <v>79</v>
          </cell>
          <cell r="F163">
            <v>77.3</v>
          </cell>
          <cell r="G163">
            <v>78.8</v>
          </cell>
          <cell r="H163">
            <v>80.7</v>
          </cell>
          <cell r="I163">
            <v>79.099999999999994</v>
          </cell>
          <cell r="J163">
            <v>77.599999999999994</v>
          </cell>
          <cell r="K163">
            <v>9.1</v>
          </cell>
          <cell r="L163">
            <v>8.8000000000000007</v>
          </cell>
          <cell r="M163">
            <v>8.1</v>
          </cell>
          <cell r="N163">
            <v>8.8000000000000007</v>
          </cell>
          <cell r="O163">
            <v>9.1999999999999993</v>
          </cell>
          <cell r="P163">
            <v>8.6999999999999993</v>
          </cell>
          <cell r="Q163">
            <v>7</v>
          </cell>
          <cell r="R163">
            <v>8.4</v>
          </cell>
          <cell r="S163">
            <v>8.8000000000000007</v>
          </cell>
          <cell r="T163">
            <v>2.4</v>
          </cell>
          <cell r="U163">
            <v>2.6</v>
          </cell>
          <cell r="V163">
            <v>2.5</v>
          </cell>
          <cell r="W163">
            <v>3</v>
          </cell>
          <cell r="X163">
            <v>3.3</v>
          </cell>
          <cell r="Y163">
            <v>2.6</v>
          </cell>
          <cell r="Z163">
            <v>2.7</v>
          </cell>
          <cell r="AA163">
            <v>2.1</v>
          </cell>
          <cell r="AB163">
            <v>2.6</v>
          </cell>
        </row>
        <row r="164">
          <cell r="A164">
            <v>31747</v>
          </cell>
          <cell r="B164">
            <v>78.900000000000006</v>
          </cell>
          <cell r="C164">
            <v>80</v>
          </cell>
          <cell r="D164">
            <v>80.599999999999994</v>
          </cell>
          <cell r="E164">
            <v>81</v>
          </cell>
          <cell r="F164">
            <v>79.7</v>
          </cell>
          <cell r="G164">
            <v>81.400000000000006</v>
          </cell>
          <cell r="H164">
            <v>83.5</v>
          </cell>
          <cell r="I164">
            <v>81.099999999999994</v>
          </cell>
          <cell r="J164">
            <v>79.8</v>
          </cell>
          <cell r="K164">
            <v>9.6999999999999993</v>
          </cell>
          <cell r="L164">
            <v>10.199999999999999</v>
          </cell>
          <cell r="M164">
            <v>8.9</v>
          </cell>
          <cell r="N164">
            <v>9.3000000000000007</v>
          </cell>
          <cell r="O164">
            <v>10.1</v>
          </cell>
          <cell r="P164">
            <v>10</v>
          </cell>
          <cell r="Q164">
            <v>9.6</v>
          </cell>
          <cell r="R164">
            <v>8.6999999999999993</v>
          </cell>
          <cell r="S164">
            <v>9.8000000000000007</v>
          </cell>
          <cell r="T164">
            <v>2.9</v>
          </cell>
          <cell r="U164">
            <v>3</v>
          </cell>
          <cell r="V164">
            <v>2.7</v>
          </cell>
          <cell r="W164">
            <v>2.5</v>
          </cell>
          <cell r="X164">
            <v>3.1</v>
          </cell>
          <cell r="Y164">
            <v>3.3</v>
          </cell>
          <cell r="Z164">
            <v>3.5</v>
          </cell>
          <cell r="AA164">
            <v>2.5</v>
          </cell>
          <cell r="AB164">
            <v>2.8</v>
          </cell>
        </row>
        <row r="165">
          <cell r="A165">
            <v>31837</v>
          </cell>
          <cell r="B165">
            <v>80.5</v>
          </cell>
          <cell r="C165">
            <v>81.5</v>
          </cell>
          <cell r="D165">
            <v>82.3</v>
          </cell>
          <cell r="E165">
            <v>82.4</v>
          </cell>
          <cell r="F165">
            <v>81.2</v>
          </cell>
          <cell r="G165">
            <v>83.1</v>
          </cell>
          <cell r="H165">
            <v>84.9</v>
          </cell>
          <cell r="I165">
            <v>82.5</v>
          </cell>
          <cell r="J165">
            <v>81.400000000000006</v>
          </cell>
          <cell r="K165">
            <v>9.4</v>
          </cell>
          <cell r="L165">
            <v>9.1999999999999993</v>
          </cell>
          <cell r="M165">
            <v>8.6</v>
          </cell>
          <cell r="N165">
            <v>9.6</v>
          </cell>
          <cell r="O165">
            <v>10.3</v>
          </cell>
          <cell r="P165">
            <v>10.7</v>
          </cell>
          <cell r="Q165">
            <v>9.4</v>
          </cell>
          <cell r="R165">
            <v>8.3000000000000007</v>
          </cell>
          <cell r="S165">
            <v>9.4</v>
          </cell>
          <cell r="T165">
            <v>2</v>
          </cell>
          <cell r="U165">
            <v>1.9</v>
          </cell>
          <cell r="V165">
            <v>2.1</v>
          </cell>
          <cell r="W165">
            <v>1.7</v>
          </cell>
          <cell r="X165">
            <v>1.9</v>
          </cell>
          <cell r="Y165">
            <v>2.1</v>
          </cell>
          <cell r="Z165">
            <v>1.7</v>
          </cell>
          <cell r="AA165">
            <v>1.7</v>
          </cell>
          <cell r="AB165">
            <v>2</v>
          </cell>
        </row>
        <row r="166">
          <cell r="A166">
            <v>31929</v>
          </cell>
          <cell r="B166">
            <v>81.8</v>
          </cell>
          <cell r="C166">
            <v>82.8</v>
          </cell>
          <cell r="D166">
            <v>83.3</v>
          </cell>
          <cell r="E166">
            <v>83.7</v>
          </cell>
          <cell r="F166">
            <v>82.6</v>
          </cell>
          <cell r="G166">
            <v>84.4</v>
          </cell>
          <cell r="H166">
            <v>86.3</v>
          </cell>
          <cell r="I166">
            <v>83.8</v>
          </cell>
          <cell r="J166">
            <v>82.6</v>
          </cell>
          <cell r="K166">
            <v>9.1999999999999993</v>
          </cell>
          <cell r="L166">
            <v>9.4</v>
          </cell>
          <cell r="M166">
            <v>8.6999999999999993</v>
          </cell>
          <cell r="N166">
            <v>9.1</v>
          </cell>
          <cell r="O166">
            <v>10.4</v>
          </cell>
          <cell r="P166">
            <v>9.9</v>
          </cell>
          <cell r="Q166">
            <v>9.8000000000000007</v>
          </cell>
          <cell r="R166">
            <v>8.1</v>
          </cell>
          <cell r="S166">
            <v>9.3000000000000007</v>
          </cell>
          <cell r="T166">
            <v>1.6</v>
          </cell>
          <cell r="U166">
            <v>1.6</v>
          </cell>
          <cell r="V166">
            <v>1.2</v>
          </cell>
          <cell r="W166">
            <v>1.6</v>
          </cell>
          <cell r="X166">
            <v>1.7</v>
          </cell>
          <cell r="Y166">
            <v>1.6</v>
          </cell>
          <cell r="Z166">
            <v>1.6</v>
          </cell>
          <cell r="AA166">
            <v>1.6</v>
          </cell>
          <cell r="AB166">
            <v>1.5</v>
          </cell>
        </row>
        <row r="167">
          <cell r="A167">
            <v>32021</v>
          </cell>
          <cell r="B167">
            <v>83.2</v>
          </cell>
          <cell r="C167">
            <v>84.3</v>
          </cell>
          <cell r="D167">
            <v>84.5</v>
          </cell>
          <cell r="E167">
            <v>84.7</v>
          </cell>
          <cell r="F167">
            <v>83.8</v>
          </cell>
          <cell r="G167">
            <v>85.9</v>
          </cell>
          <cell r="H167">
            <v>87.7</v>
          </cell>
          <cell r="I167">
            <v>84.9</v>
          </cell>
          <cell r="J167">
            <v>84</v>
          </cell>
          <cell r="K167">
            <v>8.5</v>
          </cell>
          <cell r="L167">
            <v>8.5</v>
          </cell>
          <cell r="M167">
            <v>7.6</v>
          </cell>
          <cell r="N167">
            <v>7.2</v>
          </cell>
          <cell r="O167">
            <v>8.4</v>
          </cell>
          <cell r="P167">
            <v>9</v>
          </cell>
          <cell r="Q167">
            <v>8.6999999999999993</v>
          </cell>
          <cell r="R167">
            <v>7.3</v>
          </cell>
          <cell r="S167">
            <v>8.1999999999999993</v>
          </cell>
          <cell r="T167">
            <v>1.7</v>
          </cell>
          <cell r="U167">
            <v>1.8</v>
          </cell>
          <cell r="V167">
            <v>1.4</v>
          </cell>
          <cell r="W167">
            <v>1.2</v>
          </cell>
          <cell r="X167">
            <v>1.5</v>
          </cell>
          <cell r="Y167">
            <v>1.8</v>
          </cell>
          <cell r="Z167">
            <v>1.6</v>
          </cell>
          <cell r="AA167">
            <v>1.3</v>
          </cell>
          <cell r="AB167">
            <v>1.7</v>
          </cell>
        </row>
        <row r="168">
          <cell r="A168">
            <v>32112</v>
          </cell>
          <cell r="B168">
            <v>84.6</v>
          </cell>
          <cell r="C168">
            <v>85.7</v>
          </cell>
          <cell r="D168">
            <v>86.1</v>
          </cell>
          <cell r="E168">
            <v>86.4</v>
          </cell>
          <cell r="F168">
            <v>85.2</v>
          </cell>
          <cell r="G168">
            <v>87.2</v>
          </cell>
          <cell r="H168">
            <v>89.2</v>
          </cell>
          <cell r="I168">
            <v>86.4</v>
          </cell>
          <cell r="J168">
            <v>85.5</v>
          </cell>
          <cell r="K168">
            <v>7.2</v>
          </cell>
          <cell r="L168">
            <v>7.1</v>
          </cell>
          <cell r="M168">
            <v>6.8</v>
          </cell>
          <cell r="N168">
            <v>6.7</v>
          </cell>
          <cell r="O168">
            <v>6.9</v>
          </cell>
          <cell r="P168">
            <v>7.1</v>
          </cell>
          <cell r="Q168">
            <v>6.8</v>
          </cell>
          <cell r="R168">
            <v>6.5</v>
          </cell>
          <cell r="S168">
            <v>7.1</v>
          </cell>
          <cell r="T168">
            <v>1.7</v>
          </cell>
          <cell r="U168">
            <v>1.7</v>
          </cell>
          <cell r="V168">
            <v>1.9</v>
          </cell>
          <cell r="W168">
            <v>2</v>
          </cell>
          <cell r="X168">
            <v>1.7</v>
          </cell>
          <cell r="Y168">
            <v>1.5</v>
          </cell>
          <cell r="Z168">
            <v>1.7</v>
          </cell>
          <cell r="AA168">
            <v>1.8</v>
          </cell>
          <cell r="AB168">
            <v>1.8</v>
          </cell>
        </row>
        <row r="169">
          <cell r="A169">
            <v>32203</v>
          </cell>
          <cell r="B169">
            <v>86.5</v>
          </cell>
          <cell r="C169">
            <v>87</v>
          </cell>
          <cell r="D169">
            <v>87.6</v>
          </cell>
          <cell r="E169">
            <v>87.6</v>
          </cell>
          <cell r="F169">
            <v>86.6</v>
          </cell>
          <cell r="G169">
            <v>88.7</v>
          </cell>
          <cell r="H169">
            <v>90.4</v>
          </cell>
          <cell r="I169">
            <v>88.1</v>
          </cell>
          <cell r="J169">
            <v>87</v>
          </cell>
          <cell r="K169">
            <v>7.5</v>
          </cell>
          <cell r="L169">
            <v>6.7</v>
          </cell>
          <cell r="M169">
            <v>6.4</v>
          </cell>
          <cell r="N169">
            <v>6.3</v>
          </cell>
          <cell r="O169">
            <v>6.7</v>
          </cell>
          <cell r="P169">
            <v>6.7</v>
          </cell>
          <cell r="Q169">
            <v>6.5</v>
          </cell>
          <cell r="R169">
            <v>6.8</v>
          </cell>
          <cell r="S169">
            <v>6.9</v>
          </cell>
          <cell r="T169">
            <v>2.2000000000000002</v>
          </cell>
          <cell r="U169">
            <v>1.5</v>
          </cell>
          <cell r="V169">
            <v>1.7</v>
          </cell>
          <cell r="W169">
            <v>1.4</v>
          </cell>
          <cell r="X169">
            <v>1.6</v>
          </cell>
          <cell r="Y169">
            <v>1.7</v>
          </cell>
          <cell r="Z169">
            <v>1.3</v>
          </cell>
          <cell r="AA169">
            <v>2</v>
          </cell>
          <cell r="AB169">
            <v>1.8</v>
          </cell>
        </row>
        <row r="170">
          <cell r="A170">
            <v>32295</v>
          </cell>
          <cell r="B170">
            <v>87.8</v>
          </cell>
          <cell r="C170">
            <v>88.6</v>
          </cell>
          <cell r="D170">
            <v>89.3</v>
          </cell>
          <cell r="E170">
            <v>89.1</v>
          </cell>
          <cell r="F170">
            <v>88.1</v>
          </cell>
          <cell r="G170">
            <v>90</v>
          </cell>
          <cell r="H170">
            <v>91.8</v>
          </cell>
          <cell r="I170">
            <v>89.7</v>
          </cell>
          <cell r="J170">
            <v>88.5</v>
          </cell>
          <cell r="K170">
            <v>7.3</v>
          </cell>
          <cell r="L170">
            <v>7</v>
          </cell>
          <cell r="M170">
            <v>7.2</v>
          </cell>
          <cell r="N170">
            <v>6.5</v>
          </cell>
          <cell r="O170">
            <v>6.7</v>
          </cell>
          <cell r="P170">
            <v>6.6</v>
          </cell>
          <cell r="Q170">
            <v>6.4</v>
          </cell>
          <cell r="R170">
            <v>7</v>
          </cell>
          <cell r="S170">
            <v>7.1</v>
          </cell>
          <cell r="T170">
            <v>1.5</v>
          </cell>
          <cell r="U170">
            <v>1.8</v>
          </cell>
          <cell r="V170">
            <v>1.9</v>
          </cell>
          <cell r="W170">
            <v>1.7</v>
          </cell>
          <cell r="X170">
            <v>1.7</v>
          </cell>
          <cell r="Y170">
            <v>1.5</v>
          </cell>
          <cell r="Z170">
            <v>1.5</v>
          </cell>
          <cell r="AA170">
            <v>1.8</v>
          </cell>
          <cell r="AB170">
            <v>1.7</v>
          </cell>
        </row>
        <row r="171">
          <cell r="A171">
            <v>32387</v>
          </cell>
          <cell r="B171">
            <v>90.1</v>
          </cell>
          <cell r="C171">
            <v>89.9</v>
          </cell>
          <cell r="D171">
            <v>90.6</v>
          </cell>
          <cell r="E171">
            <v>90.8</v>
          </cell>
          <cell r="F171">
            <v>89.9</v>
          </cell>
          <cell r="G171">
            <v>91.1</v>
          </cell>
          <cell r="H171">
            <v>92.4</v>
          </cell>
          <cell r="I171">
            <v>90.8</v>
          </cell>
          <cell r="J171">
            <v>90.2</v>
          </cell>
          <cell r="K171">
            <v>8.3000000000000007</v>
          </cell>
          <cell r="L171">
            <v>6.6</v>
          </cell>
          <cell r="M171">
            <v>7.2</v>
          </cell>
          <cell r="N171">
            <v>7.2</v>
          </cell>
          <cell r="O171">
            <v>7.3</v>
          </cell>
          <cell r="P171">
            <v>6.1</v>
          </cell>
          <cell r="Q171">
            <v>5.4</v>
          </cell>
          <cell r="R171">
            <v>6.9</v>
          </cell>
          <cell r="S171">
            <v>7.4</v>
          </cell>
          <cell r="T171">
            <v>2.6</v>
          </cell>
          <cell r="U171">
            <v>1.5</v>
          </cell>
          <cell r="V171">
            <v>1.5</v>
          </cell>
          <cell r="W171">
            <v>1.9</v>
          </cell>
          <cell r="X171">
            <v>2</v>
          </cell>
          <cell r="Y171">
            <v>1.2</v>
          </cell>
          <cell r="Z171">
            <v>0.7</v>
          </cell>
          <cell r="AA171">
            <v>1.2</v>
          </cell>
          <cell r="AB171">
            <v>1.9</v>
          </cell>
        </row>
        <row r="172">
          <cell r="A172">
            <v>32478</v>
          </cell>
          <cell r="B172">
            <v>92.4</v>
          </cell>
          <cell r="C172">
            <v>91.5</v>
          </cell>
          <cell r="D172">
            <v>92.2</v>
          </cell>
          <cell r="E172">
            <v>92.3</v>
          </cell>
          <cell r="F172">
            <v>91.8</v>
          </cell>
          <cell r="G172">
            <v>92.5</v>
          </cell>
          <cell r="H172">
            <v>93.3</v>
          </cell>
          <cell r="I172">
            <v>92.4</v>
          </cell>
          <cell r="J172">
            <v>92</v>
          </cell>
          <cell r="K172">
            <v>9.1999999999999993</v>
          </cell>
          <cell r="L172">
            <v>6.8</v>
          </cell>
          <cell r="M172">
            <v>7.1</v>
          </cell>
          <cell r="N172">
            <v>6.8</v>
          </cell>
          <cell r="O172">
            <v>7.7</v>
          </cell>
          <cell r="P172">
            <v>6.1</v>
          </cell>
          <cell r="Q172">
            <v>4.5999999999999996</v>
          </cell>
          <cell r="R172">
            <v>6.9</v>
          </cell>
          <cell r="S172">
            <v>7.6</v>
          </cell>
          <cell r="T172">
            <v>2.6</v>
          </cell>
          <cell r="U172">
            <v>1.8</v>
          </cell>
          <cell r="V172">
            <v>1.8</v>
          </cell>
          <cell r="W172">
            <v>1.7</v>
          </cell>
          <cell r="X172">
            <v>2.1</v>
          </cell>
          <cell r="Y172">
            <v>1.5</v>
          </cell>
          <cell r="Z172">
            <v>1</v>
          </cell>
          <cell r="AA172">
            <v>1.8</v>
          </cell>
          <cell r="AB172">
            <v>2</v>
          </cell>
        </row>
        <row r="173">
          <cell r="A173">
            <v>32568</v>
          </cell>
          <cell r="B173">
            <v>92.5</v>
          </cell>
          <cell r="C173">
            <v>92.7</v>
          </cell>
          <cell r="D173">
            <v>93.5</v>
          </cell>
          <cell r="E173">
            <v>94.2</v>
          </cell>
          <cell r="F173">
            <v>92.7</v>
          </cell>
          <cell r="G173">
            <v>94.2</v>
          </cell>
          <cell r="H173">
            <v>94.7</v>
          </cell>
          <cell r="I173">
            <v>93.5</v>
          </cell>
          <cell r="J173">
            <v>92.9</v>
          </cell>
          <cell r="K173">
            <v>6.9</v>
          </cell>
          <cell r="L173">
            <v>6.6</v>
          </cell>
          <cell r="M173">
            <v>6.7</v>
          </cell>
          <cell r="N173">
            <v>7.5</v>
          </cell>
          <cell r="O173">
            <v>7</v>
          </cell>
          <cell r="P173">
            <v>6.2</v>
          </cell>
          <cell r="Q173">
            <v>4.8</v>
          </cell>
          <cell r="R173">
            <v>6.1</v>
          </cell>
          <cell r="S173">
            <v>6.8</v>
          </cell>
          <cell r="T173">
            <v>0.1</v>
          </cell>
          <cell r="U173">
            <v>1.3</v>
          </cell>
          <cell r="V173">
            <v>1.4</v>
          </cell>
          <cell r="W173">
            <v>2.1</v>
          </cell>
          <cell r="X173">
            <v>1</v>
          </cell>
          <cell r="Y173">
            <v>1.8</v>
          </cell>
          <cell r="Z173">
            <v>1.5</v>
          </cell>
          <cell r="AA173">
            <v>1.2</v>
          </cell>
          <cell r="AB173">
            <v>1</v>
          </cell>
        </row>
        <row r="174">
          <cell r="A174">
            <v>32660</v>
          </cell>
          <cell r="B174">
            <v>94.8</v>
          </cell>
          <cell r="C174">
            <v>95.2</v>
          </cell>
          <cell r="D174">
            <v>95.8</v>
          </cell>
          <cell r="E174">
            <v>96</v>
          </cell>
          <cell r="F174">
            <v>94.7</v>
          </cell>
          <cell r="G174">
            <v>96</v>
          </cell>
          <cell r="H174">
            <v>96.3</v>
          </cell>
          <cell r="I174">
            <v>95.7</v>
          </cell>
          <cell r="J174">
            <v>95.2</v>
          </cell>
          <cell r="K174">
            <v>8</v>
          </cell>
          <cell r="L174">
            <v>7.4</v>
          </cell>
          <cell r="M174">
            <v>7.3</v>
          </cell>
          <cell r="N174">
            <v>7.7</v>
          </cell>
          <cell r="O174">
            <v>7.5</v>
          </cell>
          <cell r="P174">
            <v>6.7</v>
          </cell>
          <cell r="Q174">
            <v>4.9000000000000004</v>
          </cell>
          <cell r="R174">
            <v>6.7</v>
          </cell>
          <cell r="S174">
            <v>7.6</v>
          </cell>
          <cell r="T174">
            <v>2.5</v>
          </cell>
          <cell r="U174">
            <v>2.7</v>
          </cell>
          <cell r="V174">
            <v>2.5</v>
          </cell>
          <cell r="W174">
            <v>1.9</v>
          </cell>
          <cell r="X174">
            <v>2.2000000000000002</v>
          </cell>
          <cell r="Y174">
            <v>1.9</v>
          </cell>
          <cell r="Z174">
            <v>1.7</v>
          </cell>
          <cell r="AA174">
            <v>2.4</v>
          </cell>
          <cell r="AB174">
            <v>2.5</v>
          </cell>
        </row>
        <row r="175">
          <cell r="A175">
            <v>32752</v>
          </cell>
          <cell r="B175">
            <v>97.4</v>
          </cell>
          <cell r="C175">
            <v>97.3</v>
          </cell>
          <cell r="D175">
            <v>97.6</v>
          </cell>
          <cell r="E175">
            <v>97.7</v>
          </cell>
          <cell r="F175">
            <v>96.9</v>
          </cell>
          <cell r="G175">
            <v>97.6</v>
          </cell>
          <cell r="H175">
            <v>97.6</v>
          </cell>
          <cell r="I175">
            <v>97.2</v>
          </cell>
          <cell r="J175">
            <v>97.4</v>
          </cell>
          <cell r="K175">
            <v>8.1</v>
          </cell>
          <cell r="L175">
            <v>8.1999999999999993</v>
          </cell>
          <cell r="M175">
            <v>7.7</v>
          </cell>
          <cell r="N175">
            <v>7.6</v>
          </cell>
          <cell r="O175">
            <v>7.8</v>
          </cell>
          <cell r="P175">
            <v>7.1</v>
          </cell>
          <cell r="Q175">
            <v>5.6</v>
          </cell>
          <cell r="R175">
            <v>7</v>
          </cell>
          <cell r="S175">
            <v>8</v>
          </cell>
          <cell r="T175">
            <v>2.7</v>
          </cell>
          <cell r="U175">
            <v>2.2000000000000002</v>
          </cell>
          <cell r="V175">
            <v>1.9</v>
          </cell>
          <cell r="W175">
            <v>1.8</v>
          </cell>
          <cell r="X175">
            <v>2.2999999999999998</v>
          </cell>
          <cell r="Y175">
            <v>1.7</v>
          </cell>
          <cell r="Z175">
            <v>1.3</v>
          </cell>
          <cell r="AA175">
            <v>1.6</v>
          </cell>
          <cell r="AB175">
            <v>2.2999999999999998</v>
          </cell>
        </row>
        <row r="176">
          <cell r="A176">
            <v>32843</v>
          </cell>
          <cell r="B176">
            <v>99.2</v>
          </cell>
          <cell r="C176">
            <v>99.2</v>
          </cell>
          <cell r="D176">
            <v>99.3</v>
          </cell>
          <cell r="E176">
            <v>99.2</v>
          </cell>
          <cell r="F176">
            <v>98.9</v>
          </cell>
          <cell r="G176">
            <v>99.4</v>
          </cell>
          <cell r="H176">
            <v>99.4</v>
          </cell>
          <cell r="I176">
            <v>99.3</v>
          </cell>
          <cell r="J176">
            <v>99.2</v>
          </cell>
          <cell r="K176">
            <v>7.4</v>
          </cell>
          <cell r="L176">
            <v>8.4</v>
          </cell>
          <cell r="M176">
            <v>7.7</v>
          </cell>
          <cell r="N176">
            <v>7.5</v>
          </cell>
          <cell r="O176">
            <v>7.7</v>
          </cell>
          <cell r="P176">
            <v>7.5</v>
          </cell>
          <cell r="Q176">
            <v>6.5</v>
          </cell>
          <cell r="R176">
            <v>7.5</v>
          </cell>
          <cell r="S176">
            <v>7.8</v>
          </cell>
          <cell r="T176">
            <v>1.8</v>
          </cell>
          <cell r="U176">
            <v>2</v>
          </cell>
          <cell r="V176">
            <v>1.7</v>
          </cell>
          <cell r="W176">
            <v>1.5</v>
          </cell>
          <cell r="X176">
            <v>2.1</v>
          </cell>
          <cell r="Y176">
            <v>1.8</v>
          </cell>
          <cell r="Z176">
            <v>1.8</v>
          </cell>
          <cell r="AA176">
            <v>2.2000000000000002</v>
          </cell>
          <cell r="AB176">
            <v>1.8</v>
          </cell>
        </row>
        <row r="177">
          <cell r="A177">
            <v>32933</v>
          </cell>
          <cell r="B177">
            <v>100.9</v>
          </cell>
          <cell r="C177">
            <v>100.7</v>
          </cell>
          <cell r="D177">
            <v>100.8</v>
          </cell>
          <cell r="E177">
            <v>100.6</v>
          </cell>
          <cell r="F177">
            <v>101.2</v>
          </cell>
          <cell r="G177">
            <v>101</v>
          </cell>
          <cell r="H177">
            <v>100.6</v>
          </cell>
          <cell r="I177">
            <v>101.2</v>
          </cell>
          <cell r="J177">
            <v>100.9</v>
          </cell>
          <cell r="K177">
            <v>9.1</v>
          </cell>
          <cell r="L177">
            <v>8.6</v>
          </cell>
          <cell r="M177">
            <v>7.8</v>
          </cell>
          <cell r="N177">
            <v>6.8</v>
          </cell>
          <cell r="O177">
            <v>9.1999999999999993</v>
          </cell>
          <cell r="P177">
            <v>7.2</v>
          </cell>
          <cell r="Q177">
            <v>6.2</v>
          </cell>
          <cell r="R177">
            <v>8.1999999999999993</v>
          </cell>
          <cell r="S177">
            <v>8.6</v>
          </cell>
          <cell r="T177">
            <v>1.7</v>
          </cell>
          <cell r="U177">
            <v>1.5</v>
          </cell>
          <cell r="V177">
            <v>1.5</v>
          </cell>
          <cell r="W177">
            <v>1.4</v>
          </cell>
          <cell r="X177">
            <v>2.2999999999999998</v>
          </cell>
          <cell r="Y177">
            <v>1.6</v>
          </cell>
          <cell r="Z177">
            <v>1.2</v>
          </cell>
          <cell r="AA177">
            <v>1.9</v>
          </cell>
          <cell r="AB177">
            <v>1.7</v>
          </cell>
        </row>
        <row r="178">
          <cell r="A178">
            <v>33025</v>
          </cell>
          <cell r="B178">
            <v>102.5</v>
          </cell>
          <cell r="C178">
            <v>102.7</v>
          </cell>
          <cell r="D178">
            <v>102.2</v>
          </cell>
          <cell r="E178">
            <v>102.5</v>
          </cell>
          <cell r="F178">
            <v>102.9</v>
          </cell>
          <cell r="G178">
            <v>101.9</v>
          </cell>
          <cell r="H178">
            <v>102.4</v>
          </cell>
          <cell r="I178">
            <v>102.3</v>
          </cell>
          <cell r="J178">
            <v>102.5</v>
          </cell>
          <cell r="K178">
            <v>8.1</v>
          </cell>
          <cell r="L178">
            <v>7.9</v>
          </cell>
          <cell r="M178">
            <v>6.7</v>
          </cell>
          <cell r="N178">
            <v>6.8</v>
          </cell>
          <cell r="O178">
            <v>8.6999999999999993</v>
          </cell>
          <cell r="P178">
            <v>6.1</v>
          </cell>
          <cell r="Q178">
            <v>6.3</v>
          </cell>
          <cell r="R178">
            <v>6.9</v>
          </cell>
          <cell r="S178">
            <v>7.7</v>
          </cell>
          <cell r="T178">
            <v>1.6</v>
          </cell>
          <cell r="U178">
            <v>2</v>
          </cell>
          <cell r="V178">
            <v>1.4</v>
          </cell>
          <cell r="W178">
            <v>1.9</v>
          </cell>
          <cell r="X178">
            <v>1.7</v>
          </cell>
          <cell r="Y178">
            <v>0.9</v>
          </cell>
          <cell r="Z178">
            <v>1.8</v>
          </cell>
          <cell r="AA178">
            <v>1.1000000000000001</v>
          </cell>
          <cell r="AB178">
            <v>1.6</v>
          </cell>
        </row>
        <row r="179">
          <cell r="A179">
            <v>33117</v>
          </cell>
          <cell r="B179">
            <v>103.1</v>
          </cell>
          <cell r="C179">
            <v>103.5</v>
          </cell>
          <cell r="D179">
            <v>102.8</v>
          </cell>
          <cell r="E179">
            <v>103.8</v>
          </cell>
          <cell r="F179">
            <v>103.7</v>
          </cell>
          <cell r="G179">
            <v>103</v>
          </cell>
          <cell r="H179">
            <v>103.5</v>
          </cell>
          <cell r="I179">
            <v>103.1</v>
          </cell>
          <cell r="J179">
            <v>103.3</v>
          </cell>
          <cell r="K179">
            <v>5.9</v>
          </cell>
          <cell r="L179">
            <v>6.4</v>
          </cell>
          <cell r="M179">
            <v>5.3</v>
          </cell>
          <cell r="N179">
            <v>6.2</v>
          </cell>
          <cell r="O179">
            <v>7</v>
          </cell>
          <cell r="P179">
            <v>5.5</v>
          </cell>
          <cell r="Q179">
            <v>6</v>
          </cell>
          <cell r="R179">
            <v>6.1</v>
          </cell>
          <cell r="S179">
            <v>6.1</v>
          </cell>
          <cell r="T179">
            <v>0.6</v>
          </cell>
          <cell r="U179">
            <v>0.8</v>
          </cell>
          <cell r="V179">
            <v>0.6</v>
          </cell>
          <cell r="W179">
            <v>1.3</v>
          </cell>
          <cell r="X179">
            <v>0.8</v>
          </cell>
          <cell r="Y179">
            <v>1.1000000000000001</v>
          </cell>
          <cell r="Z179">
            <v>1.1000000000000001</v>
          </cell>
          <cell r="AA179">
            <v>0.8</v>
          </cell>
          <cell r="AB179">
            <v>0.8</v>
          </cell>
        </row>
        <row r="180">
          <cell r="A180">
            <v>33208</v>
          </cell>
          <cell r="B180">
            <v>105.5</v>
          </cell>
          <cell r="C180">
            <v>106.6</v>
          </cell>
          <cell r="D180">
            <v>105.4</v>
          </cell>
          <cell r="E180">
            <v>106.9</v>
          </cell>
          <cell r="F180">
            <v>106.2</v>
          </cell>
          <cell r="G180">
            <v>105.5</v>
          </cell>
          <cell r="H180">
            <v>106.4</v>
          </cell>
          <cell r="I180">
            <v>106</v>
          </cell>
          <cell r="J180">
            <v>106</v>
          </cell>
          <cell r="K180">
            <v>6.4</v>
          </cell>
          <cell r="L180">
            <v>7.5</v>
          </cell>
          <cell r="M180">
            <v>6.1</v>
          </cell>
          <cell r="N180">
            <v>7.8</v>
          </cell>
          <cell r="O180">
            <v>7.4</v>
          </cell>
          <cell r="P180">
            <v>6.1</v>
          </cell>
          <cell r="Q180">
            <v>7</v>
          </cell>
          <cell r="R180">
            <v>6.7</v>
          </cell>
          <cell r="S180">
            <v>6.9</v>
          </cell>
          <cell r="T180">
            <v>2.2999999999999998</v>
          </cell>
          <cell r="U180">
            <v>3</v>
          </cell>
          <cell r="V180">
            <v>2.5</v>
          </cell>
          <cell r="W180">
            <v>3</v>
          </cell>
          <cell r="X180">
            <v>2.4</v>
          </cell>
          <cell r="Y180">
            <v>2.4</v>
          </cell>
          <cell r="Z180">
            <v>2.8</v>
          </cell>
          <cell r="AA180">
            <v>2.8</v>
          </cell>
          <cell r="AB180">
            <v>2.6</v>
          </cell>
        </row>
        <row r="181">
          <cell r="A181">
            <v>33298</v>
          </cell>
          <cell r="B181">
            <v>105.7</v>
          </cell>
          <cell r="C181">
            <v>106.1</v>
          </cell>
          <cell r="D181">
            <v>105.7</v>
          </cell>
          <cell r="E181">
            <v>106.7</v>
          </cell>
          <cell r="F181">
            <v>105.2</v>
          </cell>
          <cell r="G181">
            <v>105.2</v>
          </cell>
          <cell r="H181">
            <v>106.1</v>
          </cell>
          <cell r="I181">
            <v>105.5</v>
          </cell>
          <cell r="J181">
            <v>105.8</v>
          </cell>
          <cell r="K181">
            <v>4.8</v>
          </cell>
          <cell r="L181">
            <v>5.4</v>
          </cell>
          <cell r="M181">
            <v>4.9000000000000004</v>
          </cell>
          <cell r="N181">
            <v>6.1</v>
          </cell>
          <cell r="O181">
            <v>4</v>
          </cell>
          <cell r="P181">
            <v>4.2</v>
          </cell>
          <cell r="Q181">
            <v>5.5</v>
          </cell>
          <cell r="R181">
            <v>4.2</v>
          </cell>
          <cell r="S181">
            <v>4.9000000000000004</v>
          </cell>
          <cell r="T181">
            <v>0.2</v>
          </cell>
          <cell r="U181">
            <v>-0.5</v>
          </cell>
          <cell r="V181">
            <v>0.3</v>
          </cell>
          <cell r="W181">
            <v>-0.2</v>
          </cell>
          <cell r="X181">
            <v>-0.9</v>
          </cell>
          <cell r="Y181">
            <v>-0.3</v>
          </cell>
          <cell r="Z181">
            <v>-0.3</v>
          </cell>
          <cell r="AA181">
            <v>-0.5</v>
          </cell>
          <cell r="AB181">
            <v>-0.2</v>
          </cell>
        </row>
        <row r="182">
          <cell r="A182">
            <v>33390</v>
          </cell>
          <cell r="B182">
            <v>105.4</v>
          </cell>
          <cell r="C182">
            <v>106.8</v>
          </cell>
          <cell r="D182">
            <v>105.7</v>
          </cell>
          <cell r="E182">
            <v>107.3</v>
          </cell>
          <cell r="F182">
            <v>105.1</v>
          </cell>
          <cell r="G182">
            <v>105.8</v>
          </cell>
          <cell r="H182">
            <v>106.6</v>
          </cell>
          <cell r="I182">
            <v>105.6</v>
          </cell>
          <cell r="J182">
            <v>106</v>
          </cell>
          <cell r="K182">
            <v>2.8</v>
          </cell>
          <cell r="L182">
            <v>4</v>
          </cell>
          <cell r="M182">
            <v>3.4</v>
          </cell>
          <cell r="N182">
            <v>4.7</v>
          </cell>
          <cell r="O182">
            <v>2.1</v>
          </cell>
          <cell r="P182">
            <v>3.8</v>
          </cell>
          <cell r="Q182">
            <v>4.0999999999999996</v>
          </cell>
          <cell r="R182">
            <v>3.2</v>
          </cell>
          <cell r="S182">
            <v>3.4</v>
          </cell>
          <cell r="T182">
            <v>-0.3</v>
          </cell>
          <cell r="U182">
            <v>0.7</v>
          </cell>
          <cell r="V182">
            <v>0</v>
          </cell>
          <cell r="W182">
            <v>0.6</v>
          </cell>
          <cell r="X182">
            <v>-0.1</v>
          </cell>
          <cell r="Y182">
            <v>0.6</v>
          </cell>
          <cell r="Z182">
            <v>0.5</v>
          </cell>
          <cell r="AA182">
            <v>0.1</v>
          </cell>
          <cell r="AB182">
            <v>0.2</v>
          </cell>
        </row>
        <row r="183">
          <cell r="A183">
            <v>33482</v>
          </cell>
          <cell r="B183">
            <v>106</v>
          </cell>
          <cell r="C183">
            <v>107.6</v>
          </cell>
          <cell r="D183">
            <v>106.1</v>
          </cell>
          <cell r="E183">
            <v>108</v>
          </cell>
          <cell r="F183">
            <v>105.7</v>
          </cell>
          <cell r="G183">
            <v>106.7</v>
          </cell>
          <cell r="H183">
            <v>106.9</v>
          </cell>
          <cell r="I183">
            <v>107</v>
          </cell>
          <cell r="J183">
            <v>106.6</v>
          </cell>
          <cell r="K183">
            <v>2.8</v>
          </cell>
          <cell r="L183">
            <v>4</v>
          </cell>
          <cell r="M183">
            <v>3.2</v>
          </cell>
          <cell r="N183">
            <v>4</v>
          </cell>
          <cell r="O183">
            <v>1.9</v>
          </cell>
          <cell r="P183">
            <v>3.6</v>
          </cell>
          <cell r="Q183">
            <v>3.3</v>
          </cell>
          <cell r="R183">
            <v>3.8</v>
          </cell>
          <cell r="S183">
            <v>3.2</v>
          </cell>
          <cell r="T183">
            <v>0.6</v>
          </cell>
          <cell r="U183">
            <v>0.7</v>
          </cell>
          <cell r="V183">
            <v>0.4</v>
          </cell>
          <cell r="W183">
            <v>0.7</v>
          </cell>
          <cell r="X183">
            <v>0.6</v>
          </cell>
          <cell r="Y183">
            <v>0.9</v>
          </cell>
          <cell r="Z183">
            <v>0.3</v>
          </cell>
          <cell r="AA183">
            <v>1.3</v>
          </cell>
          <cell r="AB183">
            <v>0.6</v>
          </cell>
        </row>
        <row r="184">
          <cell r="A184">
            <v>33573</v>
          </cell>
          <cell r="B184">
            <v>107.1</v>
          </cell>
          <cell r="C184">
            <v>108.4</v>
          </cell>
          <cell r="D184">
            <v>107.3</v>
          </cell>
          <cell r="E184">
            <v>108.8</v>
          </cell>
          <cell r="F184">
            <v>106.1</v>
          </cell>
          <cell r="G184">
            <v>107.4</v>
          </cell>
          <cell r="H184">
            <v>108.2</v>
          </cell>
          <cell r="I184">
            <v>107.9</v>
          </cell>
          <cell r="J184">
            <v>107.6</v>
          </cell>
          <cell r="K184">
            <v>1.5</v>
          </cell>
          <cell r="L184">
            <v>1.7</v>
          </cell>
          <cell r="M184">
            <v>1.8</v>
          </cell>
          <cell r="N184">
            <v>1.8</v>
          </cell>
          <cell r="O184">
            <v>-0.1</v>
          </cell>
          <cell r="P184">
            <v>1.8</v>
          </cell>
          <cell r="Q184">
            <v>1.7</v>
          </cell>
          <cell r="R184">
            <v>1.8</v>
          </cell>
          <cell r="S184">
            <v>1.5</v>
          </cell>
          <cell r="T184">
            <v>1</v>
          </cell>
          <cell r="U184">
            <v>0.7</v>
          </cell>
          <cell r="V184">
            <v>1.1000000000000001</v>
          </cell>
          <cell r="W184">
            <v>0.7</v>
          </cell>
          <cell r="X184">
            <v>0.4</v>
          </cell>
          <cell r="Y184">
            <v>0.7</v>
          </cell>
          <cell r="Z184">
            <v>1.2</v>
          </cell>
          <cell r="AA184">
            <v>0.8</v>
          </cell>
          <cell r="AB184">
            <v>0.9</v>
          </cell>
        </row>
        <row r="185">
          <cell r="A185">
            <v>33664</v>
          </cell>
          <cell r="B185">
            <v>107</v>
          </cell>
          <cell r="C185">
            <v>108.3</v>
          </cell>
          <cell r="D185">
            <v>107.5</v>
          </cell>
          <cell r="E185">
            <v>109.5</v>
          </cell>
          <cell r="F185">
            <v>106.1</v>
          </cell>
          <cell r="G185">
            <v>107.4</v>
          </cell>
          <cell r="H185">
            <v>108.3</v>
          </cell>
          <cell r="I185">
            <v>108.2</v>
          </cell>
          <cell r="J185">
            <v>107.6</v>
          </cell>
          <cell r="K185">
            <v>1.2</v>
          </cell>
          <cell r="L185">
            <v>2.1</v>
          </cell>
          <cell r="M185">
            <v>1.7</v>
          </cell>
          <cell r="N185">
            <v>2.6</v>
          </cell>
          <cell r="O185">
            <v>0.9</v>
          </cell>
          <cell r="P185">
            <v>2.1</v>
          </cell>
          <cell r="Q185">
            <v>2.1</v>
          </cell>
          <cell r="R185">
            <v>2.6</v>
          </cell>
          <cell r="S185">
            <v>1.7</v>
          </cell>
          <cell r="T185">
            <v>-0.1</v>
          </cell>
          <cell r="U185">
            <v>-0.1</v>
          </cell>
          <cell r="V185">
            <v>0.2</v>
          </cell>
          <cell r="W185">
            <v>0.6</v>
          </cell>
          <cell r="X185">
            <v>0</v>
          </cell>
          <cell r="Y185">
            <v>0</v>
          </cell>
          <cell r="Z185">
            <v>0.1</v>
          </cell>
          <cell r="AA185">
            <v>0.3</v>
          </cell>
          <cell r="AB185">
            <v>0</v>
          </cell>
        </row>
        <row r="186">
          <cell r="A186">
            <v>33756</v>
          </cell>
          <cell r="B186">
            <v>106.5</v>
          </cell>
          <cell r="C186">
            <v>108.2</v>
          </cell>
          <cell r="D186">
            <v>107</v>
          </cell>
          <cell r="E186">
            <v>109.4</v>
          </cell>
          <cell r="F186">
            <v>105.6</v>
          </cell>
          <cell r="G186">
            <v>107</v>
          </cell>
          <cell r="H186">
            <v>108.4</v>
          </cell>
          <cell r="I186">
            <v>107.9</v>
          </cell>
          <cell r="J186">
            <v>107.3</v>
          </cell>
          <cell r="K186">
            <v>1</v>
          </cell>
          <cell r="L186">
            <v>1.3</v>
          </cell>
          <cell r="M186">
            <v>1.2</v>
          </cell>
          <cell r="N186">
            <v>2</v>
          </cell>
          <cell r="O186">
            <v>0.5</v>
          </cell>
          <cell r="P186">
            <v>1.1000000000000001</v>
          </cell>
          <cell r="Q186">
            <v>1.7</v>
          </cell>
          <cell r="R186">
            <v>2.2000000000000002</v>
          </cell>
          <cell r="S186">
            <v>1.2</v>
          </cell>
          <cell r="T186">
            <v>-0.5</v>
          </cell>
          <cell r="U186">
            <v>-0.1</v>
          </cell>
          <cell r="V186">
            <v>-0.5</v>
          </cell>
          <cell r="W186">
            <v>-0.1</v>
          </cell>
          <cell r="X186">
            <v>-0.5</v>
          </cell>
          <cell r="Y186">
            <v>-0.4</v>
          </cell>
          <cell r="Z186">
            <v>0.1</v>
          </cell>
          <cell r="AA186">
            <v>-0.3</v>
          </cell>
          <cell r="AB186">
            <v>-0.3</v>
          </cell>
        </row>
        <row r="187">
          <cell r="A187">
            <v>33848</v>
          </cell>
          <cell r="B187">
            <v>106.9</v>
          </cell>
          <cell r="C187">
            <v>107.9</v>
          </cell>
          <cell r="D187">
            <v>106.9</v>
          </cell>
          <cell r="E187">
            <v>110.1</v>
          </cell>
          <cell r="F187">
            <v>105.5</v>
          </cell>
          <cell r="G187">
            <v>107.6</v>
          </cell>
          <cell r="H187">
            <v>108.9</v>
          </cell>
          <cell r="I187">
            <v>108.6</v>
          </cell>
          <cell r="J187">
            <v>107.4</v>
          </cell>
          <cell r="K187">
            <v>0.8</v>
          </cell>
          <cell r="L187">
            <v>0.3</v>
          </cell>
          <cell r="M187">
            <v>0.8</v>
          </cell>
          <cell r="N187">
            <v>1.9</v>
          </cell>
          <cell r="O187">
            <v>-0.2</v>
          </cell>
          <cell r="P187">
            <v>0.8</v>
          </cell>
          <cell r="Q187">
            <v>1.9</v>
          </cell>
          <cell r="R187">
            <v>1.5</v>
          </cell>
          <cell r="S187">
            <v>0.8</v>
          </cell>
          <cell r="T187">
            <v>0.4</v>
          </cell>
          <cell r="U187">
            <v>-0.3</v>
          </cell>
          <cell r="V187">
            <v>-0.1</v>
          </cell>
          <cell r="W187">
            <v>0.6</v>
          </cell>
          <cell r="X187">
            <v>-0.1</v>
          </cell>
          <cell r="Y187">
            <v>0.6</v>
          </cell>
          <cell r="Z187">
            <v>0.5</v>
          </cell>
          <cell r="AA187">
            <v>0.6</v>
          </cell>
          <cell r="AB187">
            <v>0.1</v>
          </cell>
        </row>
        <row r="188">
          <cell r="A188">
            <v>33939</v>
          </cell>
          <cell r="B188">
            <v>107.4</v>
          </cell>
          <cell r="C188">
            <v>108.2</v>
          </cell>
          <cell r="D188">
            <v>108.1</v>
          </cell>
          <cell r="E188">
            <v>110.7</v>
          </cell>
          <cell r="F188">
            <v>106.1</v>
          </cell>
          <cell r="G188">
            <v>108</v>
          </cell>
          <cell r="H188">
            <v>109.2</v>
          </cell>
          <cell r="I188">
            <v>109</v>
          </cell>
          <cell r="J188">
            <v>107.9</v>
          </cell>
          <cell r="K188">
            <v>0.3</v>
          </cell>
          <cell r="L188">
            <v>-0.2</v>
          </cell>
          <cell r="M188">
            <v>0.7</v>
          </cell>
          <cell r="N188">
            <v>1.7</v>
          </cell>
          <cell r="O188">
            <v>0</v>
          </cell>
          <cell r="P188">
            <v>0.6</v>
          </cell>
          <cell r="Q188">
            <v>0.9</v>
          </cell>
          <cell r="R188">
            <v>1</v>
          </cell>
          <cell r="S188">
            <v>0.3</v>
          </cell>
          <cell r="T188">
            <v>0.5</v>
          </cell>
          <cell r="U188">
            <v>0.3</v>
          </cell>
          <cell r="V188">
            <v>1.1000000000000001</v>
          </cell>
          <cell r="W188">
            <v>0.5</v>
          </cell>
          <cell r="X188">
            <v>0.6</v>
          </cell>
          <cell r="Y188">
            <v>0.4</v>
          </cell>
          <cell r="Z188">
            <v>0.3</v>
          </cell>
          <cell r="AA188">
            <v>0.4</v>
          </cell>
          <cell r="AB188">
            <v>0.5</v>
          </cell>
        </row>
        <row r="189">
          <cell r="A189">
            <v>34029</v>
          </cell>
          <cell r="B189">
            <v>108.2</v>
          </cell>
          <cell r="C189">
            <v>109.5</v>
          </cell>
          <cell r="D189">
            <v>109.1</v>
          </cell>
          <cell r="E189">
            <v>111.6</v>
          </cell>
          <cell r="F189">
            <v>106.4</v>
          </cell>
          <cell r="G189">
            <v>109.1</v>
          </cell>
          <cell r="H189">
            <v>109.8</v>
          </cell>
          <cell r="I189">
            <v>110.1</v>
          </cell>
          <cell r="J189">
            <v>108.9</v>
          </cell>
          <cell r="K189">
            <v>1.1000000000000001</v>
          </cell>
          <cell r="L189">
            <v>1.1000000000000001</v>
          </cell>
          <cell r="M189">
            <v>1.5</v>
          </cell>
          <cell r="N189">
            <v>1.9</v>
          </cell>
          <cell r="O189">
            <v>0.3</v>
          </cell>
          <cell r="P189">
            <v>1.6</v>
          </cell>
          <cell r="Q189">
            <v>1.4</v>
          </cell>
          <cell r="R189">
            <v>1.8</v>
          </cell>
          <cell r="S189">
            <v>1.2</v>
          </cell>
          <cell r="T189">
            <v>0.7</v>
          </cell>
          <cell r="U189">
            <v>1.2</v>
          </cell>
          <cell r="V189">
            <v>0.9</v>
          </cell>
          <cell r="W189">
            <v>0.8</v>
          </cell>
          <cell r="X189">
            <v>0.3</v>
          </cell>
          <cell r="Y189">
            <v>1</v>
          </cell>
          <cell r="Z189">
            <v>0.5</v>
          </cell>
          <cell r="AA189">
            <v>1</v>
          </cell>
          <cell r="AB189">
            <v>0.9</v>
          </cell>
        </row>
        <row r="190">
          <cell r="A190">
            <v>34121</v>
          </cell>
          <cell r="B190">
            <v>108.4</v>
          </cell>
          <cell r="C190">
            <v>110.1</v>
          </cell>
          <cell r="D190">
            <v>109.7</v>
          </cell>
          <cell r="E190">
            <v>112.3</v>
          </cell>
          <cell r="F190">
            <v>106.8</v>
          </cell>
          <cell r="G190">
            <v>109.4</v>
          </cell>
          <cell r="H190">
            <v>110</v>
          </cell>
          <cell r="I190">
            <v>110.3</v>
          </cell>
          <cell r="J190">
            <v>109.3</v>
          </cell>
          <cell r="K190">
            <v>1.8</v>
          </cell>
          <cell r="L190">
            <v>1.8</v>
          </cell>
          <cell r="M190">
            <v>2.5</v>
          </cell>
          <cell r="N190">
            <v>2.7</v>
          </cell>
          <cell r="O190">
            <v>1.1000000000000001</v>
          </cell>
          <cell r="P190">
            <v>2.2000000000000002</v>
          </cell>
          <cell r="Q190">
            <v>1.5</v>
          </cell>
          <cell r="R190">
            <v>2.2000000000000002</v>
          </cell>
          <cell r="S190">
            <v>1.9</v>
          </cell>
          <cell r="T190">
            <v>0.2</v>
          </cell>
          <cell r="U190">
            <v>0.5</v>
          </cell>
          <cell r="V190">
            <v>0.5</v>
          </cell>
          <cell r="W190">
            <v>0.6</v>
          </cell>
          <cell r="X190">
            <v>0.4</v>
          </cell>
          <cell r="Y190">
            <v>0.3</v>
          </cell>
          <cell r="Z190">
            <v>0.2</v>
          </cell>
          <cell r="AA190">
            <v>0.2</v>
          </cell>
          <cell r="AB190">
            <v>0.4</v>
          </cell>
        </row>
        <row r="191">
          <cell r="A191">
            <v>34213</v>
          </cell>
          <cell r="B191">
            <v>108.7</v>
          </cell>
          <cell r="C191">
            <v>110.5</v>
          </cell>
          <cell r="D191">
            <v>109.9</v>
          </cell>
          <cell r="E191">
            <v>112.7</v>
          </cell>
          <cell r="F191">
            <v>107.9</v>
          </cell>
          <cell r="G191">
            <v>111</v>
          </cell>
          <cell r="H191">
            <v>110.6</v>
          </cell>
          <cell r="I191">
            <v>111</v>
          </cell>
          <cell r="J191">
            <v>109.8</v>
          </cell>
          <cell r="K191">
            <v>1.7</v>
          </cell>
          <cell r="L191">
            <v>2.4</v>
          </cell>
          <cell r="M191">
            <v>2.8</v>
          </cell>
          <cell r="N191">
            <v>2.4</v>
          </cell>
          <cell r="O191">
            <v>2.2999999999999998</v>
          </cell>
          <cell r="P191">
            <v>3.2</v>
          </cell>
          <cell r="Q191">
            <v>1.6</v>
          </cell>
          <cell r="R191">
            <v>2.2000000000000002</v>
          </cell>
          <cell r="S191">
            <v>2.2000000000000002</v>
          </cell>
          <cell r="T191">
            <v>0.3</v>
          </cell>
          <cell r="U191">
            <v>0.4</v>
          </cell>
          <cell r="V191">
            <v>0.2</v>
          </cell>
          <cell r="W191">
            <v>0.4</v>
          </cell>
          <cell r="X191">
            <v>1</v>
          </cell>
          <cell r="Y191">
            <v>1.5</v>
          </cell>
          <cell r="Z191">
            <v>0.5</v>
          </cell>
          <cell r="AA191">
            <v>0.6</v>
          </cell>
          <cell r="AB191">
            <v>0.5</v>
          </cell>
        </row>
        <row r="192">
          <cell r="A192">
            <v>34304</v>
          </cell>
          <cell r="B192">
            <v>108.8</v>
          </cell>
          <cell r="C192">
            <v>110.8</v>
          </cell>
          <cell r="D192">
            <v>110.2</v>
          </cell>
          <cell r="E192">
            <v>112.8</v>
          </cell>
          <cell r="F192">
            <v>108.5</v>
          </cell>
          <cell r="G192">
            <v>111.6</v>
          </cell>
          <cell r="H192">
            <v>111.7</v>
          </cell>
          <cell r="I192">
            <v>111.3</v>
          </cell>
          <cell r="J192">
            <v>110</v>
          </cell>
          <cell r="K192">
            <v>1.3</v>
          </cell>
          <cell r="L192">
            <v>2.4</v>
          </cell>
          <cell r="M192">
            <v>1.9</v>
          </cell>
          <cell r="N192">
            <v>1.9</v>
          </cell>
          <cell r="O192">
            <v>2.2999999999999998</v>
          </cell>
          <cell r="P192">
            <v>3.3</v>
          </cell>
          <cell r="Q192">
            <v>2.2999999999999998</v>
          </cell>
          <cell r="R192">
            <v>2.1</v>
          </cell>
          <cell r="S192">
            <v>1.9</v>
          </cell>
          <cell r="T192">
            <v>0.1</v>
          </cell>
          <cell r="U192">
            <v>0.3</v>
          </cell>
          <cell r="V192">
            <v>0.3</v>
          </cell>
          <cell r="W192">
            <v>0.1</v>
          </cell>
          <cell r="X192">
            <v>0.6</v>
          </cell>
          <cell r="Y192">
            <v>0.5</v>
          </cell>
          <cell r="Z192">
            <v>1</v>
          </cell>
          <cell r="AA192">
            <v>0.3</v>
          </cell>
          <cell r="AB192">
            <v>0.2</v>
          </cell>
        </row>
        <row r="193">
          <cell r="A193">
            <v>34394</v>
          </cell>
          <cell r="B193">
            <v>109.1</v>
          </cell>
          <cell r="C193">
            <v>111.2</v>
          </cell>
          <cell r="D193">
            <v>110.8</v>
          </cell>
          <cell r="E193">
            <v>113.6</v>
          </cell>
          <cell r="F193">
            <v>108.6</v>
          </cell>
          <cell r="G193">
            <v>111.9</v>
          </cell>
          <cell r="H193">
            <v>111.4</v>
          </cell>
          <cell r="I193">
            <v>111.4</v>
          </cell>
          <cell r="J193">
            <v>110.4</v>
          </cell>
          <cell r="K193">
            <v>0.8</v>
          </cell>
          <cell r="L193">
            <v>1.6</v>
          </cell>
          <cell r="M193">
            <v>1.6</v>
          </cell>
          <cell r="N193">
            <v>1.8</v>
          </cell>
          <cell r="O193">
            <v>2.1</v>
          </cell>
          <cell r="P193">
            <v>2.6</v>
          </cell>
          <cell r="Q193">
            <v>1.5</v>
          </cell>
          <cell r="R193">
            <v>1.2</v>
          </cell>
          <cell r="S193">
            <v>1.4</v>
          </cell>
          <cell r="T193">
            <v>0.3</v>
          </cell>
          <cell r="U193">
            <v>0.4</v>
          </cell>
          <cell r="V193">
            <v>0.5</v>
          </cell>
          <cell r="W193">
            <v>0.7</v>
          </cell>
          <cell r="X193">
            <v>0.1</v>
          </cell>
          <cell r="Y193">
            <v>0.3</v>
          </cell>
          <cell r="Z193">
            <v>-0.3</v>
          </cell>
          <cell r="AA193">
            <v>0.1</v>
          </cell>
          <cell r="AB193">
            <v>0.4</v>
          </cell>
        </row>
        <row r="194">
          <cell r="A194">
            <v>34486</v>
          </cell>
          <cell r="B194">
            <v>110</v>
          </cell>
          <cell r="C194">
            <v>112</v>
          </cell>
          <cell r="D194">
            <v>111.5</v>
          </cell>
          <cell r="E194">
            <v>114.4</v>
          </cell>
          <cell r="F194">
            <v>109.1</v>
          </cell>
          <cell r="G194">
            <v>112.4</v>
          </cell>
          <cell r="H194">
            <v>112.4</v>
          </cell>
          <cell r="I194">
            <v>112</v>
          </cell>
          <cell r="J194">
            <v>111.2</v>
          </cell>
          <cell r="K194">
            <v>1.5</v>
          </cell>
          <cell r="L194">
            <v>1.7</v>
          </cell>
          <cell r="M194">
            <v>1.6</v>
          </cell>
          <cell r="N194">
            <v>1.9</v>
          </cell>
          <cell r="O194">
            <v>2.2000000000000002</v>
          </cell>
          <cell r="P194">
            <v>2.7</v>
          </cell>
          <cell r="Q194">
            <v>2.2000000000000002</v>
          </cell>
          <cell r="R194">
            <v>1.5</v>
          </cell>
          <cell r="S194">
            <v>1.7</v>
          </cell>
          <cell r="T194">
            <v>0.8</v>
          </cell>
          <cell r="U194">
            <v>0.7</v>
          </cell>
          <cell r="V194">
            <v>0.6</v>
          </cell>
          <cell r="W194">
            <v>0.7</v>
          </cell>
          <cell r="X194">
            <v>0.5</v>
          </cell>
          <cell r="Y194">
            <v>0.4</v>
          </cell>
          <cell r="Z194">
            <v>0.9</v>
          </cell>
          <cell r="AA194">
            <v>0.5</v>
          </cell>
          <cell r="AB194">
            <v>0.7</v>
          </cell>
        </row>
        <row r="195">
          <cell r="A195">
            <v>34578</v>
          </cell>
          <cell r="B195">
            <v>111</v>
          </cell>
          <cell r="C195">
            <v>112.2</v>
          </cell>
          <cell r="D195">
            <v>112.5</v>
          </cell>
          <cell r="E195">
            <v>114.9</v>
          </cell>
          <cell r="F195">
            <v>110.1</v>
          </cell>
          <cell r="G195">
            <v>113.3</v>
          </cell>
          <cell r="H195">
            <v>113</v>
          </cell>
          <cell r="I195">
            <v>112.6</v>
          </cell>
          <cell r="J195">
            <v>111.9</v>
          </cell>
          <cell r="K195">
            <v>2.1</v>
          </cell>
          <cell r="L195">
            <v>1.5</v>
          </cell>
          <cell r="M195">
            <v>2.4</v>
          </cell>
          <cell r="N195">
            <v>2</v>
          </cell>
          <cell r="O195">
            <v>2</v>
          </cell>
          <cell r="P195">
            <v>2.1</v>
          </cell>
          <cell r="Q195">
            <v>2.2000000000000002</v>
          </cell>
          <cell r="R195">
            <v>1.4</v>
          </cell>
          <cell r="S195">
            <v>1.9</v>
          </cell>
          <cell r="T195">
            <v>0.9</v>
          </cell>
          <cell r="U195">
            <v>0.2</v>
          </cell>
          <cell r="V195">
            <v>0.9</v>
          </cell>
          <cell r="W195">
            <v>0.4</v>
          </cell>
          <cell r="X195">
            <v>0.9</v>
          </cell>
          <cell r="Y195">
            <v>0.8</v>
          </cell>
          <cell r="Z195">
            <v>0.5</v>
          </cell>
          <cell r="AA195">
            <v>0.5</v>
          </cell>
          <cell r="AB195">
            <v>0.6</v>
          </cell>
        </row>
        <row r="196">
          <cell r="A196">
            <v>34669</v>
          </cell>
          <cell r="B196">
            <v>111.8</v>
          </cell>
          <cell r="C196">
            <v>113.1</v>
          </cell>
          <cell r="D196">
            <v>113.7</v>
          </cell>
          <cell r="E196">
            <v>116</v>
          </cell>
          <cell r="F196">
            <v>111</v>
          </cell>
          <cell r="G196">
            <v>114.2</v>
          </cell>
          <cell r="H196">
            <v>113.7</v>
          </cell>
          <cell r="I196">
            <v>113.8</v>
          </cell>
          <cell r="J196">
            <v>112.8</v>
          </cell>
          <cell r="K196">
            <v>2.8</v>
          </cell>
          <cell r="L196">
            <v>2.1</v>
          </cell>
          <cell r="M196">
            <v>3.2</v>
          </cell>
          <cell r="N196">
            <v>2.8</v>
          </cell>
          <cell r="O196">
            <v>2.2999999999999998</v>
          </cell>
          <cell r="P196">
            <v>2.2999999999999998</v>
          </cell>
          <cell r="Q196">
            <v>1.8</v>
          </cell>
          <cell r="R196">
            <v>2.2000000000000002</v>
          </cell>
          <cell r="S196">
            <v>2.5</v>
          </cell>
          <cell r="T196">
            <v>0.7</v>
          </cell>
          <cell r="U196">
            <v>0.8</v>
          </cell>
          <cell r="V196">
            <v>1.1000000000000001</v>
          </cell>
          <cell r="W196">
            <v>1</v>
          </cell>
          <cell r="X196">
            <v>0.8</v>
          </cell>
          <cell r="Y196">
            <v>0.8</v>
          </cell>
          <cell r="Z196">
            <v>0.6</v>
          </cell>
          <cell r="AA196">
            <v>1.1000000000000001</v>
          </cell>
          <cell r="AB196">
            <v>0.8</v>
          </cell>
        </row>
        <row r="197">
          <cell r="A197">
            <v>34759</v>
          </cell>
          <cell r="B197">
            <v>113.7</v>
          </cell>
          <cell r="C197">
            <v>115</v>
          </cell>
          <cell r="D197">
            <v>115.8</v>
          </cell>
          <cell r="E197">
            <v>117.8</v>
          </cell>
          <cell r="F197">
            <v>113</v>
          </cell>
          <cell r="G197">
            <v>116.1</v>
          </cell>
          <cell r="H197">
            <v>115.3</v>
          </cell>
          <cell r="I197">
            <v>116.3</v>
          </cell>
          <cell r="J197">
            <v>114.7</v>
          </cell>
          <cell r="K197">
            <v>4.2</v>
          </cell>
          <cell r="L197">
            <v>3.4</v>
          </cell>
          <cell r="M197">
            <v>4.5</v>
          </cell>
          <cell r="N197">
            <v>3.7</v>
          </cell>
          <cell r="O197">
            <v>4.0999999999999996</v>
          </cell>
          <cell r="P197">
            <v>3.8</v>
          </cell>
          <cell r="Q197">
            <v>3.5</v>
          </cell>
          <cell r="R197">
            <v>4.4000000000000004</v>
          </cell>
          <cell r="S197">
            <v>3.9</v>
          </cell>
          <cell r="T197">
            <v>1.7</v>
          </cell>
          <cell r="U197">
            <v>1.7</v>
          </cell>
          <cell r="V197">
            <v>1.8</v>
          </cell>
          <cell r="W197">
            <v>1.6</v>
          </cell>
          <cell r="X197">
            <v>1.8</v>
          </cell>
          <cell r="Y197">
            <v>1.7</v>
          </cell>
          <cell r="Z197">
            <v>1.4</v>
          </cell>
          <cell r="AA197">
            <v>2.2000000000000002</v>
          </cell>
          <cell r="AB197">
            <v>1.7</v>
          </cell>
        </row>
        <row r="198">
          <cell r="A198">
            <v>34851</v>
          </cell>
          <cell r="B198">
            <v>115.4</v>
          </cell>
          <cell r="C198">
            <v>116.2</v>
          </cell>
          <cell r="D198">
            <v>116.9</v>
          </cell>
          <cell r="E198">
            <v>118.8</v>
          </cell>
          <cell r="F198">
            <v>114.9</v>
          </cell>
          <cell r="G198">
            <v>117.1</v>
          </cell>
          <cell r="H198">
            <v>116.8</v>
          </cell>
          <cell r="I198">
            <v>117.6</v>
          </cell>
          <cell r="J198">
            <v>116.2</v>
          </cell>
          <cell r="K198">
            <v>4.9000000000000004</v>
          </cell>
          <cell r="L198">
            <v>3.8</v>
          </cell>
          <cell r="M198">
            <v>4.8</v>
          </cell>
          <cell r="N198">
            <v>3.8</v>
          </cell>
          <cell r="O198">
            <v>5.3</v>
          </cell>
          <cell r="P198">
            <v>4.2</v>
          </cell>
          <cell r="Q198">
            <v>3.9</v>
          </cell>
          <cell r="R198">
            <v>5</v>
          </cell>
          <cell r="S198">
            <v>4.5</v>
          </cell>
          <cell r="T198">
            <v>1.5</v>
          </cell>
          <cell r="U198">
            <v>1</v>
          </cell>
          <cell r="V198">
            <v>0.9</v>
          </cell>
          <cell r="W198">
            <v>0.8</v>
          </cell>
          <cell r="X198">
            <v>1.7</v>
          </cell>
          <cell r="Y198">
            <v>0.9</v>
          </cell>
          <cell r="Z198">
            <v>1.3</v>
          </cell>
          <cell r="AA198">
            <v>1.1000000000000001</v>
          </cell>
          <cell r="AB198">
            <v>1.3</v>
          </cell>
        </row>
        <row r="199">
          <cell r="A199">
            <v>34943</v>
          </cell>
          <cell r="B199">
            <v>117.3</v>
          </cell>
          <cell r="C199">
            <v>117.6</v>
          </cell>
          <cell r="D199">
            <v>117.9</v>
          </cell>
          <cell r="E199">
            <v>120.1</v>
          </cell>
          <cell r="F199">
            <v>115.6</v>
          </cell>
          <cell r="G199">
            <v>118.4</v>
          </cell>
          <cell r="H199">
            <v>118</v>
          </cell>
          <cell r="I199">
            <v>119.1</v>
          </cell>
          <cell r="J199">
            <v>117.6</v>
          </cell>
          <cell r="K199">
            <v>5.7</v>
          </cell>
          <cell r="L199">
            <v>4.8</v>
          </cell>
          <cell r="M199">
            <v>4.8</v>
          </cell>
          <cell r="N199">
            <v>4.5</v>
          </cell>
          <cell r="O199">
            <v>5</v>
          </cell>
          <cell r="P199">
            <v>4.5</v>
          </cell>
          <cell r="Q199">
            <v>4.4000000000000004</v>
          </cell>
          <cell r="R199">
            <v>5.8</v>
          </cell>
          <cell r="S199">
            <v>5.0999999999999996</v>
          </cell>
          <cell r="T199">
            <v>1.6</v>
          </cell>
          <cell r="U199">
            <v>1.2</v>
          </cell>
          <cell r="V199">
            <v>0.9</v>
          </cell>
          <cell r="W199">
            <v>1.1000000000000001</v>
          </cell>
          <cell r="X199">
            <v>0.6</v>
          </cell>
          <cell r="Y199">
            <v>1.1000000000000001</v>
          </cell>
          <cell r="Z199">
            <v>1</v>
          </cell>
          <cell r="AA199">
            <v>1.3</v>
          </cell>
          <cell r="AB199">
            <v>1.2</v>
          </cell>
        </row>
        <row r="200">
          <cell r="A200">
            <v>35034</v>
          </cell>
          <cell r="B200">
            <v>118.3</v>
          </cell>
          <cell r="C200">
            <v>118.5</v>
          </cell>
          <cell r="D200">
            <v>118.6</v>
          </cell>
          <cell r="E200">
            <v>121.1</v>
          </cell>
          <cell r="F200">
            <v>116.3</v>
          </cell>
          <cell r="G200">
            <v>119.2</v>
          </cell>
          <cell r="H200">
            <v>119.2</v>
          </cell>
          <cell r="I200">
            <v>120</v>
          </cell>
          <cell r="J200">
            <v>118.5</v>
          </cell>
          <cell r="K200">
            <v>5.8</v>
          </cell>
          <cell r="L200">
            <v>4.8</v>
          </cell>
          <cell r="M200">
            <v>4.3</v>
          </cell>
          <cell r="N200">
            <v>4.4000000000000004</v>
          </cell>
          <cell r="O200">
            <v>4.8</v>
          </cell>
          <cell r="P200">
            <v>4.4000000000000004</v>
          </cell>
          <cell r="Q200">
            <v>4.8</v>
          </cell>
          <cell r="R200">
            <v>5.4</v>
          </cell>
          <cell r="S200">
            <v>5.0999999999999996</v>
          </cell>
          <cell r="T200">
            <v>0.9</v>
          </cell>
          <cell r="U200">
            <v>0.8</v>
          </cell>
          <cell r="V200">
            <v>0.6</v>
          </cell>
          <cell r="W200">
            <v>0.8</v>
          </cell>
          <cell r="X200">
            <v>0.6</v>
          </cell>
          <cell r="Y200">
            <v>0.7</v>
          </cell>
          <cell r="Z200">
            <v>1</v>
          </cell>
          <cell r="AA200">
            <v>0.8</v>
          </cell>
          <cell r="AB200">
            <v>0.8</v>
          </cell>
        </row>
        <row r="201">
          <cell r="A201">
            <v>35125</v>
          </cell>
          <cell r="B201">
            <v>119.1</v>
          </cell>
          <cell r="C201">
            <v>118.3</v>
          </cell>
          <cell r="D201">
            <v>119.6</v>
          </cell>
          <cell r="E201">
            <v>121.6</v>
          </cell>
          <cell r="F201">
            <v>117.1</v>
          </cell>
          <cell r="G201">
            <v>120.1</v>
          </cell>
          <cell r="H201">
            <v>119.8</v>
          </cell>
          <cell r="I201">
            <v>120.8</v>
          </cell>
          <cell r="J201">
            <v>119</v>
          </cell>
          <cell r="K201">
            <v>4.7</v>
          </cell>
          <cell r="L201">
            <v>2.9</v>
          </cell>
          <cell r="M201">
            <v>3.3</v>
          </cell>
          <cell r="N201">
            <v>3.2</v>
          </cell>
          <cell r="O201">
            <v>3.6</v>
          </cell>
          <cell r="P201">
            <v>3.4</v>
          </cell>
          <cell r="Q201">
            <v>3.9</v>
          </cell>
          <cell r="R201">
            <v>3.9</v>
          </cell>
          <cell r="S201">
            <v>3.7</v>
          </cell>
          <cell r="T201">
            <v>0.7</v>
          </cell>
          <cell r="U201">
            <v>-0.2</v>
          </cell>
          <cell r="V201">
            <v>0.8</v>
          </cell>
          <cell r="W201">
            <v>0.4</v>
          </cell>
          <cell r="X201">
            <v>0.7</v>
          </cell>
          <cell r="Y201">
            <v>0.8</v>
          </cell>
          <cell r="Z201">
            <v>0.5</v>
          </cell>
          <cell r="AA201">
            <v>0.7</v>
          </cell>
          <cell r="AB201">
            <v>0.4</v>
          </cell>
        </row>
        <row r="202">
          <cell r="A202">
            <v>35217</v>
          </cell>
          <cell r="B202">
            <v>119.9</v>
          </cell>
          <cell r="C202">
            <v>119.2</v>
          </cell>
          <cell r="D202">
            <v>120.4</v>
          </cell>
          <cell r="E202">
            <v>122</v>
          </cell>
          <cell r="F202">
            <v>117.9</v>
          </cell>
          <cell r="G202">
            <v>120.6</v>
          </cell>
          <cell r="H202">
            <v>120.8</v>
          </cell>
          <cell r="I202">
            <v>121.4</v>
          </cell>
          <cell r="J202">
            <v>119.8</v>
          </cell>
          <cell r="K202">
            <v>3.9</v>
          </cell>
          <cell r="L202">
            <v>2.6</v>
          </cell>
          <cell r="M202">
            <v>3</v>
          </cell>
          <cell r="N202">
            <v>2.7</v>
          </cell>
          <cell r="O202">
            <v>2.6</v>
          </cell>
          <cell r="P202">
            <v>3</v>
          </cell>
          <cell r="Q202">
            <v>3.4</v>
          </cell>
          <cell r="R202">
            <v>3.2</v>
          </cell>
          <cell r="S202">
            <v>3.1</v>
          </cell>
          <cell r="T202">
            <v>0.7</v>
          </cell>
          <cell r="U202">
            <v>0.8</v>
          </cell>
          <cell r="V202">
            <v>0.7</v>
          </cell>
          <cell r="W202">
            <v>0.3</v>
          </cell>
          <cell r="X202">
            <v>0.7</v>
          </cell>
          <cell r="Y202">
            <v>0.4</v>
          </cell>
          <cell r="Z202">
            <v>0.8</v>
          </cell>
          <cell r="AA202">
            <v>0.5</v>
          </cell>
          <cell r="AB202">
            <v>0.7</v>
          </cell>
        </row>
        <row r="203">
          <cell r="A203">
            <v>35309</v>
          </cell>
          <cell r="B203">
            <v>120.2</v>
          </cell>
          <cell r="C203">
            <v>119.6</v>
          </cell>
          <cell r="D203">
            <v>120.6</v>
          </cell>
          <cell r="E203">
            <v>122.2</v>
          </cell>
          <cell r="F203">
            <v>118.3</v>
          </cell>
          <cell r="G203">
            <v>121.1</v>
          </cell>
          <cell r="H203">
            <v>121.6</v>
          </cell>
          <cell r="I203">
            <v>121.4</v>
          </cell>
          <cell r="J203">
            <v>120.1</v>
          </cell>
          <cell r="K203">
            <v>2.5</v>
          </cell>
          <cell r="L203">
            <v>1.7</v>
          </cell>
          <cell r="M203">
            <v>2.2999999999999998</v>
          </cell>
          <cell r="N203">
            <v>1.7</v>
          </cell>
          <cell r="O203">
            <v>2.2999999999999998</v>
          </cell>
          <cell r="P203">
            <v>2.2999999999999998</v>
          </cell>
          <cell r="Q203">
            <v>3.1</v>
          </cell>
          <cell r="R203">
            <v>1.9</v>
          </cell>
          <cell r="S203">
            <v>2.1</v>
          </cell>
          <cell r="T203">
            <v>0.3</v>
          </cell>
          <cell r="U203">
            <v>0.3</v>
          </cell>
          <cell r="V203">
            <v>0.2</v>
          </cell>
          <cell r="W203">
            <v>0.2</v>
          </cell>
          <cell r="X203">
            <v>0.3</v>
          </cell>
          <cell r="Y203">
            <v>0.4</v>
          </cell>
          <cell r="Z203">
            <v>0.7</v>
          </cell>
          <cell r="AA203">
            <v>0</v>
          </cell>
          <cell r="AB203">
            <v>0.3</v>
          </cell>
        </row>
        <row r="204">
          <cell r="A204">
            <v>35400</v>
          </cell>
          <cell r="B204">
            <v>120.4</v>
          </cell>
          <cell r="C204">
            <v>119.9</v>
          </cell>
          <cell r="D204">
            <v>120.8</v>
          </cell>
          <cell r="E204">
            <v>122.6</v>
          </cell>
          <cell r="F204">
            <v>118.4</v>
          </cell>
          <cell r="G204">
            <v>121.3</v>
          </cell>
          <cell r="H204">
            <v>121.7</v>
          </cell>
          <cell r="I204">
            <v>121.4</v>
          </cell>
          <cell r="J204">
            <v>120.3</v>
          </cell>
          <cell r="K204">
            <v>1.8</v>
          </cell>
          <cell r="L204">
            <v>1.2</v>
          </cell>
          <cell r="M204">
            <v>1.9</v>
          </cell>
          <cell r="N204">
            <v>1.2</v>
          </cell>
          <cell r="O204">
            <v>1.8</v>
          </cell>
          <cell r="P204">
            <v>1.8</v>
          </cell>
          <cell r="Q204">
            <v>2.1</v>
          </cell>
          <cell r="R204">
            <v>1.2</v>
          </cell>
          <cell r="S204">
            <v>1.5</v>
          </cell>
          <cell r="T204">
            <v>0.2</v>
          </cell>
          <cell r="U204">
            <v>0.3</v>
          </cell>
          <cell r="V204">
            <v>0.2</v>
          </cell>
          <cell r="W204">
            <v>0.3</v>
          </cell>
          <cell r="X204">
            <v>0.1</v>
          </cell>
          <cell r="Y204">
            <v>0.2</v>
          </cell>
          <cell r="Z204">
            <v>0.1</v>
          </cell>
          <cell r="AA204">
            <v>0</v>
          </cell>
          <cell r="AB204">
            <v>0.2</v>
          </cell>
        </row>
        <row r="205">
          <cell r="A205">
            <v>35490</v>
          </cell>
          <cell r="B205">
            <v>120.6</v>
          </cell>
          <cell r="C205">
            <v>120.1</v>
          </cell>
          <cell r="D205">
            <v>121.5</v>
          </cell>
          <cell r="E205">
            <v>122.6</v>
          </cell>
          <cell r="F205">
            <v>118.2</v>
          </cell>
          <cell r="G205">
            <v>121.9</v>
          </cell>
          <cell r="H205">
            <v>121.6</v>
          </cell>
          <cell r="I205">
            <v>121.4</v>
          </cell>
          <cell r="J205">
            <v>120.5</v>
          </cell>
          <cell r="K205">
            <v>1.3</v>
          </cell>
          <cell r="L205">
            <v>1.5</v>
          </cell>
          <cell r="M205">
            <v>1.6</v>
          </cell>
          <cell r="N205">
            <v>0.8</v>
          </cell>
          <cell r="O205">
            <v>0.9</v>
          </cell>
          <cell r="P205">
            <v>1.5</v>
          </cell>
          <cell r="Q205">
            <v>1.5</v>
          </cell>
          <cell r="R205">
            <v>0.5</v>
          </cell>
          <cell r="S205">
            <v>1.3</v>
          </cell>
          <cell r="T205">
            <v>0.2</v>
          </cell>
          <cell r="U205">
            <v>0.2</v>
          </cell>
          <cell r="V205">
            <v>0.6</v>
          </cell>
          <cell r="W205">
            <v>0</v>
          </cell>
          <cell r="X205">
            <v>-0.2</v>
          </cell>
          <cell r="Y205">
            <v>0.5</v>
          </cell>
          <cell r="Z205">
            <v>-0.1</v>
          </cell>
          <cell r="AA205">
            <v>0</v>
          </cell>
          <cell r="AB205">
            <v>0.2</v>
          </cell>
        </row>
        <row r="206">
          <cell r="A206">
            <v>35582</v>
          </cell>
          <cell r="B206">
            <v>120.2</v>
          </cell>
          <cell r="C206">
            <v>119.9</v>
          </cell>
          <cell r="D206">
            <v>121.1</v>
          </cell>
          <cell r="E206">
            <v>121.9</v>
          </cell>
          <cell r="F206">
            <v>118.1</v>
          </cell>
          <cell r="G206">
            <v>121.3</v>
          </cell>
          <cell r="H206">
            <v>121.5</v>
          </cell>
          <cell r="I206">
            <v>120.4</v>
          </cell>
          <cell r="J206">
            <v>120.2</v>
          </cell>
          <cell r="K206">
            <v>0.3</v>
          </cell>
          <cell r="L206">
            <v>0.6</v>
          </cell>
          <cell r="M206">
            <v>0.6</v>
          </cell>
          <cell r="N206">
            <v>-0.1</v>
          </cell>
          <cell r="O206">
            <v>0.2</v>
          </cell>
          <cell r="P206">
            <v>0.6</v>
          </cell>
          <cell r="Q206">
            <v>0.6</v>
          </cell>
          <cell r="R206">
            <v>-0.8</v>
          </cell>
          <cell r="S206">
            <v>0.3</v>
          </cell>
          <cell r="T206">
            <v>-0.3</v>
          </cell>
          <cell r="U206">
            <v>-0.2</v>
          </cell>
          <cell r="V206">
            <v>-0.3</v>
          </cell>
          <cell r="W206">
            <v>-0.6</v>
          </cell>
          <cell r="X206">
            <v>-0.1</v>
          </cell>
          <cell r="Y206">
            <v>-0.5</v>
          </cell>
          <cell r="Z206">
            <v>-0.1</v>
          </cell>
          <cell r="AA206">
            <v>-0.8</v>
          </cell>
          <cell r="AB206">
            <v>-0.2</v>
          </cell>
        </row>
        <row r="207">
          <cell r="A207">
            <v>35674</v>
          </cell>
          <cell r="B207">
            <v>119.8</v>
          </cell>
          <cell r="C207">
            <v>119.5</v>
          </cell>
          <cell r="D207">
            <v>120.7</v>
          </cell>
          <cell r="E207">
            <v>121.2</v>
          </cell>
          <cell r="F207">
            <v>117.5</v>
          </cell>
          <cell r="G207">
            <v>120.6</v>
          </cell>
          <cell r="H207">
            <v>121</v>
          </cell>
          <cell r="I207">
            <v>119.8</v>
          </cell>
          <cell r="J207">
            <v>119.7</v>
          </cell>
          <cell r="K207">
            <v>-0.3</v>
          </cell>
          <cell r="L207">
            <v>-0.1</v>
          </cell>
          <cell r="M207">
            <v>0.1</v>
          </cell>
          <cell r="N207">
            <v>-0.8</v>
          </cell>
          <cell r="O207">
            <v>-0.7</v>
          </cell>
          <cell r="P207">
            <v>-0.4</v>
          </cell>
          <cell r="Q207">
            <v>-0.5</v>
          </cell>
          <cell r="R207">
            <v>-1.3</v>
          </cell>
          <cell r="S207">
            <v>-0.3</v>
          </cell>
          <cell r="T207">
            <v>-0.3</v>
          </cell>
          <cell r="U207">
            <v>-0.3</v>
          </cell>
          <cell r="V207">
            <v>-0.3</v>
          </cell>
          <cell r="W207">
            <v>-0.6</v>
          </cell>
          <cell r="X207">
            <v>-0.5</v>
          </cell>
          <cell r="Y207">
            <v>-0.6</v>
          </cell>
          <cell r="Z207">
            <v>-0.4</v>
          </cell>
          <cell r="AA207">
            <v>-0.5</v>
          </cell>
          <cell r="AB207">
            <v>-0.4</v>
          </cell>
        </row>
        <row r="208">
          <cell r="A208">
            <v>35765</v>
          </cell>
          <cell r="B208">
            <v>120.1</v>
          </cell>
          <cell r="C208">
            <v>119.8</v>
          </cell>
          <cell r="D208">
            <v>121.4</v>
          </cell>
          <cell r="E208">
            <v>121.2</v>
          </cell>
          <cell r="F208">
            <v>117.6</v>
          </cell>
          <cell r="G208">
            <v>121.2</v>
          </cell>
          <cell r="H208">
            <v>120.8</v>
          </cell>
          <cell r="I208">
            <v>119.8</v>
          </cell>
          <cell r="J208">
            <v>120</v>
          </cell>
          <cell r="K208">
            <v>-0.2</v>
          </cell>
          <cell r="L208">
            <v>-0.1</v>
          </cell>
          <cell r="M208">
            <v>0.5</v>
          </cell>
          <cell r="N208">
            <v>-1.1000000000000001</v>
          </cell>
          <cell r="O208">
            <v>-0.7</v>
          </cell>
          <cell r="P208">
            <v>-0.1</v>
          </cell>
          <cell r="Q208">
            <v>-0.7</v>
          </cell>
          <cell r="R208">
            <v>-1.3</v>
          </cell>
          <cell r="S208">
            <v>-0.2</v>
          </cell>
          <cell r="T208">
            <v>0.3</v>
          </cell>
          <cell r="U208">
            <v>0.3</v>
          </cell>
          <cell r="V208">
            <v>0.6</v>
          </cell>
          <cell r="W208">
            <v>0</v>
          </cell>
          <cell r="X208">
            <v>0.1</v>
          </cell>
          <cell r="Y208">
            <v>0.5</v>
          </cell>
          <cell r="Z208">
            <v>-0.2</v>
          </cell>
          <cell r="AA208">
            <v>0</v>
          </cell>
          <cell r="AB208">
            <v>0.3</v>
          </cell>
        </row>
        <row r="209">
          <cell r="A209">
            <v>35855</v>
          </cell>
          <cell r="B209">
            <v>120.7</v>
          </cell>
          <cell r="C209">
            <v>119.6</v>
          </cell>
          <cell r="D209">
            <v>121.9</v>
          </cell>
          <cell r="E209">
            <v>121.7</v>
          </cell>
          <cell r="F209">
            <v>118</v>
          </cell>
          <cell r="G209">
            <v>121.5</v>
          </cell>
          <cell r="H209">
            <v>121.5</v>
          </cell>
          <cell r="I209">
            <v>120.6</v>
          </cell>
          <cell r="J209">
            <v>120.3</v>
          </cell>
          <cell r="K209">
            <v>0.1</v>
          </cell>
          <cell r="L209">
            <v>-0.4</v>
          </cell>
          <cell r="M209">
            <v>0.3</v>
          </cell>
          <cell r="N209">
            <v>-0.7</v>
          </cell>
          <cell r="O209">
            <v>-0.2</v>
          </cell>
          <cell r="P209">
            <v>-0.3</v>
          </cell>
          <cell r="Q209">
            <v>-0.1</v>
          </cell>
          <cell r="R209">
            <v>-0.7</v>
          </cell>
          <cell r="S209">
            <v>-0.2</v>
          </cell>
          <cell r="T209">
            <v>0.5</v>
          </cell>
          <cell r="U209">
            <v>-0.2</v>
          </cell>
          <cell r="V209">
            <v>0.4</v>
          </cell>
          <cell r="W209">
            <v>0.4</v>
          </cell>
          <cell r="X209">
            <v>0.3</v>
          </cell>
          <cell r="Y209">
            <v>0.2</v>
          </cell>
          <cell r="Z209">
            <v>0.6</v>
          </cell>
          <cell r="AA209">
            <v>0.7</v>
          </cell>
          <cell r="AB209">
            <v>0.3</v>
          </cell>
        </row>
        <row r="210">
          <cell r="A210">
            <v>35947</v>
          </cell>
          <cell r="B210">
            <v>121.4</v>
          </cell>
          <cell r="C210">
            <v>120.3</v>
          </cell>
          <cell r="D210">
            <v>122.3</v>
          </cell>
          <cell r="E210">
            <v>122.4</v>
          </cell>
          <cell r="F210">
            <v>118.9</v>
          </cell>
          <cell r="G210">
            <v>122</v>
          </cell>
          <cell r="H210">
            <v>121.8</v>
          </cell>
          <cell r="I210">
            <v>121.2</v>
          </cell>
          <cell r="J210">
            <v>121</v>
          </cell>
          <cell r="K210">
            <v>1</v>
          </cell>
          <cell r="L210">
            <v>0.3</v>
          </cell>
          <cell r="M210">
            <v>1</v>
          </cell>
          <cell r="N210">
            <v>0.4</v>
          </cell>
          <cell r="O210">
            <v>0.7</v>
          </cell>
          <cell r="P210">
            <v>0.6</v>
          </cell>
          <cell r="Q210">
            <v>0.2</v>
          </cell>
          <cell r="R210">
            <v>0.7</v>
          </cell>
          <cell r="S210">
            <v>0.7</v>
          </cell>
          <cell r="T210">
            <v>0.6</v>
          </cell>
          <cell r="U210">
            <v>0.6</v>
          </cell>
          <cell r="V210">
            <v>0.3</v>
          </cell>
          <cell r="W210">
            <v>0.6</v>
          </cell>
          <cell r="X210">
            <v>0.8</v>
          </cell>
          <cell r="Y210">
            <v>0.4</v>
          </cell>
          <cell r="Z210">
            <v>0.2</v>
          </cell>
          <cell r="AA210">
            <v>0.5</v>
          </cell>
          <cell r="AB210">
            <v>0.6</v>
          </cell>
        </row>
        <row r="211">
          <cell r="A211">
            <v>36039</v>
          </cell>
          <cell r="B211">
            <v>121.9</v>
          </cell>
          <cell r="C211">
            <v>120.4</v>
          </cell>
          <cell r="D211">
            <v>122.5</v>
          </cell>
          <cell r="E211">
            <v>123</v>
          </cell>
          <cell r="F211">
            <v>119.6</v>
          </cell>
          <cell r="G211">
            <v>122.8</v>
          </cell>
          <cell r="H211">
            <v>122.1</v>
          </cell>
          <cell r="I211">
            <v>121.3</v>
          </cell>
          <cell r="J211">
            <v>121.3</v>
          </cell>
          <cell r="K211">
            <v>1.8</v>
          </cell>
          <cell r="L211">
            <v>0.8</v>
          </cell>
          <cell r="M211">
            <v>1.5</v>
          </cell>
          <cell r="N211">
            <v>1.5</v>
          </cell>
          <cell r="O211">
            <v>1.8</v>
          </cell>
          <cell r="P211">
            <v>1.8</v>
          </cell>
          <cell r="Q211">
            <v>0.9</v>
          </cell>
          <cell r="R211">
            <v>1.3</v>
          </cell>
          <cell r="S211">
            <v>1.3</v>
          </cell>
          <cell r="T211">
            <v>0.4</v>
          </cell>
          <cell r="U211">
            <v>0.1</v>
          </cell>
          <cell r="V211">
            <v>0.2</v>
          </cell>
          <cell r="W211">
            <v>0.5</v>
          </cell>
          <cell r="X211">
            <v>0.6</v>
          </cell>
          <cell r="Y211">
            <v>0.7</v>
          </cell>
          <cell r="Z211">
            <v>0.2</v>
          </cell>
          <cell r="AA211">
            <v>0.1</v>
          </cell>
          <cell r="AB211">
            <v>0.2</v>
          </cell>
        </row>
        <row r="212">
          <cell r="A212">
            <v>36130</v>
          </cell>
          <cell r="B212">
            <v>122.4</v>
          </cell>
          <cell r="C212">
            <v>120.8</v>
          </cell>
          <cell r="D212">
            <v>123</v>
          </cell>
          <cell r="E212">
            <v>123.6</v>
          </cell>
          <cell r="F212">
            <v>120.2</v>
          </cell>
          <cell r="G212">
            <v>122.7</v>
          </cell>
          <cell r="H212">
            <v>122.7</v>
          </cell>
          <cell r="I212">
            <v>121.7</v>
          </cell>
          <cell r="J212">
            <v>121.9</v>
          </cell>
          <cell r="K212">
            <v>1.9</v>
          </cell>
          <cell r="L212">
            <v>0.8</v>
          </cell>
          <cell r="M212">
            <v>1.3</v>
          </cell>
          <cell r="N212">
            <v>2</v>
          </cell>
          <cell r="O212">
            <v>2.2000000000000002</v>
          </cell>
          <cell r="P212">
            <v>1.2</v>
          </cell>
          <cell r="Q212">
            <v>1.6</v>
          </cell>
          <cell r="R212">
            <v>1.6</v>
          </cell>
          <cell r="S212">
            <v>1.6</v>
          </cell>
          <cell r="T212">
            <v>0.4</v>
          </cell>
          <cell r="U212">
            <v>0.3</v>
          </cell>
          <cell r="V212">
            <v>0.4</v>
          </cell>
          <cell r="W212">
            <v>0.5</v>
          </cell>
          <cell r="X212">
            <v>0.5</v>
          </cell>
          <cell r="Y212">
            <v>-0.1</v>
          </cell>
          <cell r="Z212">
            <v>0.5</v>
          </cell>
          <cell r="AA212">
            <v>0.3</v>
          </cell>
          <cell r="AB212">
            <v>0.5</v>
          </cell>
        </row>
        <row r="213">
          <cell r="A213">
            <v>36220</v>
          </cell>
          <cell r="B213">
            <v>122.6</v>
          </cell>
          <cell r="C213">
            <v>121</v>
          </cell>
          <cell r="D213">
            <v>122.8</v>
          </cell>
          <cell r="E213">
            <v>122.7</v>
          </cell>
          <cell r="F213">
            <v>119.8</v>
          </cell>
          <cell r="G213">
            <v>122.1</v>
          </cell>
          <cell r="H213">
            <v>122.1</v>
          </cell>
          <cell r="I213">
            <v>121.4</v>
          </cell>
          <cell r="J213">
            <v>121.8</v>
          </cell>
          <cell r="K213">
            <v>1.6</v>
          </cell>
          <cell r="L213">
            <v>1.2</v>
          </cell>
          <cell r="M213">
            <v>0.7</v>
          </cell>
          <cell r="N213">
            <v>0.8</v>
          </cell>
          <cell r="O213">
            <v>1.5</v>
          </cell>
          <cell r="P213">
            <v>0.5</v>
          </cell>
          <cell r="Q213">
            <v>0.5</v>
          </cell>
          <cell r="R213">
            <v>0.7</v>
          </cell>
          <cell r="S213">
            <v>1.2</v>
          </cell>
          <cell r="T213">
            <v>0.2</v>
          </cell>
          <cell r="U213">
            <v>0.2</v>
          </cell>
          <cell r="V213">
            <v>-0.2</v>
          </cell>
          <cell r="W213">
            <v>-0.7</v>
          </cell>
          <cell r="X213">
            <v>-0.3</v>
          </cell>
          <cell r="Y213">
            <v>-0.5</v>
          </cell>
          <cell r="Z213">
            <v>-0.5</v>
          </cell>
          <cell r="AA213">
            <v>-0.2</v>
          </cell>
          <cell r="AB213">
            <v>-0.1</v>
          </cell>
        </row>
        <row r="214">
          <cell r="A214">
            <v>36312</v>
          </cell>
          <cell r="B214">
            <v>123</v>
          </cell>
          <cell r="C214">
            <v>121.5</v>
          </cell>
          <cell r="D214">
            <v>123.1</v>
          </cell>
          <cell r="E214">
            <v>123.6</v>
          </cell>
          <cell r="F214">
            <v>120.8</v>
          </cell>
          <cell r="G214">
            <v>122.5</v>
          </cell>
          <cell r="H214">
            <v>122.7</v>
          </cell>
          <cell r="I214">
            <v>121.5</v>
          </cell>
          <cell r="J214">
            <v>122.3</v>
          </cell>
          <cell r="K214">
            <v>1.3</v>
          </cell>
          <cell r="L214">
            <v>1</v>
          </cell>
          <cell r="M214">
            <v>0.7</v>
          </cell>
          <cell r="N214">
            <v>1</v>
          </cell>
          <cell r="O214">
            <v>1.6</v>
          </cell>
          <cell r="P214">
            <v>0.4</v>
          </cell>
          <cell r="Q214">
            <v>0.7</v>
          </cell>
          <cell r="R214">
            <v>0.2</v>
          </cell>
          <cell r="S214">
            <v>1.1000000000000001</v>
          </cell>
          <cell r="T214">
            <v>0.3</v>
          </cell>
          <cell r="U214">
            <v>0.4</v>
          </cell>
          <cell r="V214">
            <v>0.2</v>
          </cell>
          <cell r="W214">
            <v>0.7</v>
          </cell>
          <cell r="X214">
            <v>0.8</v>
          </cell>
          <cell r="Y214">
            <v>0.3</v>
          </cell>
          <cell r="Z214">
            <v>0.5</v>
          </cell>
          <cell r="AA214">
            <v>0.1</v>
          </cell>
          <cell r="AB214">
            <v>0.4</v>
          </cell>
        </row>
        <row r="215">
          <cell r="A215">
            <v>36404</v>
          </cell>
          <cell r="B215">
            <v>124.1</v>
          </cell>
          <cell r="C215">
            <v>122.7</v>
          </cell>
          <cell r="D215">
            <v>124</v>
          </cell>
          <cell r="E215">
            <v>125.1</v>
          </cell>
          <cell r="F215">
            <v>121.9</v>
          </cell>
          <cell r="G215">
            <v>123.3</v>
          </cell>
          <cell r="H215">
            <v>122.9</v>
          </cell>
          <cell r="I215">
            <v>122.4</v>
          </cell>
          <cell r="J215">
            <v>123.4</v>
          </cell>
          <cell r="K215">
            <v>1.8</v>
          </cell>
          <cell r="L215">
            <v>1.9</v>
          </cell>
          <cell r="M215">
            <v>1.2</v>
          </cell>
          <cell r="N215">
            <v>1.7</v>
          </cell>
          <cell r="O215">
            <v>1.9</v>
          </cell>
          <cell r="P215">
            <v>0.4</v>
          </cell>
          <cell r="Q215">
            <v>0.7</v>
          </cell>
          <cell r="R215">
            <v>0.9</v>
          </cell>
          <cell r="S215">
            <v>1.7</v>
          </cell>
          <cell r="T215">
            <v>0.9</v>
          </cell>
          <cell r="U215">
            <v>1</v>
          </cell>
          <cell r="V215">
            <v>0.7</v>
          </cell>
          <cell r="W215">
            <v>1.2</v>
          </cell>
          <cell r="X215">
            <v>0.9</v>
          </cell>
          <cell r="Y215">
            <v>0.7</v>
          </cell>
          <cell r="Z215">
            <v>0.2</v>
          </cell>
          <cell r="AA215">
            <v>0.7</v>
          </cell>
          <cell r="AB215">
            <v>0.9</v>
          </cell>
        </row>
        <row r="216">
          <cell r="A216">
            <v>36495</v>
          </cell>
          <cell r="B216">
            <v>124.7</v>
          </cell>
          <cell r="C216">
            <v>123.5</v>
          </cell>
          <cell r="D216">
            <v>124.1</v>
          </cell>
          <cell r="E216">
            <v>125.7</v>
          </cell>
          <cell r="F216">
            <v>122.7</v>
          </cell>
          <cell r="G216">
            <v>124</v>
          </cell>
          <cell r="H216">
            <v>123.6</v>
          </cell>
          <cell r="I216">
            <v>123.7</v>
          </cell>
          <cell r="J216">
            <v>124.1</v>
          </cell>
          <cell r="K216">
            <v>1.9</v>
          </cell>
          <cell r="L216">
            <v>2.2000000000000002</v>
          </cell>
          <cell r="M216">
            <v>0.9</v>
          </cell>
          <cell r="N216">
            <v>1.7</v>
          </cell>
          <cell r="O216">
            <v>2.1</v>
          </cell>
          <cell r="P216">
            <v>1.1000000000000001</v>
          </cell>
          <cell r="Q216">
            <v>0.7</v>
          </cell>
          <cell r="R216">
            <v>1.6</v>
          </cell>
          <cell r="S216">
            <v>1.8</v>
          </cell>
          <cell r="T216">
            <v>0.5</v>
          </cell>
          <cell r="U216">
            <v>0.7</v>
          </cell>
          <cell r="V216">
            <v>0.1</v>
          </cell>
          <cell r="W216">
            <v>0.5</v>
          </cell>
          <cell r="X216">
            <v>0.7</v>
          </cell>
          <cell r="Y216">
            <v>0.6</v>
          </cell>
          <cell r="Z216">
            <v>0.6</v>
          </cell>
          <cell r="AA216">
            <v>1.1000000000000001</v>
          </cell>
          <cell r="AB216">
            <v>0.6</v>
          </cell>
        </row>
        <row r="217">
          <cell r="A217">
            <v>36586</v>
          </cell>
          <cell r="B217">
            <v>125.8</v>
          </cell>
          <cell r="C217">
            <v>124.7</v>
          </cell>
          <cell r="D217">
            <v>125.5</v>
          </cell>
          <cell r="E217">
            <v>126.8</v>
          </cell>
          <cell r="F217">
            <v>123.1</v>
          </cell>
          <cell r="G217">
            <v>125.3</v>
          </cell>
          <cell r="H217">
            <v>124.4</v>
          </cell>
          <cell r="I217">
            <v>124.9</v>
          </cell>
          <cell r="J217">
            <v>125.2</v>
          </cell>
          <cell r="K217">
            <v>2.6</v>
          </cell>
          <cell r="L217">
            <v>3.1</v>
          </cell>
          <cell r="M217">
            <v>2.2000000000000002</v>
          </cell>
          <cell r="N217">
            <v>3.3</v>
          </cell>
          <cell r="O217">
            <v>2.8</v>
          </cell>
          <cell r="P217">
            <v>2.6</v>
          </cell>
          <cell r="Q217">
            <v>1.9</v>
          </cell>
          <cell r="R217">
            <v>2.9</v>
          </cell>
          <cell r="S217">
            <v>2.8</v>
          </cell>
          <cell r="T217">
            <v>0.9</v>
          </cell>
          <cell r="U217">
            <v>1</v>
          </cell>
          <cell r="V217">
            <v>1.1000000000000001</v>
          </cell>
          <cell r="W217">
            <v>0.9</v>
          </cell>
          <cell r="X217">
            <v>0.3</v>
          </cell>
          <cell r="Y217">
            <v>1</v>
          </cell>
          <cell r="Z217">
            <v>0.6</v>
          </cell>
          <cell r="AA217">
            <v>1</v>
          </cell>
          <cell r="AB217">
            <v>0.9</v>
          </cell>
        </row>
        <row r="218">
          <cell r="A218">
            <v>36678</v>
          </cell>
          <cell r="B218">
            <v>127</v>
          </cell>
          <cell r="C218">
            <v>125.6</v>
          </cell>
          <cell r="D218">
            <v>126.4</v>
          </cell>
          <cell r="E218">
            <v>127.6</v>
          </cell>
          <cell r="F218">
            <v>124</v>
          </cell>
          <cell r="G218">
            <v>126.5</v>
          </cell>
          <cell r="H218">
            <v>125.7</v>
          </cell>
          <cell r="I218">
            <v>125.9</v>
          </cell>
          <cell r="J218">
            <v>126.2</v>
          </cell>
          <cell r="K218">
            <v>3.3</v>
          </cell>
          <cell r="L218">
            <v>3.4</v>
          </cell>
          <cell r="M218">
            <v>2.7</v>
          </cell>
          <cell r="N218">
            <v>3.2</v>
          </cell>
          <cell r="O218">
            <v>2.6</v>
          </cell>
          <cell r="P218">
            <v>3.3</v>
          </cell>
          <cell r="Q218">
            <v>2.4</v>
          </cell>
          <cell r="R218">
            <v>3.6</v>
          </cell>
          <cell r="S218">
            <v>3.2</v>
          </cell>
          <cell r="T218">
            <v>1</v>
          </cell>
          <cell r="U218">
            <v>0.7</v>
          </cell>
          <cell r="V218">
            <v>0.7</v>
          </cell>
          <cell r="W218">
            <v>0.6</v>
          </cell>
          <cell r="X218">
            <v>0.7</v>
          </cell>
          <cell r="Y218">
            <v>1</v>
          </cell>
          <cell r="Z218">
            <v>1</v>
          </cell>
          <cell r="AA218">
            <v>0.8</v>
          </cell>
          <cell r="AB218">
            <v>0.8</v>
          </cell>
        </row>
        <row r="219">
          <cell r="A219">
            <v>36770</v>
          </cell>
          <cell r="B219">
            <v>131.6</v>
          </cell>
          <cell r="C219">
            <v>130.4</v>
          </cell>
          <cell r="D219">
            <v>131.30000000000001</v>
          </cell>
          <cell r="E219">
            <v>132.30000000000001</v>
          </cell>
          <cell r="F219">
            <v>128.6</v>
          </cell>
          <cell r="G219">
            <v>131.30000000000001</v>
          </cell>
          <cell r="H219">
            <v>130</v>
          </cell>
          <cell r="I219">
            <v>130.69999999999999</v>
          </cell>
          <cell r="J219">
            <v>130.9</v>
          </cell>
          <cell r="K219">
            <v>6</v>
          </cell>
          <cell r="L219">
            <v>6.3</v>
          </cell>
          <cell r="M219">
            <v>5.9</v>
          </cell>
          <cell r="N219">
            <v>5.8</v>
          </cell>
          <cell r="O219">
            <v>5.5</v>
          </cell>
          <cell r="P219">
            <v>6.5</v>
          </cell>
          <cell r="Q219">
            <v>5.8</v>
          </cell>
          <cell r="R219">
            <v>6.8</v>
          </cell>
          <cell r="S219">
            <v>6.1</v>
          </cell>
          <cell r="T219">
            <v>3.6</v>
          </cell>
          <cell r="U219">
            <v>3.8</v>
          </cell>
          <cell r="V219">
            <v>3.9</v>
          </cell>
          <cell r="W219">
            <v>3.7</v>
          </cell>
          <cell r="X219">
            <v>3.7</v>
          </cell>
          <cell r="Y219">
            <v>3.8</v>
          </cell>
          <cell r="Z219">
            <v>3.4</v>
          </cell>
          <cell r="AA219">
            <v>3.8</v>
          </cell>
          <cell r="AB219">
            <v>3.7</v>
          </cell>
        </row>
        <row r="220">
          <cell r="A220">
            <v>36861</v>
          </cell>
          <cell r="B220">
            <v>132.19999999999999</v>
          </cell>
          <cell r="C220">
            <v>130.80000000000001</v>
          </cell>
          <cell r="D220">
            <v>131.6</v>
          </cell>
          <cell r="E220">
            <v>132.5</v>
          </cell>
          <cell r="F220">
            <v>128.80000000000001</v>
          </cell>
          <cell r="G220">
            <v>131.19999999999999</v>
          </cell>
          <cell r="H220">
            <v>130.6</v>
          </cell>
          <cell r="I220">
            <v>131.1</v>
          </cell>
          <cell r="J220">
            <v>131.30000000000001</v>
          </cell>
          <cell r="K220">
            <v>6</v>
          </cell>
          <cell r="L220">
            <v>5.9</v>
          </cell>
          <cell r="M220">
            <v>6</v>
          </cell>
          <cell r="N220">
            <v>5.4</v>
          </cell>
          <cell r="O220">
            <v>5</v>
          </cell>
          <cell r="P220">
            <v>5.8</v>
          </cell>
          <cell r="Q220">
            <v>5.7</v>
          </cell>
          <cell r="R220">
            <v>6</v>
          </cell>
          <cell r="S220">
            <v>5.8</v>
          </cell>
          <cell r="T220">
            <v>0.5</v>
          </cell>
          <cell r="U220">
            <v>0.3</v>
          </cell>
          <cell r="V220">
            <v>0.2</v>
          </cell>
          <cell r="W220">
            <v>0.2</v>
          </cell>
          <cell r="X220">
            <v>0.2</v>
          </cell>
          <cell r="Y220">
            <v>-0.1</v>
          </cell>
          <cell r="Z220">
            <v>0.5</v>
          </cell>
          <cell r="AA220">
            <v>0.3</v>
          </cell>
          <cell r="AB220">
            <v>0.3</v>
          </cell>
        </row>
        <row r="221">
          <cell r="A221">
            <v>36951</v>
          </cell>
          <cell r="B221">
            <v>134</v>
          </cell>
          <cell r="C221">
            <v>132.19999999999999</v>
          </cell>
          <cell r="D221">
            <v>132.69999999999999</v>
          </cell>
          <cell r="E221">
            <v>134.1</v>
          </cell>
          <cell r="F221">
            <v>129.6</v>
          </cell>
          <cell r="G221">
            <v>132.1</v>
          </cell>
          <cell r="H221">
            <v>130.69999999999999</v>
          </cell>
          <cell r="I221">
            <v>132.19999999999999</v>
          </cell>
          <cell r="J221">
            <v>132.69999999999999</v>
          </cell>
          <cell r="K221">
            <v>6.5</v>
          </cell>
          <cell r="L221">
            <v>6</v>
          </cell>
          <cell r="M221">
            <v>5.7</v>
          </cell>
          <cell r="N221">
            <v>5.8</v>
          </cell>
          <cell r="O221">
            <v>5.3</v>
          </cell>
          <cell r="P221">
            <v>5.4</v>
          </cell>
          <cell r="Q221">
            <v>5.0999999999999996</v>
          </cell>
          <cell r="R221">
            <v>5.8</v>
          </cell>
          <cell r="S221">
            <v>6</v>
          </cell>
          <cell r="T221">
            <v>1.4</v>
          </cell>
          <cell r="U221">
            <v>1.1000000000000001</v>
          </cell>
          <cell r="V221">
            <v>0.8</v>
          </cell>
          <cell r="W221">
            <v>1.2</v>
          </cell>
          <cell r="X221">
            <v>0.6</v>
          </cell>
          <cell r="Y221">
            <v>0.7</v>
          </cell>
          <cell r="Z221">
            <v>0.1</v>
          </cell>
          <cell r="AA221">
            <v>0.8</v>
          </cell>
          <cell r="AB221">
            <v>1.1000000000000001</v>
          </cell>
        </row>
        <row r="222">
          <cell r="A222">
            <v>37043</v>
          </cell>
          <cell r="B222">
            <v>135</v>
          </cell>
          <cell r="C222">
            <v>133</v>
          </cell>
          <cell r="D222">
            <v>134</v>
          </cell>
          <cell r="E222">
            <v>135.1</v>
          </cell>
          <cell r="F222">
            <v>131.4</v>
          </cell>
          <cell r="G222">
            <v>133.4</v>
          </cell>
          <cell r="H222">
            <v>132.19999999999999</v>
          </cell>
          <cell r="I222">
            <v>133.4</v>
          </cell>
          <cell r="J222">
            <v>133.80000000000001</v>
          </cell>
          <cell r="K222">
            <v>6.3</v>
          </cell>
          <cell r="L222">
            <v>5.9</v>
          </cell>
          <cell r="M222">
            <v>6</v>
          </cell>
          <cell r="N222">
            <v>5.9</v>
          </cell>
          <cell r="O222">
            <v>6</v>
          </cell>
          <cell r="P222">
            <v>5.5</v>
          </cell>
          <cell r="Q222">
            <v>5.2</v>
          </cell>
          <cell r="R222">
            <v>6</v>
          </cell>
          <cell r="S222">
            <v>6</v>
          </cell>
          <cell r="T222">
            <v>0.7</v>
          </cell>
          <cell r="U222">
            <v>0.6</v>
          </cell>
          <cell r="V222">
            <v>1</v>
          </cell>
          <cell r="W222">
            <v>0.7</v>
          </cell>
          <cell r="X222">
            <v>1.4</v>
          </cell>
          <cell r="Y222">
            <v>1</v>
          </cell>
          <cell r="Z222">
            <v>1.1000000000000001</v>
          </cell>
          <cell r="AA222">
            <v>0.9</v>
          </cell>
          <cell r="AB222">
            <v>0.8</v>
          </cell>
        </row>
        <row r="223">
          <cell r="A223">
            <v>37135</v>
          </cell>
          <cell r="B223">
            <v>135.4</v>
          </cell>
          <cell r="C223">
            <v>133.6</v>
          </cell>
          <cell r="D223">
            <v>134.19999999999999</v>
          </cell>
          <cell r="E223">
            <v>135.30000000000001</v>
          </cell>
          <cell r="F223">
            <v>131.5</v>
          </cell>
          <cell r="G223">
            <v>132.80000000000001</v>
          </cell>
          <cell r="H223">
            <v>132.5</v>
          </cell>
          <cell r="I223">
            <v>133.19999999999999</v>
          </cell>
          <cell r="J223">
            <v>134.19999999999999</v>
          </cell>
          <cell r="K223">
            <v>2.9</v>
          </cell>
          <cell r="L223">
            <v>2.5</v>
          </cell>
          <cell r="M223">
            <v>2.2000000000000002</v>
          </cell>
          <cell r="N223">
            <v>2.2999999999999998</v>
          </cell>
          <cell r="O223">
            <v>2.2999999999999998</v>
          </cell>
          <cell r="P223">
            <v>1.1000000000000001</v>
          </cell>
          <cell r="Q223">
            <v>1.9</v>
          </cell>
          <cell r="R223">
            <v>1.9</v>
          </cell>
          <cell r="S223">
            <v>2.5</v>
          </cell>
          <cell r="T223">
            <v>0.3</v>
          </cell>
          <cell r="U223">
            <v>0.5</v>
          </cell>
          <cell r="V223">
            <v>0.1</v>
          </cell>
          <cell r="W223">
            <v>0.1</v>
          </cell>
          <cell r="X223">
            <v>0.1</v>
          </cell>
          <cell r="Y223">
            <v>-0.4</v>
          </cell>
          <cell r="Z223">
            <v>0.2</v>
          </cell>
          <cell r="AA223">
            <v>-0.1</v>
          </cell>
          <cell r="AB223">
            <v>0.3</v>
          </cell>
        </row>
        <row r="224">
          <cell r="A224">
            <v>37226</v>
          </cell>
          <cell r="B224">
            <v>136.6</v>
          </cell>
          <cell r="C224">
            <v>134.80000000000001</v>
          </cell>
          <cell r="D224">
            <v>135.80000000000001</v>
          </cell>
          <cell r="E224">
            <v>136.6</v>
          </cell>
          <cell r="F224">
            <v>132.6</v>
          </cell>
          <cell r="G224">
            <v>133.9</v>
          </cell>
          <cell r="H224">
            <v>133.5</v>
          </cell>
          <cell r="I224">
            <v>134.9</v>
          </cell>
          <cell r="J224">
            <v>135.4</v>
          </cell>
          <cell r="K224">
            <v>3.3</v>
          </cell>
          <cell r="L224">
            <v>3.1</v>
          </cell>
          <cell r="M224">
            <v>3.2</v>
          </cell>
          <cell r="N224">
            <v>3.1</v>
          </cell>
          <cell r="O224">
            <v>3</v>
          </cell>
          <cell r="P224">
            <v>2.1</v>
          </cell>
          <cell r="Q224">
            <v>2.2000000000000002</v>
          </cell>
          <cell r="R224">
            <v>2.9</v>
          </cell>
          <cell r="S224">
            <v>3.1</v>
          </cell>
          <cell r="T224">
            <v>0.9</v>
          </cell>
          <cell r="U224">
            <v>0.9</v>
          </cell>
          <cell r="V224">
            <v>1.2</v>
          </cell>
          <cell r="W224">
            <v>1</v>
          </cell>
          <cell r="X224">
            <v>0.8</v>
          </cell>
          <cell r="Y224">
            <v>0.8</v>
          </cell>
          <cell r="Z224">
            <v>0.8</v>
          </cell>
          <cell r="AA224">
            <v>1.3</v>
          </cell>
          <cell r="AB224">
            <v>0.9</v>
          </cell>
        </row>
        <row r="225">
          <cell r="A225">
            <v>37316</v>
          </cell>
          <cell r="B225">
            <v>137.9</v>
          </cell>
          <cell r="C225">
            <v>136</v>
          </cell>
          <cell r="D225">
            <v>137.1</v>
          </cell>
          <cell r="E225">
            <v>137.69999999999999</v>
          </cell>
          <cell r="F225">
            <v>133.69999999999999</v>
          </cell>
          <cell r="G225">
            <v>135.19999999999999</v>
          </cell>
          <cell r="H225">
            <v>133.80000000000001</v>
          </cell>
          <cell r="I225">
            <v>135.6</v>
          </cell>
          <cell r="J225">
            <v>136.6</v>
          </cell>
          <cell r="K225">
            <v>2.9</v>
          </cell>
          <cell r="L225">
            <v>2.9</v>
          </cell>
          <cell r="M225">
            <v>3.3</v>
          </cell>
          <cell r="N225">
            <v>2.7</v>
          </cell>
          <cell r="O225">
            <v>3.2</v>
          </cell>
          <cell r="P225">
            <v>2.2999999999999998</v>
          </cell>
          <cell r="Q225">
            <v>2.4</v>
          </cell>
          <cell r="R225">
            <v>2.6</v>
          </cell>
          <cell r="S225">
            <v>2.9</v>
          </cell>
          <cell r="T225">
            <v>1</v>
          </cell>
          <cell r="U225">
            <v>0.9</v>
          </cell>
          <cell r="V225">
            <v>1</v>
          </cell>
          <cell r="W225">
            <v>0.8</v>
          </cell>
          <cell r="X225">
            <v>0.8</v>
          </cell>
          <cell r="Y225">
            <v>1</v>
          </cell>
          <cell r="Z225">
            <v>0.2</v>
          </cell>
          <cell r="AA225">
            <v>0.5</v>
          </cell>
          <cell r="AB225">
            <v>0.9</v>
          </cell>
        </row>
        <row r="226">
          <cell r="A226">
            <v>37408</v>
          </cell>
          <cell r="B226">
            <v>138.80000000000001</v>
          </cell>
          <cell r="C226">
            <v>136.9</v>
          </cell>
          <cell r="D226">
            <v>138.1</v>
          </cell>
          <cell r="E226">
            <v>139.1</v>
          </cell>
          <cell r="F226">
            <v>134.6</v>
          </cell>
          <cell r="G226">
            <v>137</v>
          </cell>
          <cell r="H226">
            <v>135</v>
          </cell>
          <cell r="I226">
            <v>137.19999999999999</v>
          </cell>
          <cell r="J226">
            <v>137.6</v>
          </cell>
          <cell r="K226">
            <v>2.8</v>
          </cell>
          <cell r="L226">
            <v>2.9</v>
          </cell>
          <cell r="M226">
            <v>3.1</v>
          </cell>
          <cell r="N226">
            <v>3</v>
          </cell>
          <cell r="O226">
            <v>2.4</v>
          </cell>
          <cell r="P226">
            <v>2.7</v>
          </cell>
          <cell r="Q226">
            <v>2.1</v>
          </cell>
          <cell r="R226">
            <v>2.8</v>
          </cell>
          <cell r="S226">
            <v>2.8</v>
          </cell>
          <cell r="T226">
            <v>0.7</v>
          </cell>
          <cell r="U226">
            <v>0.7</v>
          </cell>
          <cell r="V226">
            <v>0.7</v>
          </cell>
          <cell r="W226">
            <v>1</v>
          </cell>
          <cell r="X226">
            <v>0.7</v>
          </cell>
          <cell r="Y226">
            <v>1.3</v>
          </cell>
          <cell r="Z226">
            <v>0.9</v>
          </cell>
          <cell r="AA226">
            <v>1.2</v>
          </cell>
          <cell r="AB226">
            <v>0.7</v>
          </cell>
        </row>
        <row r="227">
          <cell r="A227">
            <v>37500</v>
          </cell>
          <cell r="B227">
            <v>139.6</v>
          </cell>
          <cell r="C227">
            <v>137.80000000000001</v>
          </cell>
          <cell r="D227">
            <v>139.19999999999999</v>
          </cell>
          <cell r="E227">
            <v>140.30000000000001</v>
          </cell>
          <cell r="F227">
            <v>135.80000000000001</v>
          </cell>
          <cell r="G227">
            <v>137.5</v>
          </cell>
          <cell r="H227">
            <v>135.4</v>
          </cell>
          <cell r="I227">
            <v>138.1</v>
          </cell>
          <cell r="J227">
            <v>138.5</v>
          </cell>
          <cell r="K227">
            <v>3.1</v>
          </cell>
          <cell r="L227">
            <v>3.1</v>
          </cell>
          <cell r="M227">
            <v>3.7</v>
          </cell>
          <cell r="N227">
            <v>3.7</v>
          </cell>
          <cell r="O227">
            <v>3.3</v>
          </cell>
          <cell r="P227">
            <v>3.5</v>
          </cell>
          <cell r="Q227">
            <v>2.2000000000000002</v>
          </cell>
          <cell r="R227">
            <v>3.7</v>
          </cell>
          <cell r="S227">
            <v>3.2</v>
          </cell>
          <cell r="T227">
            <v>0.6</v>
          </cell>
          <cell r="U227">
            <v>0.7</v>
          </cell>
          <cell r="V227">
            <v>0.8</v>
          </cell>
          <cell r="W227">
            <v>0.9</v>
          </cell>
          <cell r="X227">
            <v>0.9</v>
          </cell>
          <cell r="Y227">
            <v>0.4</v>
          </cell>
          <cell r="Z227">
            <v>0.3</v>
          </cell>
          <cell r="AA227">
            <v>0.7</v>
          </cell>
          <cell r="AB227">
            <v>0.7</v>
          </cell>
        </row>
        <row r="228">
          <cell r="A228">
            <v>37591</v>
          </cell>
          <cell r="B228">
            <v>140.4</v>
          </cell>
          <cell r="C228">
            <v>139</v>
          </cell>
          <cell r="D228">
            <v>139.9</v>
          </cell>
          <cell r="E228">
            <v>141.5</v>
          </cell>
          <cell r="F228">
            <v>136.4</v>
          </cell>
          <cell r="G228">
            <v>138</v>
          </cell>
          <cell r="H228">
            <v>136.19999999999999</v>
          </cell>
          <cell r="I228">
            <v>139.19999999999999</v>
          </cell>
          <cell r="J228">
            <v>139.5</v>
          </cell>
          <cell r="K228">
            <v>2.8</v>
          </cell>
          <cell r="L228">
            <v>3.1</v>
          </cell>
          <cell r="M228">
            <v>3</v>
          </cell>
          <cell r="N228">
            <v>3.6</v>
          </cell>
          <cell r="O228">
            <v>2.9</v>
          </cell>
          <cell r="P228">
            <v>3.1</v>
          </cell>
          <cell r="Q228">
            <v>2</v>
          </cell>
          <cell r="R228">
            <v>3.2</v>
          </cell>
          <cell r="S228">
            <v>3</v>
          </cell>
          <cell r="T228">
            <v>0.6</v>
          </cell>
          <cell r="U228">
            <v>0.9</v>
          </cell>
          <cell r="V228">
            <v>0.5</v>
          </cell>
          <cell r="W228">
            <v>0.9</v>
          </cell>
          <cell r="X228">
            <v>0.4</v>
          </cell>
          <cell r="Y228">
            <v>0.4</v>
          </cell>
          <cell r="Z228">
            <v>0.6</v>
          </cell>
          <cell r="AA228">
            <v>0.8</v>
          </cell>
          <cell r="AB228">
            <v>0.7</v>
          </cell>
        </row>
        <row r="229">
          <cell r="A229">
            <v>37681</v>
          </cell>
          <cell r="B229">
            <v>142.1</v>
          </cell>
          <cell r="C229">
            <v>140.9</v>
          </cell>
          <cell r="D229">
            <v>141.80000000000001</v>
          </cell>
          <cell r="E229">
            <v>144.6</v>
          </cell>
          <cell r="F229">
            <v>137.4</v>
          </cell>
          <cell r="G229">
            <v>140</v>
          </cell>
          <cell r="H229">
            <v>137.5</v>
          </cell>
          <cell r="I229">
            <v>140.69999999999999</v>
          </cell>
          <cell r="J229">
            <v>141.30000000000001</v>
          </cell>
          <cell r="K229">
            <v>3</v>
          </cell>
          <cell r="L229">
            <v>3.6</v>
          </cell>
          <cell r="M229">
            <v>3.4</v>
          </cell>
          <cell r="N229">
            <v>5</v>
          </cell>
          <cell r="O229">
            <v>2.8</v>
          </cell>
          <cell r="P229">
            <v>3.6</v>
          </cell>
          <cell r="Q229">
            <v>2.8</v>
          </cell>
          <cell r="R229">
            <v>3.8</v>
          </cell>
          <cell r="S229">
            <v>3.4</v>
          </cell>
          <cell r="T229">
            <v>1.2</v>
          </cell>
          <cell r="U229">
            <v>1.4</v>
          </cell>
          <cell r="V229">
            <v>1.4</v>
          </cell>
          <cell r="W229">
            <v>2.2000000000000002</v>
          </cell>
          <cell r="X229">
            <v>0.7</v>
          </cell>
          <cell r="Y229">
            <v>1.4</v>
          </cell>
          <cell r="Z229">
            <v>1</v>
          </cell>
          <cell r="AA229">
            <v>1.1000000000000001</v>
          </cell>
          <cell r="AB229">
            <v>1.3</v>
          </cell>
        </row>
        <row r="230">
          <cell r="A230">
            <v>37773</v>
          </cell>
          <cell r="B230">
            <v>142.19999999999999</v>
          </cell>
          <cell r="C230">
            <v>140.9</v>
          </cell>
          <cell r="D230">
            <v>141.80000000000001</v>
          </cell>
          <cell r="E230">
            <v>144.30000000000001</v>
          </cell>
          <cell r="F230">
            <v>137.4</v>
          </cell>
          <cell r="G230">
            <v>140.80000000000001</v>
          </cell>
          <cell r="H230">
            <v>137.9</v>
          </cell>
          <cell r="I230">
            <v>140.69999999999999</v>
          </cell>
          <cell r="J230">
            <v>141.30000000000001</v>
          </cell>
          <cell r="K230">
            <v>2.4</v>
          </cell>
          <cell r="L230">
            <v>2.9</v>
          </cell>
          <cell r="M230">
            <v>2.7</v>
          </cell>
          <cell r="N230">
            <v>3.7</v>
          </cell>
          <cell r="O230">
            <v>2.1</v>
          </cell>
          <cell r="P230">
            <v>2.8</v>
          </cell>
          <cell r="Q230">
            <v>2.1</v>
          </cell>
          <cell r="R230">
            <v>2.6</v>
          </cell>
          <cell r="S230">
            <v>2.7</v>
          </cell>
          <cell r="T230">
            <v>0.1</v>
          </cell>
          <cell r="U230">
            <v>0</v>
          </cell>
          <cell r="V230">
            <v>0</v>
          </cell>
          <cell r="W230">
            <v>-0.2</v>
          </cell>
          <cell r="X230">
            <v>0</v>
          </cell>
          <cell r="Y230">
            <v>0.6</v>
          </cell>
          <cell r="Z230">
            <v>0.3</v>
          </cell>
          <cell r="AA230">
            <v>0</v>
          </cell>
          <cell r="AB230">
            <v>0</v>
          </cell>
        </row>
        <row r="231">
          <cell r="A231">
            <v>37865</v>
          </cell>
          <cell r="B231">
            <v>142.4</v>
          </cell>
          <cell r="C231">
            <v>141.80000000000001</v>
          </cell>
          <cell r="D231">
            <v>143.30000000000001</v>
          </cell>
          <cell r="E231">
            <v>145.4</v>
          </cell>
          <cell r="F231">
            <v>138.6</v>
          </cell>
          <cell r="G231">
            <v>141.1</v>
          </cell>
          <cell r="H231">
            <v>137.80000000000001</v>
          </cell>
          <cell r="I231">
            <v>141.9</v>
          </cell>
          <cell r="J231">
            <v>142.1</v>
          </cell>
          <cell r="K231">
            <v>2</v>
          </cell>
          <cell r="L231">
            <v>2.9</v>
          </cell>
          <cell r="M231">
            <v>2.9</v>
          </cell>
          <cell r="N231">
            <v>3.6</v>
          </cell>
          <cell r="O231">
            <v>2.1</v>
          </cell>
          <cell r="P231">
            <v>2.6</v>
          </cell>
          <cell r="Q231">
            <v>1.8</v>
          </cell>
          <cell r="R231">
            <v>2.8</v>
          </cell>
          <cell r="S231">
            <v>2.6</v>
          </cell>
          <cell r="T231">
            <v>0.1</v>
          </cell>
          <cell r="U231">
            <v>0.6</v>
          </cell>
          <cell r="V231">
            <v>1.1000000000000001</v>
          </cell>
          <cell r="W231">
            <v>0.8</v>
          </cell>
          <cell r="X231">
            <v>0.9</v>
          </cell>
          <cell r="Y231">
            <v>0.2</v>
          </cell>
          <cell r="Z231">
            <v>-0.1</v>
          </cell>
          <cell r="AA231">
            <v>0.9</v>
          </cell>
          <cell r="AB231">
            <v>0.6</v>
          </cell>
        </row>
        <row r="232">
          <cell r="A232">
            <v>37956</v>
          </cell>
          <cell r="B232">
            <v>143.6</v>
          </cell>
          <cell r="C232">
            <v>142.1</v>
          </cell>
          <cell r="D232">
            <v>144.19999999999999</v>
          </cell>
          <cell r="E232">
            <v>146.19999999999999</v>
          </cell>
          <cell r="F232">
            <v>139.19999999999999</v>
          </cell>
          <cell r="G232">
            <v>142</v>
          </cell>
          <cell r="H232">
            <v>138.5</v>
          </cell>
          <cell r="I232">
            <v>142.9</v>
          </cell>
          <cell r="J232">
            <v>142.80000000000001</v>
          </cell>
          <cell r="K232">
            <v>2.2999999999999998</v>
          </cell>
          <cell r="L232">
            <v>2.2000000000000002</v>
          </cell>
          <cell r="M232">
            <v>3.1</v>
          </cell>
          <cell r="N232">
            <v>3.3</v>
          </cell>
          <cell r="O232">
            <v>2.1</v>
          </cell>
          <cell r="P232">
            <v>2.9</v>
          </cell>
          <cell r="Q232">
            <v>1.7</v>
          </cell>
          <cell r="R232">
            <v>2.7</v>
          </cell>
          <cell r="S232">
            <v>2.4</v>
          </cell>
          <cell r="T232">
            <v>0.8</v>
          </cell>
          <cell r="U232">
            <v>0.2</v>
          </cell>
          <cell r="V232">
            <v>0.6</v>
          </cell>
          <cell r="W232">
            <v>0.6</v>
          </cell>
          <cell r="X232">
            <v>0.4</v>
          </cell>
          <cell r="Y232">
            <v>0.6</v>
          </cell>
          <cell r="Z232">
            <v>0.5</v>
          </cell>
          <cell r="AA232">
            <v>0.7</v>
          </cell>
          <cell r="AB232">
            <v>0.5</v>
          </cell>
        </row>
        <row r="233">
          <cell r="A233">
            <v>38047</v>
          </cell>
          <cell r="B233">
            <v>145</v>
          </cell>
          <cell r="C233">
            <v>143.5</v>
          </cell>
          <cell r="D233">
            <v>145.4</v>
          </cell>
          <cell r="E233">
            <v>147.69999999999999</v>
          </cell>
          <cell r="F233">
            <v>139.6</v>
          </cell>
          <cell r="G233">
            <v>143</v>
          </cell>
          <cell r="H233">
            <v>139</v>
          </cell>
          <cell r="I233">
            <v>143.9</v>
          </cell>
          <cell r="J233">
            <v>144.1</v>
          </cell>
          <cell r="K233">
            <v>2</v>
          </cell>
          <cell r="L233">
            <v>1.8</v>
          </cell>
          <cell r="M233">
            <v>2.5</v>
          </cell>
          <cell r="N233">
            <v>2.1</v>
          </cell>
          <cell r="O233">
            <v>1.6</v>
          </cell>
          <cell r="P233">
            <v>2.1</v>
          </cell>
          <cell r="Q233">
            <v>1.1000000000000001</v>
          </cell>
          <cell r="R233">
            <v>2.2999999999999998</v>
          </cell>
          <cell r="S233">
            <v>2</v>
          </cell>
          <cell r="T233">
            <v>1</v>
          </cell>
          <cell r="U233">
            <v>1</v>
          </cell>
          <cell r="V233">
            <v>0.8</v>
          </cell>
          <cell r="W233">
            <v>1</v>
          </cell>
          <cell r="X233">
            <v>0.3</v>
          </cell>
          <cell r="Y233">
            <v>0.7</v>
          </cell>
          <cell r="Z233">
            <v>0.4</v>
          </cell>
          <cell r="AA233">
            <v>0.7</v>
          </cell>
          <cell r="AB233">
            <v>0.9</v>
          </cell>
        </row>
        <row r="234">
          <cell r="A234">
            <v>38139</v>
          </cell>
          <cell r="B234">
            <v>145.5</v>
          </cell>
          <cell r="C234">
            <v>143.9</v>
          </cell>
          <cell r="D234">
            <v>146.30000000000001</v>
          </cell>
          <cell r="E234">
            <v>148.6</v>
          </cell>
          <cell r="F234">
            <v>141</v>
          </cell>
          <cell r="G234">
            <v>144.30000000000001</v>
          </cell>
          <cell r="H234">
            <v>139.6</v>
          </cell>
          <cell r="I234">
            <v>144.80000000000001</v>
          </cell>
          <cell r="J234">
            <v>144.80000000000001</v>
          </cell>
          <cell r="K234">
            <v>2.2999999999999998</v>
          </cell>
          <cell r="L234">
            <v>2.1</v>
          </cell>
          <cell r="M234">
            <v>3.2</v>
          </cell>
          <cell r="N234">
            <v>3</v>
          </cell>
          <cell r="O234">
            <v>2.6</v>
          </cell>
          <cell r="P234">
            <v>2.5</v>
          </cell>
          <cell r="Q234">
            <v>1.2</v>
          </cell>
          <cell r="R234">
            <v>2.9</v>
          </cell>
          <cell r="S234">
            <v>2.5</v>
          </cell>
          <cell r="T234">
            <v>0.3</v>
          </cell>
          <cell r="U234">
            <v>0.3</v>
          </cell>
          <cell r="V234">
            <v>0.6</v>
          </cell>
          <cell r="W234">
            <v>0.6</v>
          </cell>
          <cell r="X234">
            <v>1</v>
          </cell>
          <cell r="Y234">
            <v>0.9</v>
          </cell>
          <cell r="Z234">
            <v>0.4</v>
          </cell>
          <cell r="AA234">
            <v>0.6</v>
          </cell>
          <cell r="AB234">
            <v>0.5</v>
          </cell>
        </row>
        <row r="235">
          <cell r="A235">
            <v>38231</v>
          </cell>
          <cell r="B235">
            <v>146.19999999999999</v>
          </cell>
          <cell r="C235">
            <v>144.19999999999999</v>
          </cell>
          <cell r="D235">
            <v>146.80000000000001</v>
          </cell>
          <cell r="E235">
            <v>149</v>
          </cell>
          <cell r="F235">
            <v>142</v>
          </cell>
          <cell r="G235">
            <v>145</v>
          </cell>
          <cell r="H235">
            <v>140.80000000000001</v>
          </cell>
          <cell r="I235">
            <v>145.5</v>
          </cell>
          <cell r="J235">
            <v>145.4</v>
          </cell>
          <cell r="K235">
            <v>2.7</v>
          </cell>
          <cell r="L235">
            <v>1.7</v>
          </cell>
          <cell r="M235">
            <v>2.4</v>
          </cell>
          <cell r="N235">
            <v>2.5</v>
          </cell>
          <cell r="O235">
            <v>2.5</v>
          </cell>
          <cell r="P235">
            <v>2.8</v>
          </cell>
          <cell r="Q235">
            <v>2.2000000000000002</v>
          </cell>
          <cell r="R235">
            <v>2.5</v>
          </cell>
          <cell r="S235">
            <v>2.2999999999999998</v>
          </cell>
          <cell r="T235">
            <v>0.5</v>
          </cell>
          <cell r="U235">
            <v>0.2</v>
          </cell>
          <cell r="V235">
            <v>0.3</v>
          </cell>
          <cell r="W235">
            <v>0.3</v>
          </cell>
          <cell r="X235">
            <v>0.7</v>
          </cell>
          <cell r="Y235">
            <v>0.5</v>
          </cell>
          <cell r="Z235">
            <v>0.9</v>
          </cell>
          <cell r="AA235">
            <v>0.5</v>
          </cell>
          <cell r="AB235">
            <v>0.4</v>
          </cell>
        </row>
        <row r="236">
          <cell r="A236">
            <v>38322</v>
          </cell>
          <cell r="B236">
            <v>147.30000000000001</v>
          </cell>
          <cell r="C236">
            <v>145.30000000000001</v>
          </cell>
          <cell r="D236">
            <v>148</v>
          </cell>
          <cell r="E236">
            <v>150</v>
          </cell>
          <cell r="F236">
            <v>143.30000000000001</v>
          </cell>
          <cell r="G236">
            <v>146.69999999999999</v>
          </cell>
          <cell r="H236">
            <v>141.1</v>
          </cell>
          <cell r="I236">
            <v>146.30000000000001</v>
          </cell>
          <cell r="J236">
            <v>146.5</v>
          </cell>
          <cell r="K236">
            <v>2.6</v>
          </cell>
          <cell r="L236">
            <v>2.2999999999999998</v>
          </cell>
          <cell r="M236">
            <v>2.6</v>
          </cell>
          <cell r="N236">
            <v>2.6</v>
          </cell>
          <cell r="O236">
            <v>2.9</v>
          </cell>
          <cell r="P236">
            <v>3.3</v>
          </cell>
          <cell r="Q236">
            <v>1.9</v>
          </cell>
          <cell r="R236">
            <v>2.4</v>
          </cell>
          <cell r="S236">
            <v>2.6</v>
          </cell>
          <cell r="T236">
            <v>0.8</v>
          </cell>
          <cell r="U236">
            <v>0.8</v>
          </cell>
          <cell r="V236">
            <v>0.8</v>
          </cell>
          <cell r="W236">
            <v>0.7</v>
          </cell>
          <cell r="X236">
            <v>0.9</v>
          </cell>
          <cell r="Y236">
            <v>1.2</v>
          </cell>
          <cell r="Z236">
            <v>0.2</v>
          </cell>
          <cell r="AA236">
            <v>0.5</v>
          </cell>
          <cell r="AB236">
            <v>0.8</v>
          </cell>
        </row>
        <row r="237">
          <cell r="A237">
            <v>38412</v>
          </cell>
          <cell r="B237">
            <v>148.19999999999999</v>
          </cell>
          <cell r="C237">
            <v>146.4</v>
          </cell>
          <cell r="D237">
            <v>149.19999999999999</v>
          </cell>
          <cell r="E237">
            <v>150.9</v>
          </cell>
          <cell r="F237">
            <v>144.4</v>
          </cell>
          <cell r="G237">
            <v>148</v>
          </cell>
          <cell r="H237">
            <v>141.9</v>
          </cell>
          <cell r="I237">
            <v>147</v>
          </cell>
          <cell r="J237">
            <v>147.5</v>
          </cell>
          <cell r="K237">
            <v>2.2000000000000002</v>
          </cell>
          <cell r="L237">
            <v>2</v>
          </cell>
          <cell r="M237">
            <v>2.6</v>
          </cell>
          <cell r="N237">
            <v>2.2000000000000002</v>
          </cell>
          <cell r="O237">
            <v>3.4</v>
          </cell>
          <cell r="P237">
            <v>3.5</v>
          </cell>
          <cell r="Q237">
            <v>2.1</v>
          </cell>
          <cell r="R237">
            <v>2.2000000000000002</v>
          </cell>
          <cell r="S237">
            <v>2.4</v>
          </cell>
          <cell r="T237">
            <v>0.6</v>
          </cell>
          <cell r="U237">
            <v>0.8</v>
          </cell>
          <cell r="V237">
            <v>0.8</v>
          </cell>
          <cell r="W237">
            <v>0.6</v>
          </cell>
          <cell r="X237">
            <v>0.8</v>
          </cell>
          <cell r="Y237">
            <v>0.9</v>
          </cell>
          <cell r="Z237">
            <v>0.6</v>
          </cell>
          <cell r="AA237">
            <v>0.5</v>
          </cell>
          <cell r="AB237">
            <v>0.7</v>
          </cell>
        </row>
        <row r="238">
          <cell r="A238">
            <v>38504</v>
          </cell>
          <cell r="B238">
            <v>149</v>
          </cell>
          <cell r="C238">
            <v>146.9</v>
          </cell>
          <cell r="D238">
            <v>150</v>
          </cell>
          <cell r="E238">
            <v>151.80000000000001</v>
          </cell>
          <cell r="F238">
            <v>146.30000000000001</v>
          </cell>
          <cell r="G238">
            <v>148.80000000000001</v>
          </cell>
          <cell r="H238">
            <v>143.19999999999999</v>
          </cell>
          <cell r="I238">
            <v>147.80000000000001</v>
          </cell>
          <cell r="J238">
            <v>148.4</v>
          </cell>
          <cell r="K238">
            <v>2.4</v>
          </cell>
          <cell r="L238">
            <v>2.1</v>
          </cell>
          <cell r="M238">
            <v>2.5</v>
          </cell>
          <cell r="N238">
            <v>2.2000000000000002</v>
          </cell>
          <cell r="O238">
            <v>3.8</v>
          </cell>
          <cell r="P238">
            <v>3.1</v>
          </cell>
          <cell r="Q238">
            <v>2.6</v>
          </cell>
          <cell r="R238">
            <v>2.1</v>
          </cell>
          <cell r="S238">
            <v>2.5</v>
          </cell>
          <cell r="T238">
            <v>0.5</v>
          </cell>
          <cell r="U238">
            <v>0.3</v>
          </cell>
          <cell r="V238">
            <v>0.5</v>
          </cell>
          <cell r="W238">
            <v>0.6</v>
          </cell>
          <cell r="X238">
            <v>1.3</v>
          </cell>
          <cell r="Y238">
            <v>0.5</v>
          </cell>
          <cell r="Z238">
            <v>0.9</v>
          </cell>
          <cell r="AA238">
            <v>0.5</v>
          </cell>
          <cell r="AB238">
            <v>0.6</v>
          </cell>
        </row>
        <row r="239">
          <cell r="A239">
            <v>38596</v>
          </cell>
          <cell r="B239">
            <v>150.5</v>
          </cell>
          <cell r="C239">
            <v>148.6</v>
          </cell>
          <cell r="D239">
            <v>150.9</v>
          </cell>
          <cell r="E239">
            <v>153.4</v>
          </cell>
          <cell r="F239">
            <v>147.80000000000001</v>
          </cell>
          <cell r="G239">
            <v>150.1</v>
          </cell>
          <cell r="H239">
            <v>144.69999999999999</v>
          </cell>
          <cell r="I239">
            <v>149.69999999999999</v>
          </cell>
          <cell r="J239">
            <v>149.80000000000001</v>
          </cell>
          <cell r="K239">
            <v>2.9</v>
          </cell>
          <cell r="L239">
            <v>3.1</v>
          </cell>
          <cell r="M239">
            <v>2.8</v>
          </cell>
          <cell r="N239">
            <v>3</v>
          </cell>
          <cell r="O239">
            <v>4.0999999999999996</v>
          </cell>
          <cell r="P239">
            <v>3.5</v>
          </cell>
          <cell r="Q239">
            <v>2.8</v>
          </cell>
          <cell r="R239">
            <v>2.9</v>
          </cell>
          <cell r="S239">
            <v>3</v>
          </cell>
          <cell r="T239">
            <v>1</v>
          </cell>
          <cell r="U239">
            <v>1.2</v>
          </cell>
          <cell r="V239">
            <v>0.6</v>
          </cell>
          <cell r="W239">
            <v>1.1000000000000001</v>
          </cell>
          <cell r="X239">
            <v>1</v>
          </cell>
          <cell r="Y239">
            <v>0.9</v>
          </cell>
          <cell r="Z239">
            <v>1</v>
          </cell>
          <cell r="AA239">
            <v>1.3</v>
          </cell>
          <cell r="AB239">
            <v>0.9</v>
          </cell>
        </row>
        <row r="240">
          <cell r="A240">
            <v>38687</v>
          </cell>
          <cell r="B240">
            <v>151</v>
          </cell>
          <cell r="C240">
            <v>149.19999999999999</v>
          </cell>
          <cell r="D240">
            <v>152.1</v>
          </cell>
          <cell r="E240">
            <v>154.1</v>
          </cell>
          <cell r="F240">
            <v>149</v>
          </cell>
          <cell r="G240">
            <v>151</v>
          </cell>
          <cell r="H240">
            <v>145.4</v>
          </cell>
          <cell r="I240">
            <v>150.9</v>
          </cell>
          <cell r="J240">
            <v>150.6</v>
          </cell>
          <cell r="K240">
            <v>2.5</v>
          </cell>
          <cell r="L240">
            <v>2.7</v>
          </cell>
          <cell r="M240">
            <v>2.8</v>
          </cell>
          <cell r="N240">
            <v>2.7</v>
          </cell>
          <cell r="O240">
            <v>4</v>
          </cell>
          <cell r="P240">
            <v>2.9</v>
          </cell>
          <cell r="Q240">
            <v>3</v>
          </cell>
          <cell r="R240">
            <v>3.1</v>
          </cell>
          <cell r="S240">
            <v>2.8</v>
          </cell>
          <cell r="T240">
            <v>0.3</v>
          </cell>
          <cell r="U240">
            <v>0.4</v>
          </cell>
          <cell r="V240">
            <v>0.8</v>
          </cell>
          <cell r="W240">
            <v>0.5</v>
          </cell>
          <cell r="X240">
            <v>0.8</v>
          </cell>
          <cell r="Y240">
            <v>0.6</v>
          </cell>
          <cell r="Z240">
            <v>0.5</v>
          </cell>
          <cell r="AA240">
            <v>0.8</v>
          </cell>
          <cell r="AB240">
            <v>0.5</v>
          </cell>
        </row>
        <row r="241">
          <cell r="A241">
            <v>38777</v>
          </cell>
          <cell r="B241">
            <v>152.19999999999999</v>
          </cell>
          <cell r="C241">
            <v>150.5</v>
          </cell>
          <cell r="D241">
            <v>153.5</v>
          </cell>
          <cell r="E241">
            <v>155.6</v>
          </cell>
          <cell r="F241">
            <v>150.5</v>
          </cell>
          <cell r="G241">
            <v>152.19999999999999</v>
          </cell>
          <cell r="H241">
            <v>146.69999999999999</v>
          </cell>
          <cell r="I241">
            <v>152.19999999999999</v>
          </cell>
          <cell r="J241">
            <v>151.9</v>
          </cell>
          <cell r="K241">
            <v>2.7</v>
          </cell>
          <cell r="L241">
            <v>2.8</v>
          </cell>
          <cell r="M241">
            <v>2.9</v>
          </cell>
          <cell r="N241">
            <v>3.1</v>
          </cell>
          <cell r="O241">
            <v>4.2</v>
          </cell>
          <cell r="P241">
            <v>2.8</v>
          </cell>
          <cell r="Q241">
            <v>3.4</v>
          </cell>
          <cell r="R241">
            <v>3.5</v>
          </cell>
          <cell r="S241">
            <v>3</v>
          </cell>
          <cell r="T241">
            <v>0.8</v>
          </cell>
          <cell r="U241">
            <v>0.9</v>
          </cell>
          <cell r="V241">
            <v>0.9</v>
          </cell>
          <cell r="W241">
            <v>1</v>
          </cell>
          <cell r="X241">
            <v>1</v>
          </cell>
          <cell r="Y241">
            <v>0.8</v>
          </cell>
          <cell r="Z241">
            <v>0.9</v>
          </cell>
          <cell r="AA241">
            <v>0.9</v>
          </cell>
          <cell r="AB241">
            <v>0.9</v>
          </cell>
        </row>
        <row r="242">
          <cell r="A242">
            <v>38869</v>
          </cell>
          <cell r="B242">
            <v>154.69999999999999</v>
          </cell>
          <cell r="C242">
            <v>152.6</v>
          </cell>
          <cell r="D242">
            <v>156.19999999999999</v>
          </cell>
          <cell r="E242">
            <v>157.6</v>
          </cell>
          <cell r="F242">
            <v>153.19999999999999</v>
          </cell>
          <cell r="G242">
            <v>154</v>
          </cell>
          <cell r="H242">
            <v>149.19999999999999</v>
          </cell>
          <cell r="I242">
            <v>154.9</v>
          </cell>
          <cell r="J242">
            <v>154.30000000000001</v>
          </cell>
          <cell r="K242">
            <v>3.8</v>
          </cell>
          <cell r="L242">
            <v>3.9</v>
          </cell>
          <cell r="M242">
            <v>4.0999999999999996</v>
          </cell>
          <cell r="N242">
            <v>3.8</v>
          </cell>
          <cell r="O242">
            <v>4.7</v>
          </cell>
          <cell r="P242">
            <v>3.5</v>
          </cell>
          <cell r="Q242">
            <v>4.2</v>
          </cell>
          <cell r="R242">
            <v>4.8</v>
          </cell>
          <cell r="S242">
            <v>4</v>
          </cell>
          <cell r="T242">
            <v>1.6</v>
          </cell>
          <cell r="U242">
            <v>1.4</v>
          </cell>
          <cell r="V242">
            <v>1.8</v>
          </cell>
          <cell r="W242">
            <v>1.3</v>
          </cell>
          <cell r="X242">
            <v>1.8</v>
          </cell>
          <cell r="Y242">
            <v>1.2</v>
          </cell>
          <cell r="Z242">
            <v>1.7</v>
          </cell>
          <cell r="AA242">
            <v>1.8</v>
          </cell>
          <cell r="AB242">
            <v>1.6</v>
          </cell>
        </row>
        <row r="243">
          <cell r="A243">
            <v>38961</v>
          </cell>
          <cell r="B243">
            <v>156.1</v>
          </cell>
          <cell r="C243">
            <v>153.69999999999999</v>
          </cell>
          <cell r="D243">
            <v>157.5</v>
          </cell>
          <cell r="E243">
            <v>159.30000000000001</v>
          </cell>
          <cell r="F243">
            <v>154.9</v>
          </cell>
          <cell r="G243">
            <v>155.1</v>
          </cell>
          <cell r="H243">
            <v>151.80000000000001</v>
          </cell>
          <cell r="I243">
            <v>156</v>
          </cell>
          <cell r="J243">
            <v>155.69999999999999</v>
          </cell>
          <cell r="K243">
            <v>3.7</v>
          </cell>
          <cell r="L243">
            <v>3.4</v>
          </cell>
          <cell r="M243">
            <v>4.4000000000000004</v>
          </cell>
          <cell r="N243">
            <v>3.8</v>
          </cell>
          <cell r="O243">
            <v>4.8</v>
          </cell>
          <cell r="P243">
            <v>3.3</v>
          </cell>
          <cell r="Q243">
            <v>4.9000000000000004</v>
          </cell>
          <cell r="R243">
            <v>4.2</v>
          </cell>
          <cell r="S243">
            <v>3.9</v>
          </cell>
          <cell r="T243">
            <v>0.9</v>
          </cell>
          <cell r="U243">
            <v>0.7</v>
          </cell>
          <cell r="V243">
            <v>0.8</v>
          </cell>
          <cell r="W243">
            <v>1.1000000000000001</v>
          </cell>
          <cell r="X243">
            <v>1.1000000000000001</v>
          </cell>
          <cell r="Y243">
            <v>0.7</v>
          </cell>
          <cell r="Z243">
            <v>1.7</v>
          </cell>
          <cell r="AA243">
            <v>0.7</v>
          </cell>
          <cell r="AB243">
            <v>0.9</v>
          </cell>
        </row>
      </sheetData>
      <sheetData sheetId="22"/>
      <sheetData sheetId="23">
        <row r="1">
          <cell r="B1" t="str">
            <v>Quarterly Index ;  Total hourly rates of pay excluding bonuses ;  Australia ;  Mining ;  Private ;  All occupations ;</v>
          </cell>
          <cell r="C1" t="str">
            <v>Quarterly Index ;  Total hourly rates of pay excluding bonuses ;  Australia ;  Manufacturing ;  Private ;  All occupations ;</v>
          </cell>
          <cell r="D1" t="str">
            <v>Quarterly Index ;  Total hourly rates of pay excluding bonuses ;  Australia ;  Electricity, gas and water supply ;  Private ;  All occupations ;</v>
          </cell>
          <cell r="F1" t="str">
            <v>Quarterly Index ;  Total hourly rates of pay excluding bonuses ;  Australia ;  Construction ;  Private ;  All occupations ;</v>
          </cell>
          <cell r="G1" t="str">
            <v>Quarterly Index ;  Total hourly rates of pay excluding bonuses ;  Australia ;  Wholesale trade ;  Private ;  All occupations ;</v>
          </cell>
          <cell r="H1" t="str">
            <v>Quarterly Index ;  Total hourly rates of pay excluding bonuses ;  Australia ;  Retail trade ;  Private ;  All occupations ;</v>
          </cell>
          <cell r="I1" t="str">
            <v>Quarterly Index ;  Total hourly rates of pay excluding bonuses ;  Australia ;  Accommodation, cafes and restaurants ;  Private ;  All occupations ;</v>
          </cell>
          <cell r="J1" t="str">
            <v>Quarterly Index ;  Total hourly rates of pay excluding bonuses ;  Australia ;  Transport and storage ;  Private ;  All occupations ;</v>
          </cell>
          <cell r="K1" t="str">
            <v>Quarterly Index ;  Total hourly rates of pay excluding bonuses ;  Australia ;  Communication services ;  Private ;  All occupations ;</v>
          </cell>
          <cell r="L1" t="str">
            <v>Quarterly Index ;  Total hourly rates of pay excluding bonuses ;  Australia ;  Finance and insurance ;  Private ;  All occupations ;</v>
          </cell>
          <cell r="M1" t="str">
            <v>Quarterly Index ;  Total hourly rates of pay excluding bonuses ;  Australia ;  Property and business services ;  Private ;  All occupations ;</v>
          </cell>
          <cell r="N1" t="str">
            <v>Quarterly Index ;  Total hourly rates of pay excluding bonuses ;  Australia ;  Education ;  Private ;  All occupations ;</v>
          </cell>
          <cell r="O1" t="str">
            <v>Quarterly Index ;  Total hourly rates of pay excluding bonuses ;  Australia ;  Health and community services ;  Private ;  All occupations ;</v>
          </cell>
          <cell r="P1" t="str">
            <v>Quarterly Index ;  Total hourly rates of pay excluding bonuses ;  Australia ;  Cultural and recreational services ;  Private ;  All occupations ;</v>
          </cell>
          <cell r="Q1" t="str">
            <v>Quarterly Index ;  Total hourly rates of pay excluding bonuses ;  Australia ;  Personal and other services ;  Private ;  All occupations ;</v>
          </cell>
          <cell r="R1" t="str">
            <v>Quarterly Index ;  Total hourly rates of pay excluding bonuses ;  Australia ;  All industries ;  Private ;  All occupations ;</v>
          </cell>
          <cell r="S1" t="str">
            <v>Quarterly Index ;  Total hourly rates of pay excluding bonuses ;  Australia ;  Government administration and defence ;  Public ;  All occupations ;</v>
          </cell>
          <cell r="T1" t="str">
            <v>Quarterly Index ;  Total hourly rates of pay excluding bonuses ;  Australia ;  Education ;  Public ;  All occupations ;</v>
          </cell>
          <cell r="U1" t="str">
            <v>Quarterly Index ;  Total hourly rates of pay excluding bonuses ;  Australia ;  Health and community services ;  Public ;  All occupations ;</v>
          </cell>
          <cell r="V1" t="str">
            <v>Quarterly Index ;  Total hourly rates of pay excluding bonuses ;  Australia ;  Cultural and recreational services ;  Public ;  All occupations ;</v>
          </cell>
          <cell r="W1" t="str">
            <v>Quarterly Index ;  Total hourly rates of pay excluding bonuses ;  Australia ;  Personal and other services ;  Public ;  All occupations ;</v>
          </cell>
          <cell r="X1" t="str">
            <v>Quarterly Index ;  Total hourly rates of pay excluding bonuses ;  Australia ;  All industries ;  Public ;  All occupations ;</v>
          </cell>
          <cell r="Y1" t="str">
            <v>Quarterly Index ;  Total hourly rates of pay excluding bonuses ;  Australia ;  Mining ;  Private and Public ;  All occupations ;</v>
          </cell>
          <cell r="Z1" t="str">
            <v>Quarterly Index ;  Total hourly rates of pay excluding bonuses ;  Australia ;  Manufacturing ;  Private and Public ;  All occupations ;</v>
          </cell>
          <cell r="AA1" t="str">
            <v>Quarterly Index ;  Total hourly rates of pay excluding bonuses ;  Australia ;  Electricity, gas and water supply ;  Private and Public ;  All occupations ;</v>
          </cell>
          <cell r="AB1" t="str">
            <v>Quarterly Index ;  Total hourly rates of pay excluding bonuses ;  Australia ;  Construction ;  Private and Public ;  All occupations ;</v>
          </cell>
          <cell r="AC1" t="str">
            <v>Quarterly Index ;  Total hourly rates of pay excluding bonuses ;  Australia ;  Wholesale trade ;  Private and Public ;  All occupations ;</v>
          </cell>
          <cell r="AD1" t="str">
            <v>Quarterly Index ;  Total hourly rates of pay excluding bonuses ;  Australia ;  Retail trade ;  Private and Public ;  All occupations ;</v>
          </cell>
          <cell r="AE1" t="str">
            <v>Quarterly Index ;  Total hourly rates of pay excluding bonuses ;  Australia ;  Accommodation, cafes and restaurants ;  Private and Public ;  All occupations ;</v>
          </cell>
          <cell r="AF1" t="str">
            <v>Quarterly Index ;  Total hourly rates of pay excluding bonuses ;  Australia ;  Transport and storage ;  Private and Public ;  All occupations ;</v>
          </cell>
          <cell r="AG1" t="str">
            <v>Quarterly Index ;  Total hourly rates of pay excluding bonuses ;  Australia ;  Communication services ;  Private and Public ;  All occupations ;</v>
          </cell>
          <cell r="AH1" t="str">
            <v>Quarterly Index ;  Total hourly rates of pay excluding bonuses ;  Australia ;  Finance and insurance ;  Private and Public ;  All occupations ;</v>
          </cell>
          <cell r="AI1" t="str">
            <v>Quarterly Index ;  Total hourly rates of pay excluding bonuses ;  Australia ;  Property and business services ;  Private and Public ;  All occupations ;</v>
          </cell>
          <cell r="AJ1" t="str">
            <v>Quarterly Index ;  Total hourly rates of pay excluding bonuses ;  Australia ;  Government administration and defence ;  Private and Public ;  All occupations ;</v>
          </cell>
          <cell r="AK1" t="str">
            <v>Quarterly Index ;  Total hourly rates of pay excluding bonuses ;  Australia ;  Education ;  Private and Public ;  All occupations ;</v>
          </cell>
          <cell r="AL1" t="str">
            <v>Quarterly Index ;  Total hourly rates of pay excluding bonuses ;  Australia ;  Health and community services ;  Private and Public ;  All occupations ;</v>
          </cell>
          <cell r="AM1" t="str">
            <v>Quarterly Index ;  Total hourly rates of pay excluding bonuses ;  Australia ;  Cultural and recreational services ;  Private and Public ;  All occupations ;</v>
          </cell>
          <cell r="AN1" t="str">
            <v>Quarterly Index ;  Total hourly rates of pay excluding bonuses ;  Australia ;  Personal and other services ;  Private and Public ;  All occupations ;</v>
          </cell>
          <cell r="AO1" t="str">
            <v>Quarterly Index ;  Total hourly rates of pay excluding bonuses ;  Australia ;  All industries ;  Private and Public ;  All occupations ;</v>
          </cell>
        </row>
        <row r="2">
          <cell r="B2" t="str">
            <v>Index Numbers</v>
          </cell>
          <cell r="C2" t="str">
            <v>Index Numbers</v>
          </cell>
          <cell r="D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Index Numbers</v>
          </cell>
          <cell r="L2" t="str">
            <v>Index Numbers</v>
          </cell>
          <cell r="M2" t="str">
            <v>Index Numbers</v>
          </cell>
          <cell r="N2" t="str">
            <v>Index Numbers</v>
          </cell>
          <cell r="O2" t="str">
            <v>Index Numbers</v>
          </cell>
          <cell r="P2" t="str">
            <v>Index Numbers</v>
          </cell>
          <cell r="Q2" t="str">
            <v>Index Numbers</v>
          </cell>
          <cell r="R2" t="str">
            <v>Index Numbers</v>
          </cell>
          <cell r="S2" t="str">
            <v>Index Numbers</v>
          </cell>
          <cell r="T2" t="str">
            <v>Index Numbers</v>
          </cell>
          <cell r="U2" t="str">
            <v>Index Numbers</v>
          </cell>
          <cell r="V2" t="str">
            <v>Index Numbers</v>
          </cell>
          <cell r="W2" t="str">
            <v>Index Numbers</v>
          </cell>
          <cell r="X2" t="str">
            <v>Index Numbers</v>
          </cell>
          <cell r="Y2" t="str">
            <v>Index Numbers</v>
          </cell>
          <cell r="Z2" t="str">
            <v>Index Numbers</v>
          </cell>
          <cell r="AA2" t="str">
            <v>Index Numbers</v>
          </cell>
          <cell r="AB2" t="str">
            <v>Index Numbers</v>
          </cell>
          <cell r="AC2" t="str">
            <v>Index Numbers</v>
          </cell>
          <cell r="AD2" t="str">
            <v>Index Numbers</v>
          </cell>
          <cell r="AE2" t="str">
            <v>Index Numbers</v>
          </cell>
          <cell r="AF2" t="str">
            <v>Index Numbers</v>
          </cell>
          <cell r="AG2" t="str">
            <v>Index Numbers</v>
          </cell>
          <cell r="AH2" t="str">
            <v>Index Numbers</v>
          </cell>
          <cell r="AI2" t="str">
            <v>Index Numbers</v>
          </cell>
          <cell r="AJ2" t="str">
            <v>Index Numbers</v>
          </cell>
          <cell r="AK2" t="str">
            <v>Index Numbers</v>
          </cell>
          <cell r="AL2" t="str">
            <v>Index Numbers</v>
          </cell>
          <cell r="AM2" t="str">
            <v>Index Numbers</v>
          </cell>
          <cell r="AN2" t="str">
            <v>Index Numbers</v>
          </cell>
          <cell r="AO2" t="str">
            <v>Index Numbers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</row>
        <row r="4">
          <cell r="B4" t="str">
            <v>INDEX</v>
          </cell>
          <cell r="C4" t="str">
            <v>INDEX</v>
          </cell>
          <cell r="D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INDEX</v>
          </cell>
          <cell r="L4" t="str">
            <v>INDEX</v>
          </cell>
          <cell r="M4" t="str">
            <v>INDEX</v>
          </cell>
          <cell r="N4" t="str">
            <v>INDEX</v>
          </cell>
          <cell r="O4" t="str">
            <v>INDEX</v>
          </cell>
          <cell r="P4" t="str">
            <v>INDEX</v>
          </cell>
          <cell r="Q4" t="str">
            <v>INDEX</v>
          </cell>
          <cell r="R4" t="str">
            <v>INDEX</v>
          </cell>
          <cell r="S4" t="str">
            <v>INDEX</v>
          </cell>
          <cell r="T4" t="str">
            <v>INDEX</v>
          </cell>
          <cell r="U4" t="str">
            <v>INDEX</v>
          </cell>
          <cell r="V4" t="str">
            <v>INDEX</v>
          </cell>
          <cell r="W4" t="str">
            <v>INDEX</v>
          </cell>
          <cell r="X4" t="str">
            <v>INDEX</v>
          </cell>
          <cell r="Y4" t="str">
            <v>INDEX</v>
          </cell>
          <cell r="Z4" t="str">
            <v>INDEX</v>
          </cell>
          <cell r="AA4" t="str">
            <v>INDEX</v>
          </cell>
          <cell r="AB4" t="str">
            <v>INDEX</v>
          </cell>
          <cell r="AC4" t="str">
            <v>INDEX</v>
          </cell>
          <cell r="AD4" t="str">
            <v>INDEX</v>
          </cell>
          <cell r="AE4" t="str">
            <v>INDEX</v>
          </cell>
          <cell r="AF4" t="str">
            <v>INDEX</v>
          </cell>
          <cell r="AG4" t="str">
            <v>INDEX</v>
          </cell>
          <cell r="AH4" t="str">
            <v>INDEX</v>
          </cell>
          <cell r="AI4" t="str">
            <v>INDEX</v>
          </cell>
          <cell r="AJ4" t="str">
            <v>INDEX</v>
          </cell>
          <cell r="AK4" t="str">
            <v>INDEX</v>
          </cell>
          <cell r="AL4" t="str">
            <v>INDEX</v>
          </cell>
          <cell r="AM4" t="str">
            <v>INDEX</v>
          </cell>
          <cell r="AN4" t="str">
            <v>INDEX</v>
          </cell>
          <cell r="AO4" t="str">
            <v>INDEX</v>
          </cell>
        </row>
        <row r="5">
          <cell r="B5" t="str">
            <v>Quarter</v>
          </cell>
          <cell r="C5" t="str">
            <v>Quarter</v>
          </cell>
          <cell r="D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  <cell r="AC5" t="str">
            <v>Quarter</v>
          </cell>
          <cell r="AD5" t="str">
            <v>Quarter</v>
          </cell>
          <cell r="AE5" t="str">
            <v>Quarter</v>
          </cell>
          <cell r="AF5" t="str">
            <v>Quarter</v>
          </cell>
          <cell r="AG5" t="str">
            <v>Quarter</v>
          </cell>
          <cell r="AH5" t="str">
            <v>Quarter</v>
          </cell>
          <cell r="AI5" t="str">
            <v>Quarter</v>
          </cell>
          <cell r="AJ5" t="str">
            <v>Quarter</v>
          </cell>
          <cell r="AK5" t="str">
            <v>Quarter</v>
          </cell>
          <cell r="AL5" t="str">
            <v>Quarter</v>
          </cell>
          <cell r="AM5" t="str">
            <v>Quarter</v>
          </cell>
          <cell r="AN5" t="str">
            <v>Quarter</v>
          </cell>
          <cell r="AO5" t="str">
            <v>Quarter</v>
          </cell>
        </row>
        <row r="6">
          <cell r="B6">
            <v>3</v>
          </cell>
          <cell r="C6">
            <v>3</v>
          </cell>
          <cell r="D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  <cell r="AC6">
            <v>3</v>
          </cell>
          <cell r="AD6">
            <v>3</v>
          </cell>
          <cell r="AE6">
            <v>3</v>
          </cell>
          <cell r="AF6">
            <v>3</v>
          </cell>
          <cell r="AG6">
            <v>3</v>
          </cell>
          <cell r="AH6">
            <v>3</v>
          </cell>
          <cell r="AI6">
            <v>3</v>
          </cell>
          <cell r="AJ6">
            <v>3</v>
          </cell>
          <cell r="AK6">
            <v>3</v>
          </cell>
          <cell r="AL6">
            <v>3</v>
          </cell>
          <cell r="AM6">
            <v>3</v>
          </cell>
          <cell r="AN6">
            <v>3</v>
          </cell>
          <cell r="AO6">
            <v>3</v>
          </cell>
        </row>
        <row r="7">
          <cell r="B7">
            <v>35674</v>
          </cell>
          <cell r="C7">
            <v>35674</v>
          </cell>
          <cell r="D7">
            <v>35674</v>
          </cell>
          <cell r="F7">
            <v>35674</v>
          </cell>
          <cell r="G7">
            <v>35674</v>
          </cell>
          <cell r="H7">
            <v>35674</v>
          </cell>
          <cell r="I7">
            <v>35674</v>
          </cell>
          <cell r="J7">
            <v>35674</v>
          </cell>
          <cell r="K7">
            <v>35674</v>
          </cell>
          <cell r="L7">
            <v>35674</v>
          </cell>
          <cell r="M7">
            <v>35674</v>
          </cell>
          <cell r="N7">
            <v>35674</v>
          </cell>
          <cell r="O7">
            <v>35674</v>
          </cell>
          <cell r="P7">
            <v>35674</v>
          </cell>
          <cell r="Q7">
            <v>35674</v>
          </cell>
          <cell r="R7">
            <v>35674</v>
          </cell>
          <cell r="S7">
            <v>35674</v>
          </cell>
          <cell r="T7">
            <v>35674</v>
          </cell>
          <cell r="U7">
            <v>35674</v>
          </cell>
          <cell r="V7">
            <v>35674</v>
          </cell>
          <cell r="W7">
            <v>35674</v>
          </cell>
          <cell r="X7">
            <v>35674</v>
          </cell>
          <cell r="Y7">
            <v>35674</v>
          </cell>
          <cell r="Z7">
            <v>35674</v>
          </cell>
          <cell r="AA7">
            <v>35674</v>
          </cell>
          <cell r="AB7">
            <v>35674</v>
          </cell>
          <cell r="AC7">
            <v>35674</v>
          </cell>
          <cell r="AD7">
            <v>35674</v>
          </cell>
          <cell r="AE7">
            <v>35674</v>
          </cell>
          <cell r="AF7">
            <v>35674</v>
          </cell>
          <cell r="AG7">
            <v>35674</v>
          </cell>
          <cell r="AH7">
            <v>35674</v>
          </cell>
          <cell r="AI7">
            <v>35674</v>
          </cell>
          <cell r="AJ7">
            <v>35674</v>
          </cell>
          <cell r="AK7">
            <v>35674</v>
          </cell>
          <cell r="AL7">
            <v>35674</v>
          </cell>
          <cell r="AM7">
            <v>35674</v>
          </cell>
          <cell r="AN7">
            <v>35674</v>
          </cell>
          <cell r="AO7">
            <v>35674</v>
          </cell>
        </row>
        <row r="8">
          <cell r="B8">
            <v>38961</v>
          </cell>
          <cell r="C8">
            <v>38961</v>
          </cell>
          <cell r="D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  <cell r="AC8">
            <v>38961</v>
          </cell>
          <cell r="AD8">
            <v>38961</v>
          </cell>
          <cell r="AE8">
            <v>38961</v>
          </cell>
          <cell r="AF8">
            <v>38961</v>
          </cell>
          <cell r="AG8">
            <v>38961</v>
          </cell>
          <cell r="AH8">
            <v>38961</v>
          </cell>
          <cell r="AI8">
            <v>38961</v>
          </cell>
          <cell r="AJ8">
            <v>38961</v>
          </cell>
          <cell r="AK8">
            <v>38961</v>
          </cell>
          <cell r="AL8">
            <v>38961</v>
          </cell>
          <cell r="AM8">
            <v>38961</v>
          </cell>
          <cell r="AN8">
            <v>38961</v>
          </cell>
          <cell r="AO8">
            <v>38961</v>
          </cell>
        </row>
        <row r="9">
          <cell r="B9">
            <v>37</v>
          </cell>
          <cell r="C9">
            <v>37</v>
          </cell>
          <cell r="D9">
            <v>37</v>
          </cell>
          <cell r="F9">
            <v>37</v>
          </cell>
          <cell r="G9">
            <v>37</v>
          </cell>
          <cell r="H9">
            <v>37</v>
          </cell>
          <cell r="I9">
            <v>37</v>
          </cell>
          <cell r="J9">
            <v>37</v>
          </cell>
          <cell r="K9">
            <v>37</v>
          </cell>
          <cell r="L9">
            <v>37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>
            <v>37</v>
          </cell>
          <cell r="R9">
            <v>37</v>
          </cell>
          <cell r="S9">
            <v>37</v>
          </cell>
          <cell r="T9">
            <v>37</v>
          </cell>
          <cell r="U9">
            <v>37</v>
          </cell>
          <cell r="V9">
            <v>37</v>
          </cell>
          <cell r="W9">
            <v>37</v>
          </cell>
          <cell r="X9">
            <v>37</v>
          </cell>
          <cell r="Y9">
            <v>37</v>
          </cell>
          <cell r="Z9">
            <v>37</v>
          </cell>
          <cell r="AA9">
            <v>37</v>
          </cell>
          <cell r="AB9">
            <v>37</v>
          </cell>
          <cell r="AC9">
            <v>37</v>
          </cell>
          <cell r="AD9">
            <v>37</v>
          </cell>
          <cell r="AE9">
            <v>37</v>
          </cell>
          <cell r="AF9">
            <v>37</v>
          </cell>
          <cell r="AG9">
            <v>37</v>
          </cell>
          <cell r="AH9">
            <v>37</v>
          </cell>
          <cell r="AI9">
            <v>37</v>
          </cell>
          <cell r="AJ9">
            <v>37</v>
          </cell>
          <cell r="AK9">
            <v>37</v>
          </cell>
          <cell r="AL9">
            <v>37</v>
          </cell>
          <cell r="AM9">
            <v>37</v>
          </cell>
          <cell r="AN9">
            <v>37</v>
          </cell>
          <cell r="AO9">
            <v>37</v>
          </cell>
        </row>
        <row r="10">
          <cell r="B10" t="str">
            <v>A2159263L</v>
          </cell>
          <cell r="C10" t="str">
            <v>A2159264R</v>
          </cell>
          <cell r="D10" t="str">
            <v>A2159265T</v>
          </cell>
          <cell r="F10" t="str">
            <v>A2159266V</v>
          </cell>
          <cell r="G10" t="str">
            <v>A2159267W</v>
          </cell>
          <cell r="H10" t="str">
            <v>A2159268X</v>
          </cell>
          <cell r="I10" t="str">
            <v>A2159269A</v>
          </cell>
          <cell r="J10" t="str">
            <v>A2159270K</v>
          </cell>
          <cell r="K10" t="str">
            <v>A2159271L</v>
          </cell>
          <cell r="L10" t="str">
            <v>A2159272R</v>
          </cell>
          <cell r="M10" t="str">
            <v>A2159273T</v>
          </cell>
          <cell r="N10" t="str">
            <v>A2159274V</v>
          </cell>
          <cell r="O10" t="str">
            <v>A2159275W</v>
          </cell>
          <cell r="P10" t="str">
            <v>A2159276X</v>
          </cell>
          <cell r="Q10" t="str">
            <v>A2159277A</v>
          </cell>
          <cell r="R10" t="str">
            <v>A2159244F</v>
          </cell>
          <cell r="S10" t="str">
            <v>A2159278C</v>
          </cell>
          <cell r="T10" t="str">
            <v>A2159279F</v>
          </cell>
          <cell r="U10" t="str">
            <v>A2159280R</v>
          </cell>
          <cell r="V10" t="str">
            <v>A2159281T</v>
          </cell>
          <cell r="W10" t="str">
            <v>A2159282V</v>
          </cell>
          <cell r="X10" t="str">
            <v>A2159253J</v>
          </cell>
          <cell r="Y10" t="str">
            <v>A2159283W</v>
          </cell>
          <cell r="Z10" t="str">
            <v>A2159284X</v>
          </cell>
          <cell r="AA10" t="str">
            <v>A2159285A</v>
          </cell>
          <cell r="AB10" t="str">
            <v>A2159286C</v>
          </cell>
          <cell r="AC10" t="str">
            <v>A2159287F</v>
          </cell>
          <cell r="AD10" t="str">
            <v>A2159288J</v>
          </cell>
          <cell r="AE10" t="str">
            <v>A2159289K</v>
          </cell>
          <cell r="AF10" t="str">
            <v>A2159290V</v>
          </cell>
          <cell r="AG10" t="str">
            <v>A2159291W</v>
          </cell>
          <cell r="AH10" t="str">
            <v>A2159292X</v>
          </cell>
          <cell r="AI10" t="str">
            <v>A2159293A</v>
          </cell>
          <cell r="AJ10" t="str">
            <v>A2159294C</v>
          </cell>
          <cell r="AK10" t="str">
            <v>A2159295F</v>
          </cell>
          <cell r="AL10" t="str">
            <v>A2159296J</v>
          </cell>
          <cell r="AM10" t="str">
            <v>A2159297K</v>
          </cell>
          <cell r="AN10" t="str">
            <v>A2159298L</v>
          </cell>
          <cell r="AO10" t="str">
            <v>A2159262K</v>
          </cell>
        </row>
        <row r="11">
          <cell r="B11">
            <v>82.7</v>
          </cell>
          <cell r="C11">
            <v>80.8</v>
          </cell>
          <cell r="D11">
            <v>79.5</v>
          </cell>
          <cell r="F11">
            <v>79.8</v>
          </cell>
          <cell r="G11">
            <v>83.1</v>
          </cell>
          <cell r="H11">
            <v>84.5</v>
          </cell>
          <cell r="I11">
            <v>83.8</v>
          </cell>
          <cell r="J11">
            <v>83.7</v>
          </cell>
          <cell r="K11">
            <v>82</v>
          </cell>
          <cell r="L11">
            <v>80</v>
          </cell>
          <cell r="M11">
            <v>79.8</v>
          </cell>
          <cell r="N11">
            <v>80.7</v>
          </cell>
          <cell r="O11">
            <v>82.4</v>
          </cell>
          <cell r="P11">
            <v>82.9</v>
          </cell>
          <cell r="Q11">
            <v>83.9</v>
          </cell>
          <cell r="R11">
            <v>81.8</v>
          </cell>
          <cell r="S11">
            <v>80.5</v>
          </cell>
          <cell r="T11">
            <v>79.099999999999994</v>
          </cell>
          <cell r="U11">
            <v>78.400000000000006</v>
          </cell>
          <cell r="V11">
            <v>81.8</v>
          </cell>
          <cell r="W11">
            <v>79</v>
          </cell>
          <cell r="X11">
            <v>79.7</v>
          </cell>
          <cell r="Y11">
            <v>82.6</v>
          </cell>
          <cell r="Z11">
            <v>80.8</v>
          </cell>
          <cell r="AA11">
            <v>78</v>
          </cell>
          <cell r="AB11">
            <v>79.8</v>
          </cell>
          <cell r="AC11">
            <v>83.1</v>
          </cell>
          <cell r="AD11">
            <v>84.5</v>
          </cell>
          <cell r="AE11">
            <v>83.9</v>
          </cell>
          <cell r="AF11">
            <v>83.1</v>
          </cell>
          <cell r="AG11">
            <v>82.3</v>
          </cell>
          <cell r="AH11">
            <v>80.099999999999994</v>
          </cell>
          <cell r="AI11">
            <v>79.8</v>
          </cell>
          <cell r="AJ11">
            <v>80.5</v>
          </cell>
          <cell r="AK11">
            <v>79.599999999999994</v>
          </cell>
          <cell r="AL11">
            <v>80.599999999999994</v>
          </cell>
          <cell r="AM11">
            <v>82.6</v>
          </cell>
          <cell r="AN11">
            <v>81.599999999999994</v>
          </cell>
          <cell r="AO11">
            <v>81.2</v>
          </cell>
        </row>
        <row r="12">
          <cell r="B12">
            <v>83.3</v>
          </cell>
          <cell r="C12">
            <v>81.599999999999994</v>
          </cell>
          <cell r="D12">
            <v>80</v>
          </cell>
          <cell r="F12">
            <v>80.599999999999994</v>
          </cell>
          <cell r="G12">
            <v>83.3</v>
          </cell>
          <cell r="H12">
            <v>85.4</v>
          </cell>
          <cell r="I12">
            <v>84.4</v>
          </cell>
          <cell r="J12">
            <v>84.6</v>
          </cell>
          <cell r="K12">
            <v>82.3</v>
          </cell>
          <cell r="L12">
            <v>80.8</v>
          </cell>
          <cell r="M12">
            <v>80.400000000000006</v>
          </cell>
          <cell r="N12">
            <v>81.099999999999994</v>
          </cell>
          <cell r="O12">
            <v>82.9</v>
          </cell>
          <cell r="P12">
            <v>83.3</v>
          </cell>
          <cell r="Q12">
            <v>84.1</v>
          </cell>
          <cell r="R12">
            <v>82.4</v>
          </cell>
          <cell r="S12">
            <v>80.900000000000006</v>
          </cell>
          <cell r="T12">
            <v>79.7</v>
          </cell>
          <cell r="U12">
            <v>79.5</v>
          </cell>
          <cell r="V12">
            <v>82.2</v>
          </cell>
          <cell r="W12">
            <v>79.3</v>
          </cell>
          <cell r="X12">
            <v>80.3</v>
          </cell>
          <cell r="Y12">
            <v>83.3</v>
          </cell>
          <cell r="Z12">
            <v>81.599999999999994</v>
          </cell>
          <cell r="AA12">
            <v>79</v>
          </cell>
          <cell r="AB12">
            <v>80.599999999999994</v>
          </cell>
          <cell r="AC12">
            <v>83.3</v>
          </cell>
          <cell r="AD12">
            <v>85.3</v>
          </cell>
          <cell r="AE12">
            <v>84.5</v>
          </cell>
          <cell r="AF12">
            <v>83.8</v>
          </cell>
          <cell r="AG12">
            <v>82.9</v>
          </cell>
          <cell r="AH12">
            <v>80.900000000000006</v>
          </cell>
          <cell r="AI12">
            <v>80.400000000000006</v>
          </cell>
          <cell r="AJ12">
            <v>80.900000000000006</v>
          </cell>
          <cell r="AK12">
            <v>80.2</v>
          </cell>
          <cell r="AL12">
            <v>81.400000000000006</v>
          </cell>
          <cell r="AM12">
            <v>83</v>
          </cell>
          <cell r="AN12">
            <v>81.900000000000006</v>
          </cell>
          <cell r="AO12">
            <v>81.900000000000006</v>
          </cell>
        </row>
        <row r="13">
          <cell r="B13">
            <v>83.9</v>
          </cell>
          <cell r="C13">
            <v>82.6</v>
          </cell>
          <cell r="D13">
            <v>80.900000000000006</v>
          </cell>
          <cell r="F13">
            <v>81.7</v>
          </cell>
          <cell r="G13">
            <v>84</v>
          </cell>
          <cell r="H13">
            <v>85.7</v>
          </cell>
          <cell r="I13">
            <v>85.3</v>
          </cell>
          <cell r="J13">
            <v>85</v>
          </cell>
          <cell r="K13">
            <v>82.4</v>
          </cell>
          <cell r="L13">
            <v>81.8</v>
          </cell>
          <cell r="M13">
            <v>81.3</v>
          </cell>
          <cell r="N13">
            <v>81.7</v>
          </cell>
          <cell r="O13">
            <v>83.2</v>
          </cell>
          <cell r="P13">
            <v>83.9</v>
          </cell>
          <cell r="Q13">
            <v>84.7</v>
          </cell>
          <cell r="R13">
            <v>83.1</v>
          </cell>
          <cell r="S13">
            <v>81.599999999999994</v>
          </cell>
          <cell r="T13">
            <v>80.7</v>
          </cell>
          <cell r="U13">
            <v>80.400000000000006</v>
          </cell>
          <cell r="V13">
            <v>82.7</v>
          </cell>
          <cell r="W13">
            <v>80.400000000000006</v>
          </cell>
          <cell r="X13">
            <v>81.099999999999994</v>
          </cell>
          <cell r="Y13">
            <v>83.8</v>
          </cell>
          <cell r="Z13">
            <v>82.6</v>
          </cell>
          <cell r="AA13">
            <v>79.7</v>
          </cell>
          <cell r="AB13">
            <v>81.7</v>
          </cell>
          <cell r="AC13">
            <v>84</v>
          </cell>
          <cell r="AD13">
            <v>85.6</v>
          </cell>
          <cell r="AE13">
            <v>85.3</v>
          </cell>
          <cell r="AF13">
            <v>84.4</v>
          </cell>
          <cell r="AG13">
            <v>82.9</v>
          </cell>
          <cell r="AH13">
            <v>81.900000000000006</v>
          </cell>
          <cell r="AI13">
            <v>81.2</v>
          </cell>
          <cell r="AJ13">
            <v>81.599999999999994</v>
          </cell>
          <cell r="AK13">
            <v>81</v>
          </cell>
          <cell r="AL13">
            <v>81.900000000000006</v>
          </cell>
          <cell r="AM13">
            <v>83.6</v>
          </cell>
          <cell r="AN13">
            <v>82.7</v>
          </cell>
          <cell r="AO13">
            <v>82.6</v>
          </cell>
        </row>
        <row r="14">
          <cell r="B14">
            <v>84.2</v>
          </cell>
          <cell r="C14">
            <v>83</v>
          </cell>
          <cell r="D14">
            <v>81.400000000000006</v>
          </cell>
          <cell r="F14">
            <v>82.2</v>
          </cell>
          <cell r="G14">
            <v>84.4</v>
          </cell>
          <cell r="H14">
            <v>86.1</v>
          </cell>
          <cell r="I14">
            <v>85.5</v>
          </cell>
          <cell r="J14">
            <v>85.2</v>
          </cell>
          <cell r="K14">
            <v>82.6</v>
          </cell>
          <cell r="L14">
            <v>82.4</v>
          </cell>
          <cell r="M14">
            <v>81.400000000000006</v>
          </cell>
          <cell r="N14">
            <v>81.900000000000006</v>
          </cell>
          <cell r="O14">
            <v>83.5</v>
          </cell>
          <cell r="P14">
            <v>84.3</v>
          </cell>
          <cell r="Q14">
            <v>85.1</v>
          </cell>
          <cell r="R14">
            <v>83.5</v>
          </cell>
          <cell r="S14">
            <v>81.900000000000006</v>
          </cell>
          <cell r="T14">
            <v>81</v>
          </cell>
          <cell r="U14">
            <v>80.8</v>
          </cell>
          <cell r="V14">
            <v>83.6</v>
          </cell>
          <cell r="W14">
            <v>80.400000000000006</v>
          </cell>
          <cell r="X14">
            <v>81.5</v>
          </cell>
          <cell r="Y14">
            <v>84.2</v>
          </cell>
          <cell r="Z14">
            <v>83.1</v>
          </cell>
          <cell r="AA14">
            <v>80.099999999999994</v>
          </cell>
          <cell r="AB14">
            <v>82.3</v>
          </cell>
          <cell r="AC14">
            <v>84.4</v>
          </cell>
          <cell r="AD14">
            <v>86.1</v>
          </cell>
          <cell r="AE14">
            <v>85.5</v>
          </cell>
          <cell r="AF14">
            <v>84.7</v>
          </cell>
          <cell r="AG14">
            <v>83.4</v>
          </cell>
          <cell r="AH14">
            <v>82.5</v>
          </cell>
          <cell r="AI14">
            <v>81.400000000000006</v>
          </cell>
          <cell r="AJ14">
            <v>81.900000000000006</v>
          </cell>
          <cell r="AK14">
            <v>81.3</v>
          </cell>
          <cell r="AL14">
            <v>82.3</v>
          </cell>
          <cell r="AM14">
            <v>84.1</v>
          </cell>
          <cell r="AN14">
            <v>82.9</v>
          </cell>
          <cell r="AO14">
            <v>83</v>
          </cell>
        </row>
        <row r="15">
          <cell r="B15">
            <v>84.9</v>
          </cell>
          <cell r="C15">
            <v>83.8</v>
          </cell>
          <cell r="D15">
            <v>82</v>
          </cell>
          <cell r="F15">
            <v>83.1</v>
          </cell>
          <cell r="G15">
            <v>85.3</v>
          </cell>
          <cell r="H15">
            <v>86.7</v>
          </cell>
          <cell r="I15">
            <v>86</v>
          </cell>
          <cell r="J15">
            <v>86.1</v>
          </cell>
          <cell r="K15">
            <v>84.1</v>
          </cell>
          <cell r="L15">
            <v>83.2</v>
          </cell>
          <cell r="M15">
            <v>82.6</v>
          </cell>
          <cell r="N15">
            <v>83.1</v>
          </cell>
          <cell r="O15">
            <v>84.6</v>
          </cell>
          <cell r="P15">
            <v>85.1</v>
          </cell>
          <cell r="Q15">
            <v>85.4</v>
          </cell>
          <cell r="R15">
            <v>84.4</v>
          </cell>
          <cell r="S15">
            <v>83.4</v>
          </cell>
          <cell r="T15">
            <v>82.2</v>
          </cell>
          <cell r="U15">
            <v>82.1</v>
          </cell>
          <cell r="V15">
            <v>85.1</v>
          </cell>
          <cell r="W15">
            <v>82.3</v>
          </cell>
          <cell r="X15">
            <v>82.7</v>
          </cell>
          <cell r="Y15">
            <v>84.8</v>
          </cell>
          <cell r="Z15">
            <v>83.9</v>
          </cell>
          <cell r="AA15">
            <v>80.5</v>
          </cell>
          <cell r="AB15">
            <v>83.1</v>
          </cell>
          <cell r="AC15">
            <v>85.3</v>
          </cell>
          <cell r="AD15">
            <v>86.7</v>
          </cell>
          <cell r="AE15">
            <v>86.1</v>
          </cell>
          <cell r="AF15">
            <v>85.6</v>
          </cell>
          <cell r="AG15">
            <v>83.5</v>
          </cell>
          <cell r="AH15">
            <v>83.3</v>
          </cell>
          <cell r="AI15">
            <v>82.7</v>
          </cell>
          <cell r="AJ15">
            <v>83.4</v>
          </cell>
          <cell r="AK15">
            <v>82.5</v>
          </cell>
          <cell r="AL15">
            <v>83.5</v>
          </cell>
          <cell r="AM15">
            <v>85.1</v>
          </cell>
          <cell r="AN15">
            <v>83.9</v>
          </cell>
          <cell r="AO15">
            <v>83.9</v>
          </cell>
        </row>
        <row r="16">
          <cell r="B16">
            <v>85.2</v>
          </cell>
          <cell r="C16">
            <v>84.4</v>
          </cell>
          <cell r="D16">
            <v>82.2</v>
          </cell>
          <cell r="F16">
            <v>83.5</v>
          </cell>
          <cell r="G16">
            <v>85.8</v>
          </cell>
          <cell r="H16">
            <v>87.1</v>
          </cell>
          <cell r="I16">
            <v>86.4</v>
          </cell>
          <cell r="J16">
            <v>86.5</v>
          </cell>
          <cell r="K16">
            <v>84.3</v>
          </cell>
          <cell r="L16">
            <v>83.7</v>
          </cell>
          <cell r="M16">
            <v>83</v>
          </cell>
          <cell r="N16">
            <v>83.2</v>
          </cell>
          <cell r="O16">
            <v>85.8</v>
          </cell>
          <cell r="P16">
            <v>85.4</v>
          </cell>
          <cell r="Q16">
            <v>86</v>
          </cell>
          <cell r="R16">
            <v>84.9</v>
          </cell>
          <cell r="S16">
            <v>83.9</v>
          </cell>
          <cell r="T16">
            <v>82.8</v>
          </cell>
          <cell r="U16">
            <v>82.9</v>
          </cell>
          <cell r="V16">
            <v>85.3</v>
          </cell>
          <cell r="W16">
            <v>82.6</v>
          </cell>
          <cell r="X16">
            <v>83.2</v>
          </cell>
          <cell r="Y16">
            <v>85.2</v>
          </cell>
          <cell r="Z16">
            <v>84.5</v>
          </cell>
          <cell r="AA16">
            <v>81.2</v>
          </cell>
          <cell r="AB16">
            <v>83.7</v>
          </cell>
          <cell r="AC16">
            <v>85.8</v>
          </cell>
          <cell r="AD16">
            <v>87</v>
          </cell>
          <cell r="AE16">
            <v>86.4</v>
          </cell>
          <cell r="AF16">
            <v>85.8</v>
          </cell>
          <cell r="AG16">
            <v>83.7</v>
          </cell>
          <cell r="AH16">
            <v>83.9</v>
          </cell>
          <cell r="AI16">
            <v>83</v>
          </cell>
          <cell r="AJ16">
            <v>83.9</v>
          </cell>
          <cell r="AK16">
            <v>82.9</v>
          </cell>
          <cell r="AL16">
            <v>84.5</v>
          </cell>
          <cell r="AM16">
            <v>85.4</v>
          </cell>
          <cell r="AN16">
            <v>84.3</v>
          </cell>
          <cell r="AO16">
            <v>84.4</v>
          </cell>
        </row>
        <row r="17">
          <cell r="B17">
            <v>86</v>
          </cell>
          <cell r="C17">
            <v>84.9</v>
          </cell>
          <cell r="D17">
            <v>83.8</v>
          </cell>
          <cell r="F17">
            <v>83.9</v>
          </cell>
          <cell r="G17">
            <v>86.1</v>
          </cell>
          <cell r="H17">
            <v>87.7</v>
          </cell>
          <cell r="I17">
            <v>87</v>
          </cell>
          <cell r="J17">
            <v>87.2</v>
          </cell>
          <cell r="K17">
            <v>84.4</v>
          </cell>
          <cell r="L17">
            <v>84.2</v>
          </cell>
          <cell r="M17">
            <v>83.6</v>
          </cell>
          <cell r="N17">
            <v>84.2</v>
          </cell>
          <cell r="O17">
            <v>86.3</v>
          </cell>
          <cell r="P17">
            <v>85.8</v>
          </cell>
          <cell r="Q17">
            <v>86.3</v>
          </cell>
          <cell r="R17">
            <v>85.4</v>
          </cell>
          <cell r="S17">
            <v>85</v>
          </cell>
          <cell r="T17">
            <v>83.9</v>
          </cell>
          <cell r="U17">
            <v>84.2</v>
          </cell>
          <cell r="V17">
            <v>86.4</v>
          </cell>
          <cell r="W17">
            <v>84.1</v>
          </cell>
          <cell r="X17">
            <v>84.5</v>
          </cell>
          <cell r="Y17">
            <v>86</v>
          </cell>
          <cell r="Z17">
            <v>84.9</v>
          </cell>
          <cell r="AA17">
            <v>82.1</v>
          </cell>
          <cell r="AB17">
            <v>84.1</v>
          </cell>
          <cell r="AC17">
            <v>86.1</v>
          </cell>
          <cell r="AD17">
            <v>87.7</v>
          </cell>
          <cell r="AE17">
            <v>87</v>
          </cell>
          <cell r="AF17">
            <v>86.6</v>
          </cell>
          <cell r="AG17">
            <v>85.7</v>
          </cell>
          <cell r="AH17">
            <v>84.4</v>
          </cell>
          <cell r="AI17">
            <v>83.7</v>
          </cell>
          <cell r="AJ17">
            <v>85</v>
          </cell>
          <cell r="AK17">
            <v>84</v>
          </cell>
          <cell r="AL17">
            <v>85.3</v>
          </cell>
          <cell r="AM17">
            <v>86</v>
          </cell>
          <cell r="AN17">
            <v>85.3</v>
          </cell>
          <cell r="AO17">
            <v>85.2</v>
          </cell>
        </row>
        <row r="18">
          <cell r="B18">
            <v>86.9</v>
          </cell>
          <cell r="C18">
            <v>85.5</v>
          </cell>
          <cell r="D18">
            <v>84.3</v>
          </cell>
          <cell r="F18">
            <v>84.5</v>
          </cell>
          <cell r="G18">
            <v>86.5</v>
          </cell>
          <cell r="H18">
            <v>88</v>
          </cell>
          <cell r="I18">
            <v>87.1</v>
          </cell>
          <cell r="J18">
            <v>87.5</v>
          </cell>
          <cell r="K18">
            <v>84.8</v>
          </cell>
          <cell r="L18">
            <v>85</v>
          </cell>
          <cell r="M18">
            <v>84.1</v>
          </cell>
          <cell r="N18">
            <v>84.8</v>
          </cell>
          <cell r="O18">
            <v>86.7</v>
          </cell>
          <cell r="P18">
            <v>86</v>
          </cell>
          <cell r="Q18">
            <v>87.1</v>
          </cell>
          <cell r="R18">
            <v>85.9</v>
          </cell>
          <cell r="S18">
            <v>85.1</v>
          </cell>
          <cell r="T18">
            <v>84.2</v>
          </cell>
          <cell r="U18">
            <v>84.2</v>
          </cell>
          <cell r="V18">
            <v>86.7</v>
          </cell>
          <cell r="W18">
            <v>84.5</v>
          </cell>
          <cell r="X18">
            <v>84.7</v>
          </cell>
          <cell r="Y18">
            <v>86.8</v>
          </cell>
          <cell r="Z18">
            <v>85.5</v>
          </cell>
          <cell r="AA18">
            <v>82.8</v>
          </cell>
          <cell r="AB18">
            <v>84.6</v>
          </cell>
          <cell r="AC18">
            <v>86.5</v>
          </cell>
          <cell r="AD18">
            <v>87.9</v>
          </cell>
          <cell r="AE18">
            <v>87.2</v>
          </cell>
          <cell r="AF18">
            <v>87</v>
          </cell>
          <cell r="AG18">
            <v>85.7</v>
          </cell>
          <cell r="AH18">
            <v>85.1</v>
          </cell>
          <cell r="AI18">
            <v>84.2</v>
          </cell>
          <cell r="AJ18">
            <v>85.1</v>
          </cell>
          <cell r="AK18">
            <v>84.4</v>
          </cell>
          <cell r="AL18">
            <v>85.6</v>
          </cell>
          <cell r="AM18">
            <v>86.3</v>
          </cell>
          <cell r="AN18">
            <v>85.8</v>
          </cell>
          <cell r="AO18">
            <v>85.6</v>
          </cell>
        </row>
        <row r="19">
          <cell r="B19">
            <v>87.4</v>
          </cell>
          <cell r="C19">
            <v>86.3</v>
          </cell>
          <cell r="D19">
            <v>85</v>
          </cell>
          <cell r="F19">
            <v>85.1</v>
          </cell>
          <cell r="G19">
            <v>87.4</v>
          </cell>
          <cell r="H19">
            <v>88.6</v>
          </cell>
          <cell r="I19">
            <v>88.1</v>
          </cell>
          <cell r="J19">
            <v>88.5</v>
          </cell>
          <cell r="K19">
            <v>87.3</v>
          </cell>
          <cell r="L19">
            <v>86</v>
          </cell>
          <cell r="M19">
            <v>85.8</v>
          </cell>
          <cell r="N19">
            <v>85.3</v>
          </cell>
          <cell r="O19">
            <v>87.3</v>
          </cell>
          <cell r="P19">
            <v>86.5</v>
          </cell>
          <cell r="Q19">
            <v>87.9</v>
          </cell>
          <cell r="R19">
            <v>86.8</v>
          </cell>
          <cell r="S19">
            <v>86</v>
          </cell>
          <cell r="T19">
            <v>84.9</v>
          </cell>
          <cell r="U19">
            <v>85.3</v>
          </cell>
          <cell r="V19">
            <v>87.4</v>
          </cell>
          <cell r="W19">
            <v>85.5</v>
          </cell>
          <cell r="X19">
            <v>85.5</v>
          </cell>
          <cell r="Y19">
            <v>87.4</v>
          </cell>
          <cell r="Z19">
            <v>86.4</v>
          </cell>
          <cell r="AA19">
            <v>83.6</v>
          </cell>
          <cell r="AB19">
            <v>85.2</v>
          </cell>
          <cell r="AC19">
            <v>87.4</v>
          </cell>
          <cell r="AD19">
            <v>88.6</v>
          </cell>
          <cell r="AE19">
            <v>88.1</v>
          </cell>
          <cell r="AF19">
            <v>87.8</v>
          </cell>
          <cell r="AG19">
            <v>86.7</v>
          </cell>
          <cell r="AH19">
            <v>86.1</v>
          </cell>
          <cell r="AI19">
            <v>85.9</v>
          </cell>
          <cell r="AJ19">
            <v>86</v>
          </cell>
          <cell r="AK19">
            <v>85.1</v>
          </cell>
          <cell r="AL19">
            <v>86.4</v>
          </cell>
          <cell r="AM19">
            <v>86.9</v>
          </cell>
          <cell r="AN19">
            <v>86.7</v>
          </cell>
          <cell r="AO19">
            <v>86.5</v>
          </cell>
        </row>
        <row r="20">
          <cell r="B20">
            <v>87.8</v>
          </cell>
          <cell r="C20">
            <v>86.8</v>
          </cell>
          <cell r="D20">
            <v>85.5</v>
          </cell>
          <cell r="F20">
            <v>85.6</v>
          </cell>
          <cell r="G20">
            <v>87.9</v>
          </cell>
          <cell r="H20">
            <v>89.1</v>
          </cell>
          <cell r="I20">
            <v>88.6</v>
          </cell>
          <cell r="J20">
            <v>88.9</v>
          </cell>
          <cell r="K20">
            <v>87.4</v>
          </cell>
          <cell r="L20">
            <v>86.4</v>
          </cell>
          <cell r="M20">
            <v>86.3</v>
          </cell>
          <cell r="N20">
            <v>85.7</v>
          </cell>
          <cell r="O20">
            <v>87.6</v>
          </cell>
          <cell r="P20">
            <v>86.7</v>
          </cell>
          <cell r="Q20">
            <v>88.4</v>
          </cell>
          <cell r="R20">
            <v>87.2</v>
          </cell>
          <cell r="S20">
            <v>86.8</v>
          </cell>
          <cell r="T20">
            <v>85.3</v>
          </cell>
          <cell r="U20">
            <v>85.8</v>
          </cell>
          <cell r="V20">
            <v>87.6</v>
          </cell>
          <cell r="W20">
            <v>86</v>
          </cell>
          <cell r="X20">
            <v>86.1</v>
          </cell>
          <cell r="Y20">
            <v>87.7</v>
          </cell>
          <cell r="Z20">
            <v>86.8</v>
          </cell>
          <cell r="AA20">
            <v>84.4</v>
          </cell>
          <cell r="AB20">
            <v>85.8</v>
          </cell>
          <cell r="AC20">
            <v>87.9</v>
          </cell>
          <cell r="AD20">
            <v>89.1</v>
          </cell>
          <cell r="AE20">
            <v>88.6</v>
          </cell>
          <cell r="AF20">
            <v>88.2</v>
          </cell>
          <cell r="AG20">
            <v>87.4</v>
          </cell>
          <cell r="AH20">
            <v>86.5</v>
          </cell>
          <cell r="AI20">
            <v>86.4</v>
          </cell>
          <cell r="AJ20">
            <v>86.8</v>
          </cell>
          <cell r="AK20">
            <v>85.4</v>
          </cell>
          <cell r="AL20">
            <v>86.8</v>
          </cell>
          <cell r="AM20">
            <v>87</v>
          </cell>
          <cell r="AN20">
            <v>87.2</v>
          </cell>
          <cell r="AO20">
            <v>86.9</v>
          </cell>
        </row>
        <row r="21">
          <cell r="B21">
            <v>88.3</v>
          </cell>
          <cell r="C21">
            <v>87.3</v>
          </cell>
          <cell r="D21">
            <v>86.2</v>
          </cell>
          <cell r="F21">
            <v>86.7</v>
          </cell>
          <cell r="G21">
            <v>88.5</v>
          </cell>
          <cell r="H21">
            <v>89.7</v>
          </cell>
          <cell r="I21">
            <v>88.9</v>
          </cell>
          <cell r="J21">
            <v>89.2</v>
          </cell>
          <cell r="K21">
            <v>88.4</v>
          </cell>
          <cell r="L21">
            <v>87.2</v>
          </cell>
          <cell r="M21">
            <v>86.8</v>
          </cell>
          <cell r="N21">
            <v>86.9</v>
          </cell>
          <cell r="O21">
            <v>87.9</v>
          </cell>
          <cell r="P21">
            <v>87.6</v>
          </cell>
          <cell r="Q21">
            <v>88.6</v>
          </cell>
          <cell r="R21">
            <v>87.9</v>
          </cell>
          <cell r="S21">
            <v>87</v>
          </cell>
          <cell r="T21">
            <v>85.5</v>
          </cell>
          <cell r="U21">
            <v>86.1</v>
          </cell>
          <cell r="V21">
            <v>87.8</v>
          </cell>
          <cell r="W21">
            <v>87.1</v>
          </cell>
          <cell r="X21">
            <v>86.5</v>
          </cell>
          <cell r="Y21">
            <v>88.2</v>
          </cell>
          <cell r="Z21">
            <v>87.3</v>
          </cell>
          <cell r="AA21">
            <v>85.4</v>
          </cell>
          <cell r="AB21">
            <v>86.8</v>
          </cell>
          <cell r="AC21">
            <v>88.5</v>
          </cell>
          <cell r="AD21">
            <v>89.7</v>
          </cell>
          <cell r="AE21">
            <v>88.9</v>
          </cell>
          <cell r="AF21">
            <v>88.6</v>
          </cell>
          <cell r="AG21">
            <v>88.8</v>
          </cell>
          <cell r="AH21">
            <v>87.3</v>
          </cell>
          <cell r="AI21">
            <v>86.8</v>
          </cell>
          <cell r="AJ21">
            <v>87</v>
          </cell>
          <cell r="AK21">
            <v>85.9</v>
          </cell>
          <cell r="AL21">
            <v>87</v>
          </cell>
          <cell r="AM21">
            <v>87.8</v>
          </cell>
          <cell r="AN21">
            <v>87.9</v>
          </cell>
          <cell r="AO21">
            <v>87.5</v>
          </cell>
        </row>
        <row r="22">
          <cell r="B22">
            <v>88.7</v>
          </cell>
          <cell r="C22">
            <v>88</v>
          </cell>
          <cell r="D22">
            <v>87.1</v>
          </cell>
          <cell r="F22">
            <v>87.4</v>
          </cell>
          <cell r="G22">
            <v>88.7</v>
          </cell>
          <cell r="H22">
            <v>90.1</v>
          </cell>
          <cell r="I22">
            <v>89.1</v>
          </cell>
          <cell r="J22">
            <v>89.5</v>
          </cell>
          <cell r="K22">
            <v>88.8</v>
          </cell>
          <cell r="L22">
            <v>88</v>
          </cell>
          <cell r="M22">
            <v>87.3</v>
          </cell>
          <cell r="N22">
            <v>88.2</v>
          </cell>
          <cell r="O22">
            <v>88.2</v>
          </cell>
          <cell r="P22">
            <v>88.1</v>
          </cell>
          <cell r="Q22">
            <v>89.3</v>
          </cell>
          <cell r="R22">
            <v>88.4</v>
          </cell>
          <cell r="S22">
            <v>87.4</v>
          </cell>
          <cell r="T22">
            <v>86</v>
          </cell>
          <cell r="U22">
            <v>86.7</v>
          </cell>
          <cell r="V22">
            <v>88</v>
          </cell>
          <cell r="W22">
            <v>87.5</v>
          </cell>
          <cell r="X22">
            <v>87</v>
          </cell>
          <cell r="Y22">
            <v>88.6</v>
          </cell>
          <cell r="Z22">
            <v>88</v>
          </cell>
          <cell r="AA22">
            <v>85.8</v>
          </cell>
          <cell r="AB22">
            <v>87.6</v>
          </cell>
          <cell r="AC22">
            <v>88.7</v>
          </cell>
          <cell r="AD22">
            <v>90.1</v>
          </cell>
          <cell r="AE22">
            <v>89.1</v>
          </cell>
          <cell r="AF22">
            <v>89.1</v>
          </cell>
          <cell r="AG22">
            <v>89.2</v>
          </cell>
          <cell r="AH22">
            <v>88.1</v>
          </cell>
          <cell r="AI22">
            <v>87.3</v>
          </cell>
          <cell r="AJ22">
            <v>87.4</v>
          </cell>
          <cell r="AK22">
            <v>86.6</v>
          </cell>
          <cell r="AL22">
            <v>87.5</v>
          </cell>
          <cell r="AM22">
            <v>88.1</v>
          </cell>
          <cell r="AN22">
            <v>88.4</v>
          </cell>
          <cell r="AO22">
            <v>88.1</v>
          </cell>
        </row>
        <row r="23">
          <cell r="B23">
            <v>89.7</v>
          </cell>
          <cell r="C23">
            <v>88.9</v>
          </cell>
          <cell r="D23">
            <v>87.6</v>
          </cell>
          <cell r="F23">
            <v>89</v>
          </cell>
          <cell r="G23">
            <v>90.3</v>
          </cell>
          <cell r="H23">
            <v>91</v>
          </cell>
          <cell r="I23">
            <v>90.7</v>
          </cell>
          <cell r="J23">
            <v>90.7</v>
          </cell>
          <cell r="K23">
            <v>90.4</v>
          </cell>
          <cell r="L23">
            <v>88.7</v>
          </cell>
          <cell r="M23">
            <v>88.9</v>
          </cell>
          <cell r="N23">
            <v>88.9</v>
          </cell>
          <cell r="O23">
            <v>89.4</v>
          </cell>
          <cell r="P23">
            <v>89</v>
          </cell>
          <cell r="Q23">
            <v>90.2</v>
          </cell>
          <cell r="R23">
            <v>89.5</v>
          </cell>
          <cell r="S23">
            <v>88.4</v>
          </cell>
          <cell r="T23">
            <v>87.3</v>
          </cell>
          <cell r="U23">
            <v>87.2</v>
          </cell>
          <cell r="V23">
            <v>89.6</v>
          </cell>
          <cell r="W23">
            <v>88.4</v>
          </cell>
          <cell r="X23">
            <v>88</v>
          </cell>
          <cell r="Y23">
            <v>89.6</v>
          </cell>
          <cell r="Z23">
            <v>88.9</v>
          </cell>
          <cell r="AA23">
            <v>86.8</v>
          </cell>
          <cell r="AB23">
            <v>89</v>
          </cell>
          <cell r="AC23">
            <v>90.3</v>
          </cell>
          <cell r="AD23">
            <v>91</v>
          </cell>
          <cell r="AE23">
            <v>90.8</v>
          </cell>
          <cell r="AF23">
            <v>90.2</v>
          </cell>
          <cell r="AG23">
            <v>89.4</v>
          </cell>
          <cell r="AH23">
            <v>88.8</v>
          </cell>
          <cell r="AI23">
            <v>88.9</v>
          </cell>
          <cell r="AJ23">
            <v>88.4</v>
          </cell>
          <cell r="AK23">
            <v>87.8</v>
          </cell>
          <cell r="AL23">
            <v>88.4</v>
          </cell>
          <cell r="AM23">
            <v>89.2</v>
          </cell>
          <cell r="AN23">
            <v>89.3</v>
          </cell>
          <cell r="AO23">
            <v>89.1</v>
          </cell>
        </row>
        <row r="24">
          <cell r="B24">
            <v>90</v>
          </cell>
          <cell r="C24">
            <v>89.7</v>
          </cell>
          <cell r="D24">
            <v>88.3</v>
          </cell>
          <cell r="F24">
            <v>89.4</v>
          </cell>
          <cell r="G24">
            <v>91.1</v>
          </cell>
          <cell r="H24">
            <v>91.6</v>
          </cell>
          <cell r="I24">
            <v>91.5</v>
          </cell>
          <cell r="J24">
            <v>91.3</v>
          </cell>
          <cell r="K24">
            <v>90.6</v>
          </cell>
          <cell r="L24">
            <v>89.6</v>
          </cell>
          <cell r="M24">
            <v>89.9</v>
          </cell>
          <cell r="N24">
            <v>89.2</v>
          </cell>
          <cell r="O24">
            <v>89.9</v>
          </cell>
          <cell r="P24">
            <v>89.6</v>
          </cell>
          <cell r="Q24">
            <v>90.9</v>
          </cell>
          <cell r="R24">
            <v>90.3</v>
          </cell>
          <cell r="S24">
            <v>89.3</v>
          </cell>
          <cell r="T24">
            <v>87.6</v>
          </cell>
          <cell r="U24">
            <v>88.2</v>
          </cell>
          <cell r="V24">
            <v>89.9</v>
          </cell>
          <cell r="W24">
            <v>89.1</v>
          </cell>
          <cell r="X24">
            <v>88.7</v>
          </cell>
          <cell r="Y24">
            <v>90</v>
          </cell>
          <cell r="Z24">
            <v>89.8</v>
          </cell>
          <cell r="AA24">
            <v>87.6</v>
          </cell>
          <cell r="AB24">
            <v>89.6</v>
          </cell>
          <cell r="AC24">
            <v>91.1</v>
          </cell>
          <cell r="AD24">
            <v>91.7</v>
          </cell>
          <cell r="AE24">
            <v>91.5</v>
          </cell>
          <cell r="AF24">
            <v>90.9</v>
          </cell>
          <cell r="AG24">
            <v>90.1</v>
          </cell>
          <cell r="AH24">
            <v>89.6</v>
          </cell>
          <cell r="AI24">
            <v>89.9</v>
          </cell>
          <cell r="AJ24">
            <v>89.3</v>
          </cell>
          <cell r="AK24">
            <v>88.1</v>
          </cell>
          <cell r="AL24">
            <v>89.1</v>
          </cell>
          <cell r="AM24">
            <v>89.7</v>
          </cell>
          <cell r="AN24">
            <v>90</v>
          </cell>
          <cell r="AO24">
            <v>89.9</v>
          </cell>
        </row>
        <row r="25">
          <cell r="B25">
            <v>91.2</v>
          </cell>
          <cell r="C25">
            <v>90.7</v>
          </cell>
          <cell r="D25">
            <v>88.8</v>
          </cell>
          <cell r="F25">
            <v>90.3</v>
          </cell>
          <cell r="G25">
            <v>91.6</v>
          </cell>
          <cell r="H25">
            <v>92</v>
          </cell>
          <cell r="I25">
            <v>91.7</v>
          </cell>
          <cell r="J25">
            <v>91.9</v>
          </cell>
          <cell r="K25">
            <v>91.7</v>
          </cell>
          <cell r="L25">
            <v>90.5</v>
          </cell>
          <cell r="M25">
            <v>90.9</v>
          </cell>
          <cell r="N25">
            <v>90.1</v>
          </cell>
          <cell r="O25">
            <v>90.3</v>
          </cell>
          <cell r="P25">
            <v>90.9</v>
          </cell>
          <cell r="Q25">
            <v>91.6</v>
          </cell>
          <cell r="R25">
            <v>91.1</v>
          </cell>
          <cell r="S25">
            <v>90</v>
          </cell>
          <cell r="T25">
            <v>89.2</v>
          </cell>
          <cell r="U25">
            <v>89.1</v>
          </cell>
          <cell r="V25">
            <v>90.4</v>
          </cell>
          <cell r="W25">
            <v>89.7</v>
          </cell>
          <cell r="X25">
            <v>89.8</v>
          </cell>
          <cell r="Y25">
            <v>91</v>
          </cell>
          <cell r="Z25">
            <v>90.7</v>
          </cell>
          <cell r="AA25">
            <v>88.6</v>
          </cell>
          <cell r="AB25">
            <v>90.4</v>
          </cell>
          <cell r="AC25">
            <v>91.6</v>
          </cell>
          <cell r="AD25">
            <v>92.1</v>
          </cell>
          <cell r="AE25">
            <v>91.8</v>
          </cell>
          <cell r="AF25">
            <v>91.7</v>
          </cell>
          <cell r="AG25">
            <v>92.2</v>
          </cell>
          <cell r="AH25">
            <v>90.5</v>
          </cell>
          <cell r="AI25">
            <v>90.9</v>
          </cell>
          <cell r="AJ25">
            <v>90</v>
          </cell>
          <cell r="AK25">
            <v>89.5</v>
          </cell>
          <cell r="AL25">
            <v>89.7</v>
          </cell>
          <cell r="AM25">
            <v>90.7</v>
          </cell>
          <cell r="AN25">
            <v>90.7</v>
          </cell>
          <cell r="AO25">
            <v>90.8</v>
          </cell>
        </row>
        <row r="26">
          <cell r="B26">
            <v>91.9</v>
          </cell>
          <cell r="C26">
            <v>91.4</v>
          </cell>
          <cell r="D26">
            <v>89.3</v>
          </cell>
          <cell r="F26">
            <v>91.2</v>
          </cell>
          <cell r="G26">
            <v>92.3</v>
          </cell>
          <cell r="H26">
            <v>92.3</v>
          </cell>
          <cell r="I26">
            <v>92</v>
          </cell>
          <cell r="J26">
            <v>92.2</v>
          </cell>
          <cell r="K26">
            <v>92</v>
          </cell>
          <cell r="L26">
            <v>91.4</v>
          </cell>
          <cell r="M26">
            <v>91.6</v>
          </cell>
          <cell r="N26">
            <v>91</v>
          </cell>
          <cell r="O26">
            <v>91</v>
          </cell>
          <cell r="P26">
            <v>91.3</v>
          </cell>
          <cell r="Q26">
            <v>91.9</v>
          </cell>
          <cell r="R26">
            <v>91.6</v>
          </cell>
          <cell r="S26">
            <v>90.3</v>
          </cell>
          <cell r="T26">
            <v>90.2</v>
          </cell>
          <cell r="U26">
            <v>89.9</v>
          </cell>
          <cell r="V26">
            <v>90.7</v>
          </cell>
          <cell r="W26">
            <v>90.1</v>
          </cell>
          <cell r="X26">
            <v>90.4</v>
          </cell>
          <cell r="Y26">
            <v>91.8</v>
          </cell>
          <cell r="Z26">
            <v>91.3</v>
          </cell>
          <cell r="AA26">
            <v>89.3</v>
          </cell>
          <cell r="AB26">
            <v>91.3</v>
          </cell>
          <cell r="AC26">
            <v>92.3</v>
          </cell>
          <cell r="AD26">
            <v>92.3</v>
          </cell>
          <cell r="AE26">
            <v>92</v>
          </cell>
          <cell r="AF26">
            <v>92.1</v>
          </cell>
          <cell r="AG26">
            <v>92.2</v>
          </cell>
          <cell r="AH26">
            <v>91.3</v>
          </cell>
          <cell r="AI26">
            <v>91.5</v>
          </cell>
          <cell r="AJ26">
            <v>90.3</v>
          </cell>
          <cell r="AK26">
            <v>90.4</v>
          </cell>
          <cell r="AL26">
            <v>90.5</v>
          </cell>
          <cell r="AM26">
            <v>91.1</v>
          </cell>
          <cell r="AN26">
            <v>91</v>
          </cell>
          <cell r="AO26">
            <v>91.3</v>
          </cell>
        </row>
        <row r="27">
          <cell r="B27">
            <v>92.4</v>
          </cell>
          <cell r="C27">
            <v>92.3</v>
          </cell>
          <cell r="D27">
            <v>91.2</v>
          </cell>
          <cell r="F27">
            <v>92.2</v>
          </cell>
          <cell r="G27">
            <v>93.1</v>
          </cell>
          <cell r="H27">
            <v>93.1</v>
          </cell>
          <cell r="I27">
            <v>93.4</v>
          </cell>
          <cell r="J27">
            <v>93.2</v>
          </cell>
          <cell r="K27">
            <v>95.1</v>
          </cell>
          <cell r="L27">
            <v>92.2</v>
          </cell>
          <cell r="M27">
            <v>92.8</v>
          </cell>
          <cell r="N27">
            <v>92.1</v>
          </cell>
          <cell r="O27">
            <v>92.5</v>
          </cell>
          <cell r="P27">
            <v>92.1</v>
          </cell>
          <cell r="Q27">
            <v>93.7</v>
          </cell>
          <cell r="R27">
            <v>92.7</v>
          </cell>
          <cell r="S27">
            <v>91.4</v>
          </cell>
          <cell r="T27">
            <v>91.4</v>
          </cell>
          <cell r="U27">
            <v>90.3</v>
          </cell>
          <cell r="V27">
            <v>91.8</v>
          </cell>
          <cell r="W27">
            <v>90.8</v>
          </cell>
          <cell r="X27">
            <v>91.2</v>
          </cell>
          <cell r="Y27">
            <v>92.4</v>
          </cell>
          <cell r="Z27">
            <v>92.3</v>
          </cell>
          <cell r="AA27">
            <v>90.7</v>
          </cell>
          <cell r="AB27">
            <v>92.3</v>
          </cell>
          <cell r="AC27">
            <v>93.1</v>
          </cell>
          <cell r="AD27">
            <v>93.1</v>
          </cell>
          <cell r="AE27">
            <v>93.5</v>
          </cell>
          <cell r="AF27">
            <v>93.1</v>
          </cell>
          <cell r="AG27">
            <v>93.1</v>
          </cell>
          <cell r="AH27">
            <v>92.1</v>
          </cell>
          <cell r="AI27">
            <v>92.8</v>
          </cell>
          <cell r="AJ27">
            <v>91.4</v>
          </cell>
          <cell r="AK27">
            <v>91.6</v>
          </cell>
          <cell r="AL27">
            <v>91.5</v>
          </cell>
          <cell r="AM27">
            <v>92.1</v>
          </cell>
          <cell r="AN27">
            <v>92.3</v>
          </cell>
          <cell r="AO27">
            <v>92.3</v>
          </cell>
        </row>
        <row r="28">
          <cell r="B28">
            <v>93.2</v>
          </cell>
          <cell r="C28">
            <v>92.9</v>
          </cell>
          <cell r="D28">
            <v>92.2</v>
          </cell>
          <cell r="F28">
            <v>92.8</v>
          </cell>
          <cell r="G28">
            <v>93.8</v>
          </cell>
          <cell r="H28">
            <v>93.9</v>
          </cell>
          <cell r="I28">
            <v>93.8</v>
          </cell>
          <cell r="J28">
            <v>93.5</v>
          </cell>
          <cell r="K28">
            <v>95.1</v>
          </cell>
          <cell r="L28">
            <v>93.5</v>
          </cell>
          <cell r="M28">
            <v>93.1</v>
          </cell>
          <cell r="N28">
            <v>92.4</v>
          </cell>
          <cell r="O28">
            <v>93.1</v>
          </cell>
          <cell r="P28">
            <v>92.8</v>
          </cell>
          <cell r="Q28">
            <v>94.6</v>
          </cell>
          <cell r="R28">
            <v>93.3</v>
          </cell>
          <cell r="S28">
            <v>92.2</v>
          </cell>
          <cell r="T28">
            <v>91.9</v>
          </cell>
          <cell r="U28">
            <v>90.8</v>
          </cell>
          <cell r="V28">
            <v>92.2</v>
          </cell>
          <cell r="W28">
            <v>91.1</v>
          </cell>
          <cell r="X28">
            <v>91.8</v>
          </cell>
          <cell r="Y28">
            <v>93.1</v>
          </cell>
          <cell r="Z28">
            <v>92.9</v>
          </cell>
          <cell r="AA28">
            <v>91.2</v>
          </cell>
          <cell r="AB28">
            <v>92.8</v>
          </cell>
          <cell r="AC28">
            <v>93.8</v>
          </cell>
          <cell r="AD28">
            <v>93.9</v>
          </cell>
          <cell r="AE28">
            <v>93.9</v>
          </cell>
          <cell r="AF28">
            <v>93.3</v>
          </cell>
          <cell r="AG28">
            <v>93.6</v>
          </cell>
          <cell r="AH28">
            <v>93.4</v>
          </cell>
          <cell r="AI28">
            <v>93.1</v>
          </cell>
          <cell r="AJ28">
            <v>92.2</v>
          </cell>
          <cell r="AK28">
            <v>92</v>
          </cell>
          <cell r="AL28">
            <v>92</v>
          </cell>
          <cell r="AM28">
            <v>92.7</v>
          </cell>
          <cell r="AN28">
            <v>92.9</v>
          </cell>
          <cell r="AO28">
            <v>93</v>
          </cell>
        </row>
        <row r="29">
          <cell r="B29">
            <v>94.5</v>
          </cell>
          <cell r="C29">
            <v>93.5</v>
          </cell>
          <cell r="D29">
            <v>92.6</v>
          </cell>
          <cell r="F29">
            <v>93.6</v>
          </cell>
          <cell r="G29">
            <v>94</v>
          </cell>
          <cell r="H29">
            <v>94.4</v>
          </cell>
          <cell r="I29">
            <v>94.4</v>
          </cell>
          <cell r="J29">
            <v>94.1</v>
          </cell>
          <cell r="K29">
            <v>95.3</v>
          </cell>
          <cell r="L29">
            <v>94.1</v>
          </cell>
          <cell r="M29">
            <v>93.7</v>
          </cell>
          <cell r="N29">
            <v>93.1</v>
          </cell>
          <cell r="O29">
            <v>93.8</v>
          </cell>
          <cell r="P29">
            <v>93.8</v>
          </cell>
          <cell r="Q29">
            <v>95</v>
          </cell>
          <cell r="R29">
            <v>93.9</v>
          </cell>
          <cell r="S29">
            <v>93</v>
          </cell>
          <cell r="T29">
            <v>92.2</v>
          </cell>
          <cell r="U29">
            <v>92</v>
          </cell>
          <cell r="V29">
            <v>92.9</v>
          </cell>
          <cell r="W29">
            <v>93.2</v>
          </cell>
          <cell r="X29">
            <v>92.8</v>
          </cell>
          <cell r="Y29">
            <v>94.3</v>
          </cell>
          <cell r="Z29">
            <v>93.4</v>
          </cell>
          <cell r="AA29">
            <v>92.6</v>
          </cell>
          <cell r="AB29">
            <v>93.5</v>
          </cell>
          <cell r="AC29">
            <v>94</v>
          </cell>
          <cell r="AD29">
            <v>94.4</v>
          </cell>
          <cell r="AE29">
            <v>94.5</v>
          </cell>
          <cell r="AF29">
            <v>93.9</v>
          </cell>
          <cell r="AG29">
            <v>95.3</v>
          </cell>
          <cell r="AH29">
            <v>94.1</v>
          </cell>
          <cell r="AI29">
            <v>93.8</v>
          </cell>
          <cell r="AJ29">
            <v>93</v>
          </cell>
          <cell r="AK29">
            <v>92.5</v>
          </cell>
          <cell r="AL29">
            <v>93</v>
          </cell>
          <cell r="AM29">
            <v>93.5</v>
          </cell>
          <cell r="AN29">
            <v>94.1</v>
          </cell>
          <cell r="AO29">
            <v>93.6</v>
          </cell>
        </row>
        <row r="30">
          <cell r="B30">
            <v>95</v>
          </cell>
          <cell r="C30">
            <v>94.2</v>
          </cell>
          <cell r="D30">
            <v>93.6</v>
          </cell>
          <cell r="F30">
            <v>93.9</v>
          </cell>
          <cell r="G30">
            <v>94.7</v>
          </cell>
          <cell r="H30">
            <v>94.9</v>
          </cell>
          <cell r="I30">
            <v>94.8</v>
          </cell>
          <cell r="J30">
            <v>94.4</v>
          </cell>
          <cell r="K30">
            <v>95.5</v>
          </cell>
          <cell r="L30">
            <v>94.8</v>
          </cell>
          <cell r="M30">
            <v>94.3</v>
          </cell>
          <cell r="N30">
            <v>94</v>
          </cell>
          <cell r="O30">
            <v>94.3</v>
          </cell>
          <cell r="P30">
            <v>94.3</v>
          </cell>
          <cell r="Q30">
            <v>95.7</v>
          </cell>
          <cell r="R30">
            <v>94.5</v>
          </cell>
          <cell r="S30">
            <v>93.1</v>
          </cell>
          <cell r="T30">
            <v>93.4</v>
          </cell>
          <cell r="U30">
            <v>92.4</v>
          </cell>
          <cell r="V30">
            <v>93.1</v>
          </cell>
          <cell r="W30">
            <v>93.4</v>
          </cell>
          <cell r="X30">
            <v>93.2</v>
          </cell>
          <cell r="Y30">
            <v>94.9</v>
          </cell>
          <cell r="Z30">
            <v>94.2</v>
          </cell>
          <cell r="AA30">
            <v>92.9</v>
          </cell>
          <cell r="AB30">
            <v>93.8</v>
          </cell>
          <cell r="AC30">
            <v>94.7</v>
          </cell>
          <cell r="AD30">
            <v>94.9</v>
          </cell>
          <cell r="AE30">
            <v>94.8</v>
          </cell>
          <cell r="AF30">
            <v>94.4</v>
          </cell>
          <cell r="AG30">
            <v>95.3</v>
          </cell>
          <cell r="AH30">
            <v>94.7</v>
          </cell>
          <cell r="AI30">
            <v>94.3</v>
          </cell>
          <cell r="AJ30">
            <v>93.1</v>
          </cell>
          <cell r="AK30">
            <v>93.5</v>
          </cell>
          <cell r="AL30">
            <v>93.4</v>
          </cell>
          <cell r="AM30">
            <v>93.9</v>
          </cell>
          <cell r="AN30">
            <v>94.6</v>
          </cell>
          <cell r="AO30">
            <v>94.2</v>
          </cell>
        </row>
        <row r="31">
          <cell r="B31">
            <v>96.4</v>
          </cell>
          <cell r="C31">
            <v>95.5</v>
          </cell>
          <cell r="D31">
            <v>95.1</v>
          </cell>
          <cell r="F31">
            <v>95.4</v>
          </cell>
          <cell r="G31">
            <v>96.3</v>
          </cell>
          <cell r="H31">
            <v>96.2</v>
          </cell>
          <cell r="I31">
            <v>96.2</v>
          </cell>
          <cell r="J31">
            <v>95.3</v>
          </cell>
          <cell r="K31">
            <v>97.2</v>
          </cell>
          <cell r="L31">
            <v>95.5</v>
          </cell>
          <cell r="M31">
            <v>95.9</v>
          </cell>
          <cell r="N31">
            <v>95.3</v>
          </cell>
          <cell r="O31">
            <v>95.3</v>
          </cell>
          <cell r="P31">
            <v>95.5</v>
          </cell>
          <cell r="Q31">
            <v>96.6</v>
          </cell>
          <cell r="R31">
            <v>95.8</v>
          </cell>
          <cell r="S31">
            <v>94.1</v>
          </cell>
          <cell r="T31">
            <v>95.1</v>
          </cell>
          <cell r="U31">
            <v>92.8</v>
          </cell>
          <cell r="V31">
            <v>94.5</v>
          </cell>
          <cell r="W31">
            <v>94.5</v>
          </cell>
          <cell r="X31">
            <v>94.3</v>
          </cell>
          <cell r="Y31">
            <v>96.3</v>
          </cell>
          <cell r="Z31">
            <v>95.5</v>
          </cell>
          <cell r="AA31">
            <v>94.4</v>
          </cell>
          <cell r="AB31">
            <v>95.1</v>
          </cell>
          <cell r="AC31">
            <v>96.3</v>
          </cell>
          <cell r="AD31">
            <v>96.1</v>
          </cell>
          <cell r="AE31">
            <v>96.2</v>
          </cell>
          <cell r="AF31">
            <v>95.2</v>
          </cell>
          <cell r="AG31">
            <v>95.8</v>
          </cell>
          <cell r="AH31">
            <v>95.4</v>
          </cell>
          <cell r="AI31">
            <v>95.9</v>
          </cell>
          <cell r="AJ31">
            <v>94.1</v>
          </cell>
          <cell r="AK31">
            <v>95.1</v>
          </cell>
          <cell r="AL31">
            <v>94.2</v>
          </cell>
          <cell r="AM31">
            <v>95.3</v>
          </cell>
          <cell r="AN31">
            <v>95.5</v>
          </cell>
          <cell r="AO31">
            <v>95.4</v>
          </cell>
        </row>
        <row r="32">
          <cell r="B32">
            <v>97.1</v>
          </cell>
          <cell r="C32">
            <v>96.4</v>
          </cell>
          <cell r="D32">
            <v>95.8</v>
          </cell>
          <cell r="F32">
            <v>95.8</v>
          </cell>
          <cell r="G32">
            <v>96.9</v>
          </cell>
          <cell r="H32">
            <v>96.8</v>
          </cell>
          <cell r="I32">
            <v>97.3</v>
          </cell>
          <cell r="J32">
            <v>96.5</v>
          </cell>
          <cell r="K32">
            <v>97.4</v>
          </cell>
          <cell r="L32">
            <v>96.8</v>
          </cell>
          <cell r="M32">
            <v>96.3</v>
          </cell>
          <cell r="N32">
            <v>95.6</v>
          </cell>
          <cell r="O32">
            <v>96.1</v>
          </cell>
          <cell r="P32">
            <v>96.5</v>
          </cell>
          <cell r="Q32">
            <v>97.3</v>
          </cell>
          <cell r="R32">
            <v>96.5</v>
          </cell>
          <cell r="S32">
            <v>95.1</v>
          </cell>
          <cell r="T32">
            <v>95.7</v>
          </cell>
          <cell r="U32">
            <v>93.3</v>
          </cell>
          <cell r="V32">
            <v>95.2</v>
          </cell>
          <cell r="W32">
            <v>94.8</v>
          </cell>
          <cell r="X32">
            <v>95</v>
          </cell>
          <cell r="Y32">
            <v>97.1</v>
          </cell>
          <cell r="Z32">
            <v>96.4</v>
          </cell>
          <cell r="AA32">
            <v>95.4</v>
          </cell>
          <cell r="AB32">
            <v>95.7</v>
          </cell>
          <cell r="AC32">
            <v>96.9</v>
          </cell>
          <cell r="AD32">
            <v>96.9</v>
          </cell>
          <cell r="AE32">
            <v>97.3</v>
          </cell>
          <cell r="AF32">
            <v>96.4</v>
          </cell>
          <cell r="AG32">
            <v>96.4</v>
          </cell>
          <cell r="AH32">
            <v>96.6</v>
          </cell>
          <cell r="AI32">
            <v>96.3</v>
          </cell>
          <cell r="AJ32">
            <v>95.1</v>
          </cell>
          <cell r="AK32">
            <v>95.7</v>
          </cell>
          <cell r="AL32">
            <v>94.8</v>
          </cell>
          <cell r="AM32">
            <v>96.2</v>
          </cell>
          <cell r="AN32">
            <v>96.1</v>
          </cell>
          <cell r="AO32">
            <v>96.1</v>
          </cell>
        </row>
        <row r="33">
          <cell r="B33">
            <v>97.5</v>
          </cell>
          <cell r="C33">
            <v>97</v>
          </cell>
          <cell r="D33">
            <v>96</v>
          </cell>
          <cell r="F33">
            <v>96.9</v>
          </cell>
          <cell r="G33">
            <v>97.4</v>
          </cell>
          <cell r="H33">
            <v>97.4</v>
          </cell>
          <cell r="I33">
            <v>97.9</v>
          </cell>
          <cell r="J33">
            <v>97.4</v>
          </cell>
          <cell r="K33">
            <v>97.8</v>
          </cell>
          <cell r="L33">
            <v>97.2</v>
          </cell>
          <cell r="M33">
            <v>96.8</v>
          </cell>
          <cell r="N33">
            <v>97.4</v>
          </cell>
          <cell r="O33">
            <v>96.7</v>
          </cell>
          <cell r="P33">
            <v>97.6</v>
          </cell>
          <cell r="Q33">
            <v>97.9</v>
          </cell>
          <cell r="R33">
            <v>97.2</v>
          </cell>
          <cell r="S33">
            <v>96.4</v>
          </cell>
          <cell r="T33">
            <v>97.1</v>
          </cell>
          <cell r="U33">
            <v>96.2</v>
          </cell>
          <cell r="V33">
            <v>96.2</v>
          </cell>
          <cell r="W33">
            <v>96.9</v>
          </cell>
          <cell r="X33">
            <v>96.6</v>
          </cell>
          <cell r="Y33">
            <v>97.5</v>
          </cell>
          <cell r="Z33">
            <v>97</v>
          </cell>
          <cell r="AA33">
            <v>96.2</v>
          </cell>
          <cell r="AB33">
            <v>96.9</v>
          </cell>
          <cell r="AC33">
            <v>97.4</v>
          </cell>
          <cell r="AD33">
            <v>97.4</v>
          </cell>
          <cell r="AE33">
            <v>97.9</v>
          </cell>
          <cell r="AF33">
            <v>97.5</v>
          </cell>
          <cell r="AG33">
            <v>96.7</v>
          </cell>
          <cell r="AH33">
            <v>97.2</v>
          </cell>
          <cell r="AI33">
            <v>96.8</v>
          </cell>
          <cell r="AJ33">
            <v>96.4</v>
          </cell>
          <cell r="AK33">
            <v>97.2</v>
          </cell>
          <cell r="AL33">
            <v>96.5</v>
          </cell>
          <cell r="AM33">
            <v>97.2</v>
          </cell>
          <cell r="AN33">
            <v>97.4</v>
          </cell>
          <cell r="AO33">
            <v>97</v>
          </cell>
        </row>
        <row r="34">
          <cell r="B34">
            <v>98</v>
          </cell>
          <cell r="C34">
            <v>97.7</v>
          </cell>
          <cell r="D34">
            <v>97.2</v>
          </cell>
          <cell r="F34">
            <v>97.3</v>
          </cell>
          <cell r="G34">
            <v>98</v>
          </cell>
          <cell r="H34">
            <v>97.8</v>
          </cell>
          <cell r="I34">
            <v>98.1</v>
          </cell>
          <cell r="J34">
            <v>97.6</v>
          </cell>
          <cell r="K34">
            <v>98</v>
          </cell>
          <cell r="L34">
            <v>97.9</v>
          </cell>
          <cell r="M34">
            <v>97.5</v>
          </cell>
          <cell r="N34">
            <v>98</v>
          </cell>
          <cell r="O34">
            <v>97.2</v>
          </cell>
          <cell r="P34">
            <v>97.7</v>
          </cell>
          <cell r="Q34">
            <v>98.2</v>
          </cell>
          <cell r="R34">
            <v>97.7</v>
          </cell>
          <cell r="S34">
            <v>96.7</v>
          </cell>
          <cell r="T34">
            <v>97.8</v>
          </cell>
          <cell r="U34">
            <v>96.5</v>
          </cell>
          <cell r="V34">
            <v>96.7</v>
          </cell>
          <cell r="W34">
            <v>97.2</v>
          </cell>
          <cell r="X34">
            <v>97.1</v>
          </cell>
          <cell r="Y34">
            <v>97.9</v>
          </cell>
          <cell r="Z34">
            <v>97.6</v>
          </cell>
          <cell r="AA34">
            <v>97.2</v>
          </cell>
          <cell r="AB34">
            <v>97.4</v>
          </cell>
          <cell r="AC34">
            <v>98</v>
          </cell>
          <cell r="AD34">
            <v>97.7</v>
          </cell>
          <cell r="AE34">
            <v>98.1</v>
          </cell>
          <cell r="AF34">
            <v>97.8</v>
          </cell>
          <cell r="AG34">
            <v>97.4</v>
          </cell>
          <cell r="AH34">
            <v>97.8</v>
          </cell>
          <cell r="AI34">
            <v>97.4</v>
          </cell>
          <cell r="AJ34">
            <v>96.7</v>
          </cell>
          <cell r="AK34">
            <v>97.9</v>
          </cell>
          <cell r="AL34">
            <v>96.9</v>
          </cell>
          <cell r="AM34">
            <v>97.5</v>
          </cell>
          <cell r="AN34">
            <v>97.7</v>
          </cell>
          <cell r="AO34">
            <v>97.6</v>
          </cell>
        </row>
        <row r="35">
          <cell r="B35">
            <v>98.9</v>
          </cell>
          <cell r="C35">
            <v>98.7</v>
          </cell>
          <cell r="D35">
            <v>98.2</v>
          </cell>
          <cell r="F35">
            <v>98.8</v>
          </cell>
          <cell r="G35">
            <v>99.1</v>
          </cell>
          <cell r="H35">
            <v>98.7</v>
          </cell>
          <cell r="I35">
            <v>99.4</v>
          </cell>
          <cell r="J35">
            <v>99</v>
          </cell>
          <cell r="K35">
            <v>99.6</v>
          </cell>
          <cell r="L35">
            <v>98.6</v>
          </cell>
          <cell r="M35">
            <v>99.1</v>
          </cell>
          <cell r="N35">
            <v>98.5</v>
          </cell>
          <cell r="O35">
            <v>98.5</v>
          </cell>
          <cell r="P35">
            <v>98.9</v>
          </cell>
          <cell r="Q35">
            <v>99.1</v>
          </cell>
          <cell r="R35">
            <v>98.8</v>
          </cell>
          <cell r="S35">
            <v>98.4</v>
          </cell>
          <cell r="T35">
            <v>98.8</v>
          </cell>
          <cell r="U35">
            <v>99.1</v>
          </cell>
          <cell r="V35">
            <v>99.5</v>
          </cell>
          <cell r="W35">
            <v>98.6</v>
          </cell>
          <cell r="X35">
            <v>98.7</v>
          </cell>
          <cell r="Y35">
            <v>99</v>
          </cell>
          <cell r="Z35">
            <v>98.7</v>
          </cell>
          <cell r="AA35">
            <v>98.3</v>
          </cell>
          <cell r="AB35">
            <v>98.8</v>
          </cell>
          <cell r="AC35">
            <v>99.1</v>
          </cell>
          <cell r="AD35">
            <v>98.7</v>
          </cell>
          <cell r="AE35">
            <v>99.3</v>
          </cell>
          <cell r="AF35">
            <v>99</v>
          </cell>
          <cell r="AG35">
            <v>98.9</v>
          </cell>
          <cell r="AH35">
            <v>98.6</v>
          </cell>
          <cell r="AI35">
            <v>99.1</v>
          </cell>
          <cell r="AJ35">
            <v>98.4</v>
          </cell>
          <cell r="AK35">
            <v>98.7</v>
          </cell>
          <cell r="AL35">
            <v>98.8</v>
          </cell>
          <cell r="AM35">
            <v>99.1</v>
          </cell>
          <cell r="AN35">
            <v>98.9</v>
          </cell>
          <cell r="AO35">
            <v>98.8</v>
          </cell>
        </row>
        <row r="36">
          <cell r="B36">
            <v>99.8</v>
          </cell>
          <cell r="C36">
            <v>99.8</v>
          </cell>
          <cell r="D36">
            <v>99.7</v>
          </cell>
          <cell r="F36">
            <v>99.1</v>
          </cell>
          <cell r="G36">
            <v>99.6</v>
          </cell>
          <cell r="H36">
            <v>100</v>
          </cell>
          <cell r="I36">
            <v>99.9</v>
          </cell>
          <cell r="J36">
            <v>99.8</v>
          </cell>
          <cell r="K36">
            <v>99.7</v>
          </cell>
          <cell r="L36">
            <v>99.6</v>
          </cell>
          <cell r="M36">
            <v>99.9</v>
          </cell>
          <cell r="N36">
            <v>98.8</v>
          </cell>
          <cell r="O36">
            <v>100.1</v>
          </cell>
          <cell r="P36">
            <v>99.6</v>
          </cell>
          <cell r="Q36">
            <v>99.8</v>
          </cell>
          <cell r="R36">
            <v>99.7</v>
          </cell>
          <cell r="S36">
            <v>100</v>
          </cell>
          <cell r="T36">
            <v>99.1</v>
          </cell>
          <cell r="U36">
            <v>99.5</v>
          </cell>
          <cell r="V36">
            <v>100.1</v>
          </cell>
          <cell r="W36">
            <v>99.9</v>
          </cell>
          <cell r="X36">
            <v>99.5</v>
          </cell>
          <cell r="Y36">
            <v>99.8</v>
          </cell>
          <cell r="Z36">
            <v>99.9</v>
          </cell>
          <cell r="AA36">
            <v>99.3</v>
          </cell>
          <cell r="AB36">
            <v>99.1</v>
          </cell>
          <cell r="AC36">
            <v>99.6</v>
          </cell>
          <cell r="AD36">
            <v>99.9</v>
          </cell>
          <cell r="AE36">
            <v>99.9</v>
          </cell>
          <cell r="AF36">
            <v>99.6</v>
          </cell>
          <cell r="AG36">
            <v>99.4</v>
          </cell>
          <cell r="AH36">
            <v>99.6</v>
          </cell>
          <cell r="AI36">
            <v>99.9</v>
          </cell>
          <cell r="AJ36">
            <v>100</v>
          </cell>
          <cell r="AK36">
            <v>99</v>
          </cell>
          <cell r="AL36">
            <v>99.8</v>
          </cell>
          <cell r="AM36">
            <v>99.7</v>
          </cell>
          <cell r="AN36">
            <v>99.9</v>
          </cell>
          <cell r="AO36">
            <v>99.7</v>
          </cell>
        </row>
        <row r="37">
          <cell r="B37">
            <v>100.3</v>
          </cell>
          <cell r="C37">
            <v>100.4</v>
          </cell>
          <cell r="D37">
            <v>100.6</v>
          </cell>
          <cell r="F37">
            <v>100.4</v>
          </cell>
          <cell r="G37">
            <v>100.4</v>
          </cell>
          <cell r="H37">
            <v>100.5</v>
          </cell>
          <cell r="I37">
            <v>100.3</v>
          </cell>
          <cell r="J37">
            <v>100.5</v>
          </cell>
          <cell r="K37">
            <v>100.2</v>
          </cell>
          <cell r="L37">
            <v>100.4</v>
          </cell>
          <cell r="M37">
            <v>100.2</v>
          </cell>
          <cell r="N37">
            <v>101</v>
          </cell>
          <cell r="O37">
            <v>100.4</v>
          </cell>
          <cell r="P37">
            <v>100.6</v>
          </cell>
          <cell r="Q37">
            <v>100.5</v>
          </cell>
          <cell r="R37">
            <v>100.4</v>
          </cell>
          <cell r="S37">
            <v>100.8</v>
          </cell>
          <cell r="T37">
            <v>100.9</v>
          </cell>
          <cell r="U37">
            <v>100.5</v>
          </cell>
          <cell r="V37">
            <v>100.1</v>
          </cell>
          <cell r="W37">
            <v>100.6</v>
          </cell>
          <cell r="X37">
            <v>100.7</v>
          </cell>
          <cell r="Y37">
            <v>100.3</v>
          </cell>
          <cell r="Z37">
            <v>100.3</v>
          </cell>
          <cell r="AA37">
            <v>100.6</v>
          </cell>
          <cell r="AB37">
            <v>100.3</v>
          </cell>
          <cell r="AC37">
            <v>100.4</v>
          </cell>
          <cell r="AD37">
            <v>100.4</v>
          </cell>
          <cell r="AE37">
            <v>100.4</v>
          </cell>
          <cell r="AF37">
            <v>100.5</v>
          </cell>
          <cell r="AG37">
            <v>100.8</v>
          </cell>
          <cell r="AH37">
            <v>100.3</v>
          </cell>
          <cell r="AI37">
            <v>100.2</v>
          </cell>
          <cell r="AJ37">
            <v>100.8</v>
          </cell>
          <cell r="AK37">
            <v>100.9</v>
          </cell>
          <cell r="AL37">
            <v>100.5</v>
          </cell>
          <cell r="AM37">
            <v>100.5</v>
          </cell>
          <cell r="AN37">
            <v>100.6</v>
          </cell>
          <cell r="AO37">
            <v>100.5</v>
          </cell>
        </row>
        <row r="38">
          <cell r="B38">
            <v>101</v>
          </cell>
          <cell r="C38">
            <v>101.1</v>
          </cell>
          <cell r="D38">
            <v>101.5</v>
          </cell>
          <cell r="F38">
            <v>101.7</v>
          </cell>
          <cell r="G38">
            <v>100.9</v>
          </cell>
          <cell r="H38">
            <v>100.9</v>
          </cell>
          <cell r="I38">
            <v>100.5</v>
          </cell>
          <cell r="J38">
            <v>100.7</v>
          </cell>
          <cell r="K38">
            <v>100.5</v>
          </cell>
          <cell r="L38">
            <v>101.5</v>
          </cell>
          <cell r="M38">
            <v>100.7</v>
          </cell>
          <cell r="N38">
            <v>101.7</v>
          </cell>
          <cell r="O38">
            <v>100.9</v>
          </cell>
          <cell r="P38">
            <v>100.9</v>
          </cell>
          <cell r="Q38">
            <v>100.6</v>
          </cell>
          <cell r="R38">
            <v>101</v>
          </cell>
          <cell r="S38">
            <v>100.9</v>
          </cell>
          <cell r="T38">
            <v>101.2</v>
          </cell>
          <cell r="U38">
            <v>100.8</v>
          </cell>
          <cell r="V38">
            <v>100.3</v>
          </cell>
          <cell r="W38">
            <v>100.8</v>
          </cell>
          <cell r="X38">
            <v>101</v>
          </cell>
          <cell r="Y38">
            <v>101</v>
          </cell>
          <cell r="Z38">
            <v>101.1</v>
          </cell>
          <cell r="AA38">
            <v>101.8</v>
          </cell>
          <cell r="AB38">
            <v>101.7</v>
          </cell>
          <cell r="AC38">
            <v>100.9</v>
          </cell>
          <cell r="AD38">
            <v>101</v>
          </cell>
          <cell r="AE38">
            <v>100.4</v>
          </cell>
          <cell r="AF38">
            <v>100.8</v>
          </cell>
          <cell r="AG38">
            <v>100.9</v>
          </cell>
          <cell r="AH38">
            <v>101.4</v>
          </cell>
          <cell r="AI38">
            <v>100.7</v>
          </cell>
          <cell r="AJ38">
            <v>100.9</v>
          </cell>
          <cell r="AK38">
            <v>101.3</v>
          </cell>
          <cell r="AL38">
            <v>100.9</v>
          </cell>
          <cell r="AM38">
            <v>100.7</v>
          </cell>
          <cell r="AN38">
            <v>100.7</v>
          </cell>
          <cell r="AO38">
            <v>101</v>
          </cell>
        </row>
        <row r="39">
          <cell r="B39">
            <v>102.3</v>
          </cell>
          <cell r="C39">
            <v>102.5</v>
          </cell>
          <cell r="D39">
            <v>103.2</v>
          </cell>
          <cell r="F39">
            <v>103.3</v>
          </cell>
          <cell r="G39">
            <v>101.9</v>
          </cell>
          <cell r="H39">
            <v>102</v>
          </cell>
          <cell r="I39">
            <v>101.7</v>
          </cell>
          <cell r="J39">
            <v>101.8</v>
          </cell>
          <cell r="K39">
            <v>102.2</v>
          </cell>
          <cell r="L39">
            <v>102.3</v>
          </cell>
          <cell r="M39">
            <v>102</v>
          </cell>
          <cell r="N39">
            <v>102.8</v>
          </cell>
          <cell r="O39">
            <v>102.2</v>
          </cell>
          <cell r="P39">
            <v>101.9</v>
          </cell>
          <cell r="Q39">
            <v>101.6</v>
          </cell>
          <cell r="R39">
            <v>102.3</v>
          </cell>
          <cell r="S39">
            <v>102.3</v>
          </cell>
          <cell r="T39">
            <v>103.7</v>
          </cell>
          <cell r="U39">
            <v>101.4</v>
          </cell>
          <cell r="V39">
            <v>102.4</v>
          </cell>
          <cell r="W39">
            <v>103.1</v>
          </cell>
          <cell r="X39">
            <v>102.6</v>
          </cell>
          <cell r="Y39">
            <v>102.3</v>
          </cell>
          <cell r="Z39">
            <v>102.5</v>
          </cell>
          <cell r="AA39">
            <v>102.9</v>
          </cell>
          <cell r="AB39">
            <v>103.2</v>
          </cell>
          <cell r="AC39">
            <v>101.9</v>
          </cell>
          <cell r="AD39">
            <v>102</v>
          </cell>
          <cell r="AE39">
            <v>101.7</v>
          </cell>
          <cell r="AF39">
            <v>101.8</v>
          </cell>
          <cell r="AG39">
            <v>102.1</v>
          </cell>
          <cell r="AH39">
            <v>102.3</v>
          </cell>
          <cell r="AI39">
            <v>102.1</v>
          </cell>
          <cell r="AJ39">
            <v>102.3</v>
          </cell>
          <cell r="AK39">
            <v>103.4</v>
          </cell>
          <cell r="AL39">
            <v>101.9</v>
          </cell>
          <cell r="AM39">
            <v>102</v>
          </cell>
          <cell r="AN39">
            <v>102.4</v>
          </cell>
          <cell r="AO39">
            <v>102.3</v>
          </cell>
        </row>
        <row r="40">
          <cell r="B40">
            <v>103.6</v>
          </cell>
          <cell r="C40">
            <v>103.1</v>
          </cell>
          <cell r="D40">
            <v>104.5</v>
          </cell>
          <cell r="F40">
            <v>104.7</v>
          </cell>
          <cell r="G40">
            <v>102.7</v>
          </cell>
          <cell r="H40">
            <v>103</v>
          </cell>
          <cell r="I40">
            <v>102.6</v>
          </cell>
          <cell r="J40">
            <v>102.5</v>
          </cell>
          <cell r="K40">
            <v>102.3</v>
          </cell>
          <cell r="L40">
            <v>103.6</v>
          </cell>
          <cell r="M40">
            <v>102.6</v>
          </cell>
          <cell r="N40">
            <v>103.7</v>
          </cell>
          <cell r="O40">
            <v>103.7</v>
          </cell>
          <cell r="P40">
            <v>102.9</v>
          </cell>
          <cell r="Q40">
            <v>102.1</v>
          </cell>
          <cell r="R40">
            <v>103.2</v>
          </cell>
          <cell r="S40">
            <v>103.9</v>
          </cell>
          <cell r="T40">
            <v>104.4</v>
          </cell>
          <cell r="U40">
            <v>102.2</v>
          </cell>
          <cell r="V40">
            <v>103.1</v>
          </cell>
          <cell r="W40">
            <v>104.6</v>
          </cell>
          <cell r="X40">
            <v>103.7</v>
          </cell>
          <cell r="Y40">
            <v>103.6</v>
          </cell>
          <cell r="Z40">
            <v>103.1</v>
          </cell>
          <cell r="AA40">
            <v>103.6</v>
          </cell>
          <cell r="AB40">
            <v>104.6</v>
          </cell>
          <cell r="AC40">
            <v>102.7</v>
          </cell>
          <cell r="AD40">
            <v>103</v>
          </cell>
          <cell r="AE40">
            <v>102.6</v>
          </cell>
          <cell r="AF40">
            <v>102.6</v>
          </cell>
          <cell r="AG40">
            <v>103.2</v>
          </cell>
          <cell r="AH40">
            <v>103.5</v>
          </cell>
          <cell r="AI40">
            <v>102.7</v>
          </cell>
          <cell r="AJ40">
            <v>103.9</v>
          </cell>
          <cell r="AK40">
            <v>104.2</v>
          </cell>
          <cell r="AL40">
            <v>103</v>
          </cell>
          <cell r="AM40">
            <v>103</v>
          </cell>
          <cell r="AN40">
            <v>103.4</v>
          </cell>
          <cell r="AO40">
            <v>103.3</v>
          </cell>
        </row>
        <row r="41">
          <cell r="B41">
            <v>104.4</v>
          </cell>
          <cell r="C41">
            <v>104</v>
          </cell>
          <cell r="D41">
            <v>105.2</v>
          </cell>
          <cell r="F41">
            <v>106</v>
          </cell>
          <cell r="G41">
            <v>104</v>
          </cell>
          <cell r="H41">
            <v>103.6</v>
          </cell>
          <cell r="I41">
            <v>103.3</v>
          </cell>
          <cell r="J41">
            <v>103.6</v>
          </cell>
          <cell r="K41">
            <v>102.9</v>
          </cell>
          <cell r="L41">
            <v>104.3</v>
          </cell>
          <cell r="M41">
            <v>103.5</v>
          </cell>
          <cell r="N41">
            <v>106.3</v>
          </cell>
          <cell r="O41">
            <v>104.8</v>
          </cell>
          <cell r="P41">
            <v>103.6</v>
          </cell>
          <cell r="Q41">
            <v>102.9</v>
          </cell>
          <cell r="R41">
            <v>104.1</v>
          </cell>
          <cell r="S41">
            <v>105.1</v>
          </cell>
          <cell r="T41">
            <v>106.5</v>
          </cell>
          <cell r="U41">
            <v>104.2</v>
          </cell>
          <cell r="V41">
            <v>104.3</v>
          </cell>
          <cell r="W41">
            <v>105.5</v>
          </cell>
          <cell r="X41">
            <v>105.2</v>
          </cell>
          <cell r="Y41">
            <v>104.3</v>
          </cell>
          <cell r="Z41">
            <v>104</v>
          </cell>
          <cell r="AA41">
            <v>105.1</v>
          </cell>
          <cell r="AB41">
            <v>105.9</v>
          </cell>
          <cell r="AC41">
            <v>104</v>
          </cell>
          <cell r="AD41">
            <v>103.6</v>
          </cell>
          <cell r="AE41">
            <v>103.4</v>
          </cell>
          <cell r="AF41">
            <v>103.6</v>
          </cell>
          <cell r="AG41">
            <v>104.1</v>
          </cell>
          <cell r="AH41">
            <v>104.3</v>
          </cell>
          <cell r="AI41">
            <v>103.6</v>
          </cell>
          <cell r="AJ41">
            <v>105.1</v>
          </cell>
          <cell r="AK41">
            <v>106.4</v>
          </cell>
          <cell r="AL41">
            <v>104.5</v>
          </cell>
          <cell r="AM41">
            <v>103.8</v>
          </cell>
          <cell r="AN41">
            <v>104.3</v>
          </cell>
          <cell r="AO41">
            <v>104.4</v>
          </cell>
        </row>
        <row r="42">
          <cell r="B42">
            <v>105.8</v>
          </cell>
          <cell r="C42">
            <v>105</v>
          </cell>
          <cell r="D42">
            <v>105.8</v>
          </cell>
          <cell r="F42">
            <v>106.9</v>
          </cell>
          <cell r="G42">
            <v>104.5</v>
          </cell>
          <cell r="H42">
            <v>104.6</v>
          </cell>
          <cell r="I42">
            <v>103.5</v>
          </cell>
          <cell r="J42">
            <v>103.9</v>
          </cell>
          <cell r="K42">
            <v>103.1</v>
          </cell>
          <cell r="L42">
            <v>105.9</v>
          </cell>
          <cell r="M42">
            <v>104.1</v>
          </cell>
          <cell r="N42">
            <v>106.9</v>
          </cell>
          <cell r="O42">
            <v>105.5</v>
          </cell>
          <cell r="P42">
            <v>105.2</v>
          </cell>
          <cell r="Q42">
            <v>103.5</v>
          </cell>
          <cell r="R42">
            <v>105</v>
          </cell>
          <cell r="S42">
            <v>105.8</v>
          </cell>
          <cell r="T42">
            <v>107.1</v>
          </cell>
          <cell r="U42">
            <v>104.4</v>
          </cell>
          <cell r="V42">
            <v>105.1</v>
          </cell>
          <cell r="W42">
            <v>105.9</v>
          </cell>
          <cell r="X42">
            <v>105.7</v>
          </cell>
          <cell r="Y42">
            <v>105.8</v>
          </cell>
          <cell r="Z42">
            <v>105</v>
          </cell>
          <cell r="AA42">
            <v>105.7</v>
          </cell>
          <cell r="AB42">
            <v>106.7</v>
          </cell>
          <cell r="AC42">
            <v>104.6</v>
          </cell>
          <cell r="AD42">
            <v>104.6</v>
          </cell>
          <cell r="AE42">
            <v>103.6</v>
          </cell>
          <cell r="AF42">
            <v>103.9</v>
          </cell>
          <cell r="AG42">
            <v>104.1</v>
          </cell>
          <cell r="AH42">
            <v>105.9</v>
          </cell>
          <cell r="AI42">
            <v>104.1</v>
          </cell>
          <cell r="AJ42">
            <v>105.8</v>
          </cell>
          <cell r="AK42">
            <v>107.1</v>
          </cell>
          <cell r="AL42">
            <v>105</v>
          </cell>
          <cell r="AM42">
            <v>105.1</v>
          </cell>
          <cell r="AN42">
            <v>104.8</v>
          </cell>
          <cell r="AO42">
            <v>105.1</v>
          </cell>
        </row>
        <row r="43">
          <cell r="B43">
            <v>107.5</v>
          </cell>
          <cell r="C43">
            <v>106.3</v>
          </cell>
          <cell r="D43">
            <v>107.3</v>
          </cell>
          <cell r="F43">
            <v>108.3</v>
          </cell>
          <cell r="G43">
            <v>105.9</v>
          </cell>
          <cell r="H43">
            <v>105.9</v>
          </cell>
          <cell r="I43">
            <v>104.9</v>
          </cell>
          <cell r="J43">
            <v>105.3</v>
          </cell>
          <cell r="K43">
            <v>105.3</v>
          </cell>
          <cell r="L43">
            <v>106.8</v>
          </cell>
          <cell r="M43">
            <v>105.6</v>
          </cell>
          <cell r="N43">
            <v>107.7</v>
          </cell>
          <cell r="O43">
            <v>107.3</v>
          </cell>
          <cell r="P43">
            <v>106.8</v>
          </cell>
          <cell r="Q43">
            <v>104.5</v>
          </cell>
          <cell r="R43">
            <v>106.3</v>
          </cell>
          <cell r="S43">
            <v>107.4</v>
          </cell>
          <cell r="T43">
            <v>108.3</v>
          </cell>
          <cell r="U43">
            <v>106.6</v>
          </cell>
          <cell r="V43">
            <v>107.8</v>
          </cell>
          <cell r="W43">
            <v>108.5</v>
          </cell>
          <cell r="X43">
            <v>107.4</v>
          </cell>
          <cell r="Y43">
            <v>107.4</v>
          </cell>
          <cell r="Z43">
            <v>106.3</v>
          </cell>
          <cell r="AA43">
            <v>107.5</v>
          </cell>
          <cell r="AB43">
            <v>108.1</v>
          </cell>
          <cell r="AC43">
            <v>106</v>
          </cell>
          <cell r="AD43">
            <v>105.9</v>
          </cell>
          <cell r="AE43">
            <v>105</v>
          </cell>
          <cell r="AF43">
            <v>105.8</v>
          </cell>
          <cell r="AG43">
            <v>105.4</v>
          </cell>
          <cell r="AH43">
            <v>106.7</v>
          </cell>
          <cell r="AI43">
            <v>105.6</v>
          </cell>
          <cell r="AJ43">
            <v>107.4</v>
          </cell>
          <cell r="AK43">
            <v>108.1</v>
          </cell>
          <cell r="AL43">
            <v>107</v>
          </cell>
          <cell r="AM43">
            <v>107.1</v>
          </cell>
          <cell r="AN43">
            <v>106.5</v>
          </cell>
          <cell r="AO43">
            <v>106.6</v>
          </cell>
        </row>
        <row r="44">
          <cell r="B44">
            <v>108.1</v>
          </cell>
          <cell r="C44">
            <v>107.3</v>
          </cell>
          <cell r="D44">
            <v>109.3</v>
          </cell>
          <cell r="F44">
            <v>109.4</v>
          </cell>
          <cell r="G44">
            <v>106.6</v>
          </cell>
          <cell r="H44">
            <v>107</v>
          </cell>
          <cell r="I44">
            <v>106.1</v>
          </cell>
          <cell r="J44">
            <v>106.3</v>
          </cell>
          <cell r="K44">
            <v>105.6</v>
          </cell>
          <cell r="L44">
            <v>108.1</v>
          </cell>
          <cell r="M44">
            <v>106.2</v>
          </cell>
          <cell r="N44">
            <v>108.2</v>
          </cell>
          <cell r="O44">
            <v>108.6</v>
          </cell>
          <cell r="P44">
            <v>107.6</v>
          </cell>
          <cell r="Q44">
            <v>105.3</v>
          </cell>
          <cell r="R44">
            <v>107.3</v>
          </cell>
          <cell r="S44">
            <v>108.6</v>
          </cell>
          <cell r="T44">
            <v>109</v>
          </cell>
          <cell r="U44">
            <v>107.4</v>
          </cell>
          <cell r="V44">
            <v>107.9</v>
          </cell>
          <cell r="W44">
            <v>108.9</v>
          </cell>
          <cell r="X44">
            <v>108.3</v>
          </cell>
          <cell r="Y44">
            <v>108.1</v>
          </cell>
          <cell r="Z44">
            <v>107.3</v>
          </cell>
          <cell r="AA44">
            <v>108.5</v>
          </cell>
          <cell r="AB44">
            <v>109.3</v>
          </cell>
          <cell r="AC44">
            <v>106.6</v>
          </cell>
          <cell r="AD44">
            <v>107</v>
          </cell>
          <cell r="AE44">
            <v>106.2</v>
          </cell>
          <cell r="AF44">
            <v>106.7</v>
          </cell>
          <cell r="AG44">
            <v>106.8</v>
          </cell>
          <cell r="AH44">
            <v>107.9</v>
          </cell>
          <cell r="AI44">
            <v>106.2</v>
          </cell>
          <cell r="AJ44">
            <v>108.6</v>
          </cell>
          <cell r="AK44">
            <v>108.7</v>
          </cell>
          <cell r="AL44">
            <v>108.1</v>
          </cell>
          <cell r="AM44">
            <v>107.7</v>
          </cell>
          <cell r="AN44">
            <v>107.2</v>
          </cell>
          <cell r="AO44">
            <v>107.5</v>
          </cell>
        </row>
        <row r="45">
          <cell r="B45">
            <v>109.5</v>
          </cell>
          <cell r="C45">
            <v>108.1</v>
          </cell>
          <cell r="D45">
            <v>110</v>
          </cell>
          <cell r="F45">
            <v>111.3</v>
          </cell>
          <cell r="G45">
            <v>107.5</v>
          </cell>
          <cell r="H45">
            <v>107.8</v>
          </cell>
          <cell r="I45">
            <v>106.6</v>
          </cell>
          <cell r="J45">
            <v>107.4</v>
          </cell>
          <cell r="K45">
            <v>106.3</v>
          </cell>
          <cell r="L45">
            <v>108.4</v>
          </cell>
          <cell r="M45">
            <v>107.6</v>
          </cell>
          <cell r="N45">
            <v>110.6</v>
          </cell>
          <cell r="O45">
            <v>109.3</v>
          </cell>
          <cell r="P45">
            <v>108.1</v>
          </cell>
          <cell r="Q45">
            <v>106</v>
          </cell>
          <cell r="R45">
            <v>108.3</v>
          </cell>
          <cell r="S45">
            <v>109.6</v>
          </cell>
          <cell r="T45">
            <v>111</v>
          </cell>
          <cell r="U45">
            <v>108.2</v>
          </cell>
          <cell r="V45">
            <v>108.5</v>
          </cell>
          <cell r="W45">
            <v>110</v>
          </cell>
          <cell r="X45">
            <v>109.6</v>
          </cell>
          <cell r="Y45">
            <v>109.4</v>
          </cell>
          <cell r="Z45">
            <v>108.1</v>
          </cell>
          <cell r="AA45">
            <v>111.3</v>
          </cell>
          <cell r="AB45">
            <v>111.2</v>
          </cell>
          <cell r="AC45">
            <v>107.6</v>
          </cell>
          <cell r="AD45">
            <v>107.8</v>
          </cell>
          <cell r="AE45">
            <v>106.7</v>
          </cell>
          <cell r="AF45">
            <v>108</v>
          </cell>
          <cell r="AG45">
            <v>107.2</v>
          </cell>
          <cell r="AH45">
            <v>108.4</v>
          </cell>
          <cell r="AI45">
            <v>107.5</v>
          </cell>
          <cell r="AJ45">
            <v>109.6</v>
          </cell>
          <cell r="AK45">
            <v>110.8</v>
          </cell>
          <cell r="AL45">
            <v>108.8</v>
          </cell>
          <cell r="AM45">
            <v>108.3</v>
          </cell>
          <cell r="AN45">
            <v>108.1</v>
          </cell>
          <cell r="AO45">
            <v>108.6</v>
          </cell>
        </row>
        <row r="46">
          <cell r="B46">
            <v>112</v>
          </cell>
          <cell r="C46">
            <v>109</v>
          </cell>
          <cell r="D46">
            <v>111.3</v>
          </cell>
          <cell r="F46">
            <v>112.8</v>
          </cell>
          <cell r="G46">
            <v>108.5</v>
          </cell>
          <cell r="H46">
            <v>108.2</v>
          </cell>
          <cell r="I46">
            <v>106.9</v>
          </cell>
          <cell r="J46">
            <v>107.9</v>
          </cell>
          <cell r="K46">
            <v>106.5</v>
          </cell>
          <cell r="L46">
            <v>110</v>
          </cell>
          <cell r="M46">
            <v>108.3</v>
          </cell>
          <cell r="N46">
            <v>111</v>
          </cell>
          <cell r="O46">
            <v>110.6</v>
          </cell>
          <cell r="P46">
            <v>108.6</v>
          </cell>
          <cell r="Q46">
            <v>107</v>
          </cell>
          <cell r="R46">
            <v>109.2</v>
          </cell>
          <cell r="S46">
            <v>110</v>
          </cell>
          <cell r="T46">
            <v>112.2</v>
          </cell>
          <cell r="U46">
            <v>108.6</v>
          </cell>
          <cell r="V46">
            <v>108.7</v>
          </cell>
          <cell r="W46">
            <v>110.4</v>
          </cell>
          <cell r="X46">
            <v>110.4</v>
          </cell>
          <cell r="Y46">
            <v>112</v>
          </cell>
          <cell r="Z46">
            <v>109</v>
          </cell>
          <cell r="AA46">
            <v>113</v>
          </cell>
          <cell r="AB46">
            <v>112.6</v>
          </cell>
          <cell r="AC46">
            <v>108.5</v>
          </cell>
          <cell r="AD46">
            <v>108.2</v>
          </cell>
          <cell r="AE46">
            <v>107</v>
          </cell>
          <cell r="AF46">
            <v>108.8</v>
          </cell>
          <cell r="AG46">
            <v>107.6</v>
          </cell>
          <cell r="AH46">
            <v>110</v>
          </cell>
          <cell r="AI46">
            <v>108.3</v>
          </cell>
          <cell r="AJ46">
            <v>110</v>
          </cell>
          <cell r="AK46">
            <v>111.8</v>
          </cell>
          <cell r="AL46">
            <v>109.7</v>
          </cell>
          <cell r="AM46">
            <v>108.6</v>
          </cell>
          <cell r="AN46">
            <v>108.7</v>
          </cell>
          <cell r="AO46">
            <v>109.5</v>
          </cell>
        </row>
        <row r="47">
          <cell r="B47">
            <v>113.8</v>
          </cell>
          <cell r="C47">
            <v>110.1</v>
          </cell>
          <cell r="D47">
            <v>112.9</v>
          </cell>
          <cell r="F47">
            <v>113.7</v>
          </cell>
          <cell r="G47">
            <v>109.4</v>
          </cell>
          <cell r="H47">
            <v>108.9</v>
          </cell>
          <cell r="I47">
            <v>107.4</v>
          </cell>
          <cell r="J47">
            <v>109.1</v>
          </cell>
          <cell r="K47">
            <v>110.1</v>
          </cell>
          <cell r="L47">
            <v>110.8</v>
          </cell>
          <cell r="M47">
            <v>110.2</v>
          </cell>
          <cell r="N47">
            <v>111.7</v>
          </cell>
          <cell r="O47">
            <v>111.3</v>
          </cell>
          <cell r="P47">
            <v>110.6</v>
          </cell>
          <cell r="Q47">
            <v>108.1</v>
          </cell>
          <cell r="R47">
            <v>110.3</v>
          </cell>
          <cell r="S47">
            <v>111.7</v>
          </cell>
          <cell r="T47">
            <v>112.9</v>
          </cell>
          <cell r="U47">
            <v>111.5</v>
          </cell>
          <cell r="V47">
            <v>111.3</v>
          </cell>
          <cell r="W47">
            <v>112.7</v>
          </cell>
          <cell r="X47">
            <v>111.9</v>
          </cell>
          <cell r="Y47">
            <v>113.8</v>
          </cell>
          <cell r="Z47">
            <v>110.1</v>
          </cell>
          <cell r="AA47">
            <v>114.1</v>
          </cell>
          <cell r="AB47">
            <v>113.5</v>
          </cell>
          <cell r="AC47">
            <v>109.5</v>
          </cell>
          <cell r="AD47">
            <v>108.9</v>
          </cell>
          <cell r="AE47">
            <v>107.5</v>
          </cell>
          <cell r="AF47">
            <v>109.9</v>
          </cell>
          <cell r="AG47">
            <v>109.1</v>
          </cell>
          <cell r="AH47">
            <v>110.8</v>
          </cell>
          <cell r="AI47">
            <v>110.2</v>
          </cell>
          <cell r="AJ47">
            <v>111.7</v>
          </cell>
          <cell r="AK47">
            <v>112.5</v>
          </cell>
          <cell r="AL47">
            <v>111.4</v>
          </cell>
          <cell r="AM47">
            <v>110.8</v>
          </cell>
          <cell r="AN47">
            <v>110.4</v>
          </cell>
          <cell r="AO47">
            <v>110.7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OE Oct 2006"/>
      <sheetName val="ROE Nov 2006"/>
      <sheetName val="ROE Dec 2006"/>
      <sheetName val="ROE Jan 2007"/>
      <sheetName val="ROE Feb 2007"/>
      <sheetName val="ROE Mar 2007"/>
      <sheetName val="ROE April 2007"/>
      <sheetName val="ROE May 2007"/>
      <sheetName val="ROE June 2007"/>
      <sheetName val="ROE July 2007"/>
      <sheetName val="ROE August 2007"/>
      <sheetName val="ROE Sept 2007"/>
      <sheetName val="ROE Oct 2007"/>
      <sheetName val="ROE Nov 2007"/>
      <sheetName val="ROE Dec 2007"/>
      <sheetName val="ROE Jan 2008"/>
      <sheetName val="Debt Rates Jan 2008"/>
      <sheetName val="ROE Feb 2008"/>
      <sheetName val="ROE Mar 2008"/>
      <sheetName val="ROE Apr 2008"/>
      <sheetName val="ROE May 2008"/>
      <sheetName val="ROE Jun 2008"/>
      <sheetName val="ROE July 2008"/>
      <sheetName val="ROE Aug 2008"/>
      <sheetName val="ROE Sept 2008"/>
      <sheetName val="ROE Oct 2008"/>
      <sheetName val="ROE Nov 2008"/>
      <sheetName val="ROE Dec 2008"/>
      <sheetName val="ROE Jan 2009"/>
      <sheetName val="Debt Rates Jan 2009"/>
      <sheetName val="ROE Feb 2009"/>
      <sheetName val="ROE Mar 2009"/>
      <sheetName val="ROE Apr 2009"/>
      <sheetName val="ROE May 2009"/>
      <sheetName val="ROE Jun 2009"/>
      <sheetName val="ROE July 2009"/>
      <sheetName val="ROE Aug 2009"/>
      <sheetName val="ROE Sept 2009"/>
      <sheetName val="Debt Rates Sept 2009"/>
      <sheetName val="ST Debt Rate Aug 2009 new"/>
      <sheetName val="ROE_LT_Debt Rate Aug 2009"/>
      <sheetName val="ST Debt Rate Sept 2009 new"/>
      <sheetName val="ROE_LT_Debt Rate Sept 2009 new"/>
      <sheetName val="ROE_LT_Debt Rate Jan 2010"/>
      <sheetName val="ST Debt Rate Jan 2010"/>
      <sheetName val="ROE_LT_Debt Rate Sept 2010"/>
      <sheetName val="ST Debt Rate Sept 2010"/>
      <sheetName val="ROE_LT_Debt Rate Nov 2010"/>
      <sheetName val="ST Debt Rate Nov 2010"/>
      <sheetName val="ROE_LT_Debt Rate Jan 2011"/>
      <sheetName val="ST Debt Rate Jan 2011"/>
      <sheetName val="ROE_LT_Debt Rate Aug 2011"/>
      <sheetName val="ST Debt Rate Aug 2011"/>
      <sheetName val="ROE_LT_Debt Rate_Sep_2011"/>
      <sheetName val="ST Debt Rate Sep_2011"/>
      <sheetName val="ROE_LT_Debt Rate_Jan_2012"/>
      <sheetName val="ST Debt Rate Jan_2012"/>
      <sheetName val="ROE_LT_Debt Rate_Sept_2012"/>
      <sheetName val="ST Debt Rate Sept_2012"/>
      <sheetName val="Kok_Graph"/>
      <sheetName val="Bk_of_Cda"/>
      <sheetName val="Bloomberg"/>
      <sheetName val="Bankers_Acceptance"/>
      <sheetName val="Consensus_Forecasts"/>
      <sheetName val="Sheet2"/>
      <sheetName val="Raw Data for Graph"/>
      <sheetName val="Graphs"/>
      <sheetName val="Weekly_Bk_of_Cda"/>
      <sheetName val="Sheet1"/>
      <sheetName val="316"/>
      <sheetName val="8047"/>
      <sheetName val="28657"/>
      <sheetName val="ROE Oct 2006 (2)"/>
      <sheetName val=".csv)lookup(1)"/>
      <sheetName val="GCANB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">
          <cell r="C2" t="str">
            <v>ROE</v>
          </cell>
        </row>
      </sheetData>
      <sheetData sheetId="61">
        <row r="11">
          <cell r="A11">
            <v>36161</v>
          </cell>
          <cell r="C11" t="str">
            <v>na</v>
          </cell>
          <cell r="E11" t="str">
            <v>na</v>
          </cell>
        </row>
        <row r="12">
          <cell r="A12">
            <v>36164</v>
          </cell>
          <cell r="C12">
            <v>4.8899999999999997</v>
          </cell>
          <cell r="E12">
            <v>5.24</v>
          </cell>
        </row>
        <row r="13">
          <cell r="A13">
            <v>36165</v>
          </cell>
          <cell r="C13">
            <v>4.9400000000000004</v>
          </cell>
          <cell r="E13">
            <v>5.29</v>
          </cell>
        </row>
        <row r="14">
          <cell r="A14">
            <v>36166</v>
          </cell>
          <cell r="C14">
            <v>4.92</v>
          </cell>
          <cell r="E14">
            <v>5.29</v>
          </cell>
        </row>
        <row r="15">
          <cell r="A15">
            <v>36167</v>
          </cell>
          <cell r="C15">
            <v>4.95</v>
          </cell>
          <cell r="E15">
            <v>5.31</v>
          </cell>
        </row>
        <row r="16">
          <cell r="A16">
            <v>36168</v>
          </cell>
          <cell r="C16">
            <v>5.0199999999999996</v>
          </cell>
          <cell r="E16">
            <v>5.35</v>
          </cell>
        </row>
        <row r="17">
          <cell r="A17">
            <v>36171</v>
          </cell>
          <cell r="C17">
            <v>5.0599999999999996</v>
          </cell>
          <cell r="E17">
            <v>5.39</v>
          </cell>
        </row>
        <row r="18">
          <cell r="A18">
            <v>36172</v>
          </cell>
          <cell r="C18">
            <v>5.01</v>
          </cell>
          <cell r="E18">
            <v>5.36</v>
          </cell>
        </row>
        <row r="19">
          <cell r="A19">
            <v>36173</v>
          </cell>
          <cell r="C19">
            <v>4.9400000000000004</v>
          </cell>
          <cell r="E19">
            <v>5.3</v>
          </cell>
        </row>
        <row r="20">
          <cell r="A20">
            <v>36174</v>
          </cell>
          <cell r="C20">
            <v>4.92</v>
          </cell>
          <cell r="E20">
            <v>5.28</v>
          </cell>
        </row>
        <row r="21">
          <cell r="A21">
            <v>36175</v>
          </cell>
          <cell r="C21">
            <v>4.9400000000000004</v>
          </cell>
          <cell r="E21">
            <v>5.28</v>
          </cell>
        </row>
        <row r="22">
          <cell r="A22">
            <v>36178</v>
          </cell>
          <cell r="C22">
            <v>4.96</v>
          </cell>
          <cell r="E22">
            <v>5.29</v>
          </cell>
        </row>
        <row r="23">
          <cell r="A23">
            <v>36179</v>
          </cell>
          <cell r="C23">
            <v>4.99</v>
          </cell>
          <cell r="E23">
            <v>5.32</v>
          </cell>
        </row>
        <row r="24">
          <cell r="A24">
            <v>36180</v>
          </cell>
          <cell r="C24">
            <v>5.01</v>
          </cell>
          <cell r="E24">
            <v>5.32</v>
          </cell>
        </row>
        <row r="25">
          <cell r="A25">
            <v>36181</v>
          </cell>
          <cell r="C25">
            <v>4.96</v>
          </cell>
          <cell r="E25">
            <v>5.3</v>
          </cell>
        </row>
        <row r="26">
          <cell r="A26">
            <v>36182</v>
          </cell>
          <cell r="C26">
            <v>4.92</v>
          </cell>
          <cell r="E26">
            <v>5.26</v>
          </cell>
        </row>
        <row r="27">
          <cell r="A27">
            <v>36185</v>
          </cell>
          <cell r="C27">
            <v>4.91</v>
          </cell>
          <cell r="E27">
            <v>5.25</v>
          </cell>
        </row>
        <row r="28">
          <cell r="A28">
            <v>36186</v>
          </cell>
          <cell r="C28">
            <v>4.92</v>
          </cell>
          <cell r="E28">
            <v>5.25</v>
          </cell>
        </row>
        <row r="29">
          <cell r="A29">
            <v>36187</v>
          </cell>
          <cell r="C29">
            <v>4.8899999999999997</v>
          </cell>
          <cell r="E29">
            <v>5.23</v>
          </cell>
        </row>
        <row r="30">
          <cell r="A30">
            <v>36188</v>
          </cell>
          <cell r="C30">
            <v>4.9000000000000004</v>
          </cell>
          <cell r="E30">
            <v>5.24</v>
          </cell>
        </row>
        <row r="31">
          <cell r="A31">
            <v>36189</v>
          </cell>
          <cell r="C31">
            <v>4.88</v>
          </cell>
          <cell r="E31">
            <v>5.21</v>
          </cell>
        </row>
        <row r="32">
          <cell r="A32">
            <v>36192</v>
          </cell>
          <cell r="C32">
            <v>4.96</v>
          </cell>
          <cell r="E32">
            <v>5.28</v>
          </cell>
        </row>
        <row r="33">
          <cell r="A33">
            <v>36193</v>
          </cell>
          <cell r="C33">
            <v>5.01</v>
          </cell>
          <cell r="E33">
            <v>5.32</v>
          </cell>
        </row>
        <row r="34">
          <cell r="A34">
            <v>36194</v>
          </cell>
          <cell r="C34">
            <v>5.04</v>
          </cell>
          <cell r="E34">
            <v>5.34</v>
          </cell>
        </row>
        <row r="35">
          <cell r="A35">
            <v>36195</v>
          </cell>
          <cell r="C35">
            <v>5.05</v>
          </cell>
          <cell r="E35">
            <v>5.35</v>
          </cell>
        </row>
        <row r="36">
          <cell r="A36">
            <v>36196</v>
          </cell>
          <cell r="C36">
            <v>5.08</v>
          </cell>
          <cell r="E36">
            <v>5.35</v>
          </cell>
        </row>
        <row r="37">
          <cell r="A37">
            <v>36199</v>
          </cell>
          <cell r="C37">
            <v>5.0599999999999996</v>
          </cell>
          <cell r="E37">
            <v>5.34</v>
          </cell>
        </row>
        <row r="38">
          <cell r="A38">
            <v>36200</v>
          </cell>
          <cell r="C38">
            <v>5.04</v>
          </cell>
          <cell r="E38">
            <v>5.32</v>
          </cell>
        </row>
        <row r="39">
          <cell r="A39">
            <v>36201</v>
          </cell>
          <cell r="C39">
            <v>5.0599999999999996</v>
          </cell>
          <cell r="E39">
            <v>5.34</v>
          </cell>
        </row>
        <row r="40">
          <cell r="A40">
            <v>36202</v>
          </cell>
          <cell r="C40">
            <v>5.04</v>
          </cell>
          <cell r="E40">
            <v>5.32</v>
          </cell>
        </row>
        <row r="41">
          <cell r="A41">
            <v>36203</v>
          </cell>
          <cell r="C41">
            <v>5.14</v>
          </cell>
          <cell r="E41">
            <v>5.39</v>
          </cell>
        </row>
        <row r="42">
          <cell r="A42">
            <v>36206</v>
          </cell>
          <cell r="C42">
            <v>5.15</v>
          </cell>
          <cell r="E42">
            <v>5.39</v>
          </cell>
        </row>
        <row r="43">
          <cell r="A43">
            <v>36207</v>
          </cell>
          <cell r="C43">
            <v>5.14</v>
          </cell>
          <cell r="E43">
            <v>5.35</v>
          </cell>
        </row>
        <row r="44">
          <cell r="A44">
            <v>36208</v>
          </cell>
          <cell r="C44">
            <v>5.12</v>
          </cell>
          <cell r="E44">
            <v>5.35</v>
          </cell>
        </row>
        <row r="45">
          <cell r="A45">
            <v>36209</v>
          </cell>
          <cell r="C45">
            <v>5.15</v>
          </cell>
          <cell r="E45">
            <v>5.37</v>
          </cell>
        </row>
        <row r="46">
          <cell r="A46">
            <v>36210</v>
          </cell>
          <cell r="C46">
            <v>5.15</v>
          </cell>
          <cell r="E46">
            <v>5.38</v>
          </cell>
        </row>
        <row r="47">
          <cell r="A47">
            <v>36213</v>
          </cell>
          <cell r="C47">
            <v>5.13</v>
          </cell>
          <cell r="E47">
            <v>5.36</v>
          </cell>
        </row>
        <row r="48">
          <cell r="A48">
            <v>36214</v>
          </cell>
          <cell r="C48">
            <v>5.18</v>
          </cell>
          <cell r="E48">
            <v>5.38</v>
          </cell>
        </row>
        <row r="49">
          <cell r="A49">
            <v>36215</v>
          </cell>
          <cell r="C49">
            <v>5.26</v>
          </cell>
          <cell r="E49">
            <v>5.43</v>
          </cell>
        </row>
        <row r="50">
          <cell r="A50">
            <v>36216</v>
          </cell>
          <cell r="C50">
            <v>5.36</v>
          </cell>
          <cell r="E50">
            <v>5.51</v>
          </cell>
        </row>
        <row r="51">
          <cell r="A51">
            <v>36217</v>
          </cell>
          <cell r="C51">
            <v>5.36</v>
          </cell>
          <cell r="E51">
            <v>5.49</v>
          </cell>
        </row>
        <row r="52">
          <cell r="A52">
            <v>36220</v>
          </cell>
          <cell r="C52">
            <v>5.42</v>
          </cell>
          <cell r="E52">
            <v>5.54</v>
          </cell>
        </row>
        <row r="53">
          <cell r="A53">
            <v>36221</v>
          </cell>
          <cell r="C53">
            <v>5.34</v>
          </cell>
          <cell r="E53">
            <v>5.5</v>
          </cell>
        </row>
        <row r="54">
          <cell r="A54">
            <v>36222</v>
          </cell>
          <cell r="C54">
            <v>5.38</v>
          </cell>
          <cell r="E54">
            <v>5.54</v>
          </cell>
        </row>
        <row r="55">
          <cell r="A55">
            <v>36223</v>
          </cell>
          <cell r="C55">
            <v>5.4</v>
          </cell>
          <cell r="E55">
            <v>5.57</v>
          </cell>
        </row>
        <row r="56">
          <cell r="A56">
            <v>36224</v>
          </cell>
          <cell r="C56">
            <v>5.33</v>
          </cell>
          <cell r="E56">
            <v>5.5</v>
          </cell>
        </row>
        <row r="57">
          <cell r="A57">
            <v>36227</v>
          </cell>
          <cell r="C57">
            <v>5.33</v>
          </cell>
          <cell r="E57">
            <v>5.5</v>
          </cell>
        </row>
        <row r="58">
          <cell r="A58">
            <v>36228</v>
          </cell>
          <cell r="C58">
            <v>5.25</v>
          </cell>
          <cell r="E58">
            <v>5.45</v>
          </cell>
        </row>
        <row r="59">
          <cell r="A59">
            <v>36229</v>
          </cell>
          <cell r="C59">
            <v>5.25</v>
          </cell>
          <cell r="E59">
            <v>5.45</v>
          </cell>
        </row>
        <row r="60">
          <cell r="A60">
            <v>36230</v>
          </cell>
          <cell r="C60">
            <v>5.24</v>
          </cell>
          <cell r="E60">
            <v>5.45</v>
          </cell>
        </row>
        <row r="61">
          <cell r="A61">
            <v>36231</v>
          </cell>
          <cell r="C61">
            <v>5.16</v>
          </cell>
          <cell r="E61">
            <v>5.42</v>
          </cell>
        </row>
        <row r="62">
          <cell r="A62">
            <v>36234</v>
          </cell>
          <cell r="C62">
            <v>5.14</v>
          </cell>
          <cell r="E62">
            <v>5.4</v>
          </cell>
        </row>
        <row r="63">
          <cell r="A63">
            <v>36235</v>
          </cell>
          <cell r="C63">
            <v>5.15</v>
          </cell>
          <cell r="E63">
            <v>5.41</v>
          </cell>
        </row>
        <row r="64">
          <cell r="A64">
            <v>36236</v>
          </cell>
          <cell r="C64">
            <v>5.2</v>
          </cell>
          <cell r="E64">
            <v>5.44</v>
          </cell>
        </row>
        <row r="65">
          <cell r="A65">
            <v>36237</v>
          </cell>
          <cell r="C65">
            <v>5.18</v>
          </cell>
          <cell r="E65">
            <v>5.42</v>
          </cell>
        </row>
        <row r="66">
          <cell r="A66">
            <v>36238</v>
          </cell>
          <cell r="C66">
            <v>5.2</v>
          </cell>
          <cell r="E66">
            <v>5.45</v>
          </cell>
        </row>
        <row r="67">
          <cell r="A67">
            <v>36241</v>
          </cell>
          <cell r="C67">
            <v>5.24</v>
          </cell>
          <cell r="E67">
            <v>5.47</v>
          </cell>
        </row>
        <row r="68">
          <cell r="A68">
            <v>36242</v>
          </cell>
          <cell r="C68">
            <v>5.17</v>
          </cell>
          <cell r="E68">
            <v>5.44</v>
          </cell>
        </row>
        <row r="69">
          <cell r="A69">
            <v>36243</v>
          </cell>
          <cell r="C69">
            <v>5.12</v>
          </cell>
          <cell r="E69">
            <v>5.41</v>
          </cell>
        </row>
        <row r="70">
          <cell r="A70">
            <v>36244</v>
          </cell>
          <cell r="C70">
            <v>5.15</v>
          </cell>
          <cell r="E70">
            <v>5.43</v>
          </cell>
        </row>
        <row r="71">
          <cell r="A71">
            <v>36245</v>
          </cell>
          <cell r="C71">
            <v>5.13</v>
          </cell>
          <cell r="E71">
            <v>5.43</v>
          </cell>
        </row>
        <row r="72">
          <cell r="A72">
            <v>36248</v>
          </cell>
          <cell r="C72">
            <v>5.14</v>
          </cell>
          <cell r="E72">
            <v>5.43</v>
          </cell>
        </row>
        <row r="73">
          <cell r="A73">
            <v>36249</v>
          </cell>
          <cell r="C73">
            <v>5.0999999999999996</v>
          </cell>
          <cell r="E73">
            <v>5.39</v>
          </cell>
        </row>
        <row r="74">
          <cell r="A74">
            <v>36250</v>
          </cell>
          <cell r="C74">
            <v>5.05</v>
          </cell>
          <cell r="E74">
            <v>5.36</v>
          </cell>
        </row>
        <row r="75">
          <cell r="A75">
            <v>36251</v>
          </cell>
          <cell r="C75">
            <v>5.0599999999999996</v>
          </cell>
          <cell r="E75">
            <v>5.37</v>
          </cell>
        </row>
        <row r="76">
          <cell r="A76">
            <v>36252</v>
          </cell>
          <cell r="C76" t="str">
            <v>na</v>
          </cell>
          <cell r="E76" t="str">
            <v>na</v>
          </cell>
        </row>
        <row r="77">
          <cell r="A77">
            <v>36255</v>
          </cell>
          <cell r="C77">
            <v>4.9800000000000004</v>
          </cell>
          <cell r="E77">
            <v>5.32</v>
          </cell>
        </row>
        <row r="78">
          <cell r="A78">
            <v>36256</v>
          </cell>
          <cell r="C78">
            <v>4.9400000000000004</v>
          </cell>
          <cell r="E78">
            <v>5.28</v>
          </cell>
        </row>
        <row r="79">
          <cell r="A79">
            <v>36257</v>
          </cell>
          <cell r="C79">
            <v>4.99</v>
          </cell>
          <cell r="E79">
            <v>5.32</v>
          </cell>
        </row>
        <row r="80">
          <cell r="A80">
            <v>36258</v>
          </cell>
          <cell r="C80">
            <v>4.8899999999999997</v>
          </cell>
          <cell r="E80">
            <v>5.25</v>
          </cell>
        </row>
        <row r="81">
          <cell r="A81">
            <v>36259</v>
          </cell>
          <cell r="C81">
            <v>4.93</v>
          </cell>
          <cell r="E81">
            <v>5.29</v>
          </cell>
        </row>
        <row r="82">
          <cell r="A82">
            <v>36262</v>
          </cell>
          <cell r="C82">
            <v>4.8899999999999997</v>
          </cell>
          <cell r="E82">
            <v>5.25</v>
          </cell>
        </row>
        <row r="83">
          <cell r="A83">
            <v>36263</v>
          </cell>
          <cell r="C83">
            <v>4.9000000000000004</v>
          </cell>
          <cell r="E83">
            <v>5.27</v>
          </cell>
        </row>
        <row r="84">
          <cell r="A84">
            <v>36264</v>
          </cell>
          <cell r="C84">
            <v>4.92</v>
          </cell>
          <cell r="E84">
            <v>5.28</v>
          </cell>
        </row>
        <row r="85">
          <cell r="A85">
            <v>36265</v>
          </cell>
          <cell r="C85">
            <v>4.95</v>
          </cell>
          <cell r="E85">
            <v>5.3</v>
          </cell>
        </row>
        <row r="86">
          <cell r="A86">
            <v>36266</v>
          </cell>
          <cell r="C86">
            <v>5.01</v>
          </cell>
          <cell r="E86">
            <v>5.36</v>
          </cell>
        </row>
        <row r="87">
          <cell r="A87">
            <v>36269</v>
          </cell>
          <cell r="C87">
            <v>5.01</v>
          </cell>
          <cell r="E87">
            <v>5.36</v>
          </cell>
        </row>
        <row r="88">
          <cell r="A88">
            <v>36270</v>
          </cell>
          <cell r="C88">
            <v>5.05</v>
          </cell>
          <cell r="E88">
            <v>5.38</v>
          </cell>
        </row>
        <row r="89">
          <cell r="A89">
            <v>36271</v>
          </cell>
          <cell r="C89">
            <v>5.07</v>
          </cell>
          <cell r="E89">
            <v>5.39</v>
          </cell>
        </row>
        <row r="90">
          <cell r="A90">
            <v>36272</v>
          </cell>
          <cell r="C90">
            <v>5.16</v>
          </cell>
          <cell r="E90">
            <v>5.47</v>
          </cell>
        </row>
        <row r="91">
          <cell r="A91">
            <v>36273</v>
          </cell>
          <cell r="C91">
            <v>5.16</v>
          </cell>
          <cell r="E91">
            <v>5.47</v>
          </cell>
        </row>
        <row r="92">
          <cell r="A92">
            <v>36276</v>
          </cell>
          <cell r="C92">
            <v>5.18</v>
          </cell>
          <cell r="E92">
            <v>5.48</v>
          </cell>
        </row>
        <row r="93">
          <cell r="A93">
            <v>36277</v>
          </cell>
          <cell r="C93">
            <v>5.15</v>
          </cell>
          <cell r="E93">
            <v>5.43</v>
          </cell>
        </row>
        <row r="94">
          <cell r="A94">
            <v>36278</v>
          </cell>
          <cell r="C94">
            <v>5.14</v>
          </cell>
          <cell r="E94">
            <v>5.41</v>
          </cell>
        </row>
        <row r="95">
          <cell r="A95">
            <v>36279</v>
          </cell>
          <cell r="C95">
            <v>5.08</v>
          </cell>
          <cell r="E95">
            <v>5.37</v>
          </cell>
        </row>
        <row r="96">
          <cell r="A96">
            <v>36280</v>
          </cell>
          <cell r="C96">
            <v>5.16</v>
          </cell>
          <cell r="E96">
            <v>5.44</v>
          </cell>
        </row>
        <row r="97">
          <cell r="A97">
            <v>36283</v>
          </cell>
          <cell r="C97">
            <v>5.2</v>
          </cell>
          <cell r="E97">
            <v>5.47</v>
          </cell>
        </row>
        <row r="98">
          <cell r="A98">
            <v>36284</v>
          </cell>
          <cell r="C98">
            <v>5.17</v>
          </cell>
          <cell r="E98">
            <v>5.47</v>
          </cell>
        </row>
        <row r="99">
          <cell r="A99">
            <v>36285</v>
          </cell>
          <cell r="C99">
            <v>5.19</v>
          </cell>
          <cell r="E99">
            <v>5.51</v>
          </cell>
        </row>
        <row r="100">
          <cell r="A100">
            <v>36286</v>
          </cell>
          <cell r="C100">
            <v>5.3</v>
          </cell>
          <cell r="E100">
            <v>5.59</v>
          </cell>
        </row>
        <row r="101">
          <cell r="A101">
            <v>36287</v>
          </cell>
          <cell r="C101">
            <v>5.34</v>
          </cell>
          <cell r="E101">
            <v>5.61</v>
          </cell>
        </row>
        <row r="102">
          <cell r="A102">
            <v>36290</v>
          </cell>
          <cell r="C102">
            <v>5.35</v>
          </cell>
          <cell r="E102">
            <v>5.62</v>
          </cell>
        </row>
        <row r="103">
          <cell r="A103">
            <v>36291</v>
          </cell>
          <cell r="C103">
            <v>5.35</v>
          </cell>
          <cell r="E103">
            <v>5.62</v>
          </cell>
        </row>
        <row r="104">
          <cell r="A104">
            <v>36292</v>
          </cell>
          <cell r="C104">
            <v>5.32</v>
          </cell>
          <cell r="E104">
            <v>5.6</v>
          </cell>
        </row>
        <row r="105">
          <cell r="A105">
            <v>36293</v>
          </cell>
          <cell r="C105">
            <v>5.26</v>
          </cell>
          <cell r="E105">
            <v>5.54</v>
          </cell>
        </row>
        <row r="106">
          <cell r="A106">
            <v>36294</v>
          </cell>
          <cell r="C106">
            <v>5.45</v>
          </cell>
          <cell r="E106">
            <v>5.67</v>
          </cell>
        </row>
        <row r="107">
          <cell r="A107">
            <v>36297</v>
          </cell>
          <cell r="C107">
            <v>5.45</v>
          </cell>
          <cell r="E107">
            <v>5.66</v>
          </cell>
        </row>
        <row r="108">
          <cell r="A108">
            <v>36298</v>
          </cell>
          <cell r="C108">
            <v>5.43</v>
          </cell>
          <cell r="E108">
            <v>5.61</v>
          </cell>
        </row>
        <row r="109">
          <cell r="A109">
            <v>36299</v>
          </cell>
          <cell r="C109">
            <v>5.39</v>
          </cell>
          <cell r="E109">
            <v>5.58</v>
          </cell>
        </row>
        <row r="110">
          <cell r="A110">
            <v>36300</v>
          </cell>
          <cell r="C110">
            <v>5.42</v>
          </cell>
          <cell r="E110">
            <v>5.59</v>
          </cell>
        </row>
        <row r="111">
          <cell r="A111">
            <v>36301</v>
          </cell>
          <cell r="C111">
            <v>5.43</v>
          </cell>
          <cell r="E111">
            <v>5.59</v>
          </cell>
        </row>
        <row r="112">
          <cell r="A112">
            <v>36304</v>
          </cell>
          <cell r="C112" t="str">
            <v>na</v>
          </cell>
          <cell r="E112" t="str">
            <v>na</v>
          </cell>
        </row>
        <row r="113">
          <cell r="A113">
            <v>36305</v>
          </cell>
          <cell r="C113">
            <v>5.43</v>
          </cell>
          <cell r="E113">
            <v>5.59</v>
          </cell>
        </row>
        <row r="114">
          <cell r="A114">
            <v>36306</v>
          </cell>
          <cell r="C114">
            <v>5.42</v>
          </cell>
          <cell r="E114">
            <v>5.58</v>
          </cell>
        </row>
        <row r="115">
          <cell r="A115">
            <v>36307</v>
          </cell>
          <cell r="C115">
            <v>5.47</v>
          </cell>
          <cell r="E115">
            <v>5.59</v>
          </cell>
        </row>
        <row r="116">
          <cell r="A116">
            <v>36308</v>
          </cell>
          <cell r="C116">
            <v>5.43</v>
          </cell>
          <cell r="E116">
            <v>5.56</v>
          </cell>
        </row>
        <row r="117">
          <cell r="A117">
            <v>36311</v>
          </cell>
          <cell r="C117">
            <v>5.39</v>
          </cell>
          <cell r="E117">
            <v>5.53</v>
          </cell>
        </row>
        <row r="118">
          <cell r="A118">
            <v>36312</v>
          </cell>
          <cell r="C118">
            <v>5.55</v>
          </cell>
          <cell r="E118">
            <v>5.64</v>
          </cell>
        </row>
        <row r="119">
          <cell r="A119">
            <v>36313</v>
          </cell>
          <cell r="C119">
            <v>5.51</v>
          </cell>
          <cell r="E119">
            <v>5.62</v>
          </cell>
        </row>
        <row r="120">
          <cell r="A120">
            <v>36314</v>
          </cell>
          <cell r="C120">
            <v>5.55</v>
          </cell>
          <cell r="E120">
            <v>5.66</v>
          </cell>
        </row>
        <row r="121">
          <cell r="A121">
            <v>36315</v>
          </cell>
          <cell r="C121">
            <v>5.56</v>
          </cell>
          <cell r="E121">
            <v>5.68</v>
          </cell>
        </row>
        <row r="122">
          <cell r="A122">
            <v>36318</v>
          </cell>
          <cell r="C122">
            <v>5.56</v>
          </cell>
          <cell r="E122">
            <v>5.69</v>
          </cell>
        </row>
        <row r="123">
          <cell r="A123">
            <v>36319</v>
          </cell>
          <cell r="C123">
            <v>5.62</v>
          </cell>
          <cell r="E123">
            <v>5.74</v>
          </cell>
        </row>
        <row r="124">
          <cell r="A124">
            <v>36320</v>
          </cell>
          <cell r="C124">
            <v>5.65</v>
          </cell>
          <cell r="E124">
            <v>5.75</v>
          </cell>
        </row>
        <row r="125">
          <cell r="A125">
            <v>36321</v>
          </cell>
          <cell r="C125">
            <v>5.64</v>
          </cell>
          <cell r="E125">
            <v>5.74</v>
          </cell>
        </row>
        <row r="126">
          <cell r="A126">
            <v>36322</v>
          </cell>
          <cell r="C126">
            <v>5.66</v>
          </cell>
          <cell r="E126">
            <v>5.76</v>
          </cell>
        </row>
        <row r="127">
          <cell r="A127">
            <v>36325</v>
          </cell>
          <cell r="C127">
            <v>5.67</v>
          </cell>
          <cell r="E127">
            <v>5.76</v>
          </cell>
        </row>
        <row r="128">
          <cell r="A128">
            <v>36326</v>
          </cell>
          <cell r="C128">
            <v>5.66</v>
          </cell>
          <cell r="E128">
            <v>5.76</v>
          </cell>
        </row>
        <row r="129">
          <cell r="A129">
            <v>36327</v>
          </cell>
          <cell r="C129">
            <v>5.58</v>
          </cell>
          <cell r="E129">
            <v>5.71</v>
          </cell>
        </row>
        <row r="130">
          <cell r="A130">
            <v>36328</v>
          </cell>
          <cell r="C130">
            <v>5.42</v>
          </cell>
          <cell r="E130">
            <v>5.59</v>
          </cell>
        </row>
        <row r="131">
          <cell r="A131">
            <v>36329</v>
          </cell>
          <cell r="C131">
            <v>5.46</v>
          </cell>
          <cell r="E131">
            <v>5.61</v>
          </cell>
        </row>
        <row r="132">
          <cell r="A132">
            <v>36332</v>
          </cell>
          <cell r="C132">
            <v>5.52</v>
          </cell>
          <cell r="E132">
            <v>5.67</v>
          </cell>
        </row>
        <row r="133">
          <cell r="A133">
            <v>36333</v>
          </cell>
          <cell r="C133">
            <v>5.59</v>
          </cell>
          <cell r="E133">
            <v>5.72</v>
          </cell>
        </row>
        <row r="134">
          <cell r="A134">
            <v>36334</v>
          </cell>
          <cell r="C134">
            <v>5.66</v>
          </cell>
          <cell r="E134">
            <v>5.77</v>
          </cell>
        </row>
        <row r="135">
          <cell r="A135">
            <v>36335</v>
          </cell>
          <cell r="C135">
            <v>5.67</v>
          </cell>
          <cell r="E135">
            <v>5.77</v>
          </cell>
        </row>
        <row r="136">
          <cell r="A136">
            <v>36336</v>
          </cell>
          <cell r="C136">
            <v>5.64</v>
          </cell>
          <cell r="E136">
            <v>5.75</v>
          </cell>
        </row>
        <row r="137">
          <cell r="A137">
            <v>36339</v>
          </cell>
          <cell r="C137">
            <v>5.59</v>
          </cell>
          <cell r="E137">
            <v>5.71</v>
          </cell>
        </row>
        <row r="138">
          <cell r="A138">
            <v>36340</v>
          </cell>
          <cell r="C138">
            <v>5.56</v>
          </cell>
          <cell r="E138">
            <v>5.69</v>
          </cell>
        </row>
        <row r="139">
          <cell r="A139">
            <v>36341</v>
          </cell>
          <cell r="C139">
            <v>5.46</v>
          </cell>
          <cell r="E139">
            <v>5.63</v>
          </cell>
        </row>
        <row r="140">
          <cell r="A140">
            <v>36342</v>
          </cell>
          <cell r="C140" t="str">
            <v>na</v>
          </cell>
          <cell r="E140" t="str">
            <v>na</v>
          </cell>
        </row>
        <row r="141">
          <cell r="A141">
            <v>36343</v>
          </cell>
          <cell r="C141">
            <v>5.48</v>
          </cell>
          <cell r="E141">
            <v>5.63</v>
          </cell>
        </row>
        <row r="142">
          <cell r="A142">
            <v>36346</v>
          </cell>
          <cell r="C142">
            <v>5.48</v>
          </cell>
          <cell r="E142">
            <v>5.63</v>
          </cell>
        </row>
        <row r="143">
          <cell r="A143">
            <v>36347</v>
          </cell>
          <cell r="C143">
            <v>5.52</v>
          </cell>
          <cell r="E143">
            <v>5.65</v>
          </cell>
        </row>
        <row r="144">
          <cell r="A144">
            <v>36348</v>
          </cell>
          <cell r="C144">
            <v>5.54</v>
          </cell>
          <cell r="E144">
            <v>5.66</v>
          </cell>
        </row>
        <row r="145">
          <cell r="A145">
            <v>36349</v>
          </cell>
          <cell r="C145">
            <v>5.48</v>
          </cell>
          <cell r="E145">
            <v>5.61</v>
          </cell>
        </row>
        <row r="146">
          <cell r="A146">
            <v>36350</v>
          </cell>
          <cell r="C146">
            <v>5.46</v>
          </cell>
          <cell r="E146">
            <v>5.59</v>
          </cell>
        </row>
        <row r="147">
          <cell r="A147">
            <v>36353</v>
          </cell>
          <cell r="C147">
            <v>5.39</v>
          </cell>
          <cell r="E147">
            <v>5.52</v>
          </cell>
        </row>
        <row r="148">
          <cell r="A148">
            <v>36354</v>
          </cell>
          <cell r="C148">
            <v>5.41</v>
          </cell>
          <cell r="E148">
            <v>5.53</v>
          </cell>
        </row>
        <row r="149">
          <cell r="A149">
            <v>36355</v>
          </cell>
          <cell r="C149">
            <v>5.42</v>
          </cell>
          <cell r="E149">
            <v>5.53</v>
          </cell>
        </row>
        <row r="150">
          <cell r="A150">
            <v>36356</v>
          </cell>
          <cell r="C150">
            <v>5.4</v>
          </cell>
          <cell r="E150">
            <v>5.52</v>
          </cell>
        </row>
        <row r="151">
          <cell r="A151">
            <v>36357</v>
          </cell>
          <cell r="C151">
            <v>5.33</v>
          </cell>
          <cell r="E151">
            <v>5.46</v>
          </cell>
        </row>
        <row r="152">
          <cell r="A152">
            <v>36360</v>
          </cell>
          <cell r="C152">
            <v>5.33</v>
          </cell>
          <cell r="E152">
            <v>5.46</v>
          </cell>
        </row>
        <row r="153">
          <cell r="A153">
            <v>36361</v>
          </cell>
          <cell r="C153">
            <v>5.31</v>
          </cell>
          <cell r="E153">
            <v>5.47</v>
          </cell>
        </row>
        <row r="154">
          <cell r="A154">
            <v>36362</v>
          </cell>
          <cell r="C154">
            <v>5.34</v>
          </cell>
          <cell r="E154">
            <v>5.5</v>
          </cell>
        </row>
        <row r="155">
          <cell r="A155">
            <v>36363</v>
          </cell>
          <cell r="C155">
            <v>5.46</v>
          </cell>
          <cell r="E155">
            <v>5.58</v>
          </cell>
        </row>
        <row r="156">
          <cell r="A156">
            <v>36364</v>
          </cell>
          <cell r="C156">
            <v>5.6</v>
          </cell>
          <cell r="E156">
            <v>5.71</v>
          </cell>
        </row>
        <row r="157">
          <cell r="A157">
            <v>36367</v>
          </cell>
          <cell r="C157">
            <v>5.67</v>
          </cell>
          <cell r="E157">
            <v>5.76</v>
          </cell>
        </row>
        <row r="158">
          <cell r="A158">
            <v>36368</v>
          </cell>
          <cell r="C158">
            <v>5.64</v>
          </cell>
          <cell r="E158">
            <v>5.74</v>
          </cell>
        </row>
        <row r="159">
          <cell r="A159">
            <v>36369</v>
          </cell>
          <cell r="C159">
            <v>5.62</v>
          </cell>
          <cell r="E159">
            <v>5.74</v>
          </cell>
        </row>
        <row r="160">
          <cell r="A160">
            <v>36370</v>
          </cell>
          <cell r="C160">
            <v>5.71</v>
          </cell>
          <cell r="E160">
            <v>5.82</v>
          </cell>
        </row>
        <row r="161">
          <cell r="A161">
            <v>36371</v>
          </cell>
          <cell r="C161">
            <v>5.72</v>
          </cell>
          <cell r="E161">
            <v>5.84</v>
          </cell>
        </row>
        <row r="162">
          <cell r="A162">
            <v>36374</v>
          </cell>
          <cell r="C162" t="str">
            <v>na</v>
          </cell>
          <cell r="E162" t="str">
            <v>na</v>
          </cell>
        </row>
        <row r="163">
          <cell r="A163">
            <v>36375</v>
          </cell>
          <cell r="C163">
            <v>5.72</v>
          </cell>
          <cell r="E163">
            <v>5.85</v>
          </cell>
        </row>
        <row r="164">
          <cell r="A164">
            <v>36376</v>
          </cell>
          <cell r="C164">
            <v>5.7</v>
          </cell>
          <cell r="E164">
            <v>5.83</v>
          </cell>
        </row>
        <row r="165">
          <cell r="A165">
            <v>36377</v>
          </cell>
          <cell r="C165">
            <v>5.7</v>
          </cell>
          <cell r="E165">
            <v>5.83</v>
          </cell>
        </row>
        <row r="166">
          <cell r="A166">
            <v>36378</v>
          </cell>
          <cell r="C166">
            <v>5.85</v>
          </cell>
          <cell r="E166">
            <v>5.92</v>
          </cell>
        </row>
        <row r="167">
          <cell r="A167">
            <v>36381</v>
          </cell>
          <cell r="C167">
            <v>5.96</v>
          </cell>
          <cell r="E167">
            <v>6.01</v>
          </cell>
        </row>
        <row r="168">
          <cell r="A168">
            <v>36382</v>
          </cell>
          <cell r="C168">
            <v>5.97</v>
          </cell>
          <cell r="E168">
            <v>6.03</v>
          </cell>
        </row>
        <row r="169">
          <cell r="A169">
            <v>36383</v>
          </cell>
          <cell r="C169">
            <v>5.93</v>
          </cell>
          <cell r="E169">
            <v>6.01</v>
          </cell>
        </row>
        <row r="170">
          <cell r="A170">
            <v>36384</v>
          </cell>
          <cell r="C170">
            <v>5.94</v>
          </cell>
          <cell r="E170">
            <v>6.02</v>
          </cell>
        </row>
        <row r="171">
          <cell r="A171">
            <v>36385</v>
          </cell>
          <cell r="C171">
            <v>5.83</v>
          </cell>
          <cell r="E171">
            <v>5.92</v>
          </cell>
        </row>
        <row r="172">
          <cell r="A172">
            <v>36388</v>
          </cell>
          <cell r="C172">
            <v>5.82</v>
          </cell>
          <cell r="E172">
            <v>5.91</v>
          </cell>
        </row>
        <row r="173">
          <cell r="A173">
            <v>36389</v>
          </cell>
          <cell r="C173">
            <v>5.71</v>
          </cell>
          <cell r="E173">
            <v>5.83</v>
          </cell>
        </row>
        <row r="174">
          <cell r="A174">
            <v>36390</v>
          </cell>
          <cell r="C174">
            <v>5.7</v>
          </cell>
          <cell r="E174">
            <v>5.83</v>
          </cell>
        </row>
        <row r="175">
          <cell r="A175">
            <v>36391</v>
          </cell>
          <cell r="C175">
            <v>5.74</v>
          </cell>
          <cell r="E175">
            <v>5.85</v>
          </cell>
        </row>
        <row r="176">
          <cell r="A176">
            <v>36392</v>
          </cell>
          <cell r="C176">
            <v>5.71</v>
          </cell>
          <cell r="E176">
            <v>5.82</v>
          </cell>
        </row>
        <row r="177">
          <cell r="A177">
            <v>36395</v>
          </cell>
          <cell r="C177">
            <v>5.71</v>
          </cell>
          <cell r="E177">
            <v>5.82</v>
          </cell>
        </row>
        <row r="178">
          <cell r="A178">
            <v>36396</v>
          </cell>
          <cell r="C178">
            <v>5.62</v>
          </cell>
          <cell r="E178">
            <v>5.74</v>
          </cell>
        </row>
        <row r="179">
          <cell r="A179">
            <v>36397</v>
          </cell>
          <cell r="C179">
            <v>5.55</v>
          </cell>
          <cell r="E179">
            <v>5.68</v>
          </cell>
        </row>
        <row r="180">
          <cell r="A180">
            <v>36398</v>
          </cell>
          <cell r="C180">
            <v>5.61</v>
          </cell>
          <cell r="E180">
            <v>5.71</v>
          </cell>
        </row>
        <row r="181">
          <cell r="A181">
            <v>36399</v>
          </cell>
          <cell r="C181">
            <v>5.64</v>
          </cell>
          <cell r="E181">
            <v>5.75</v>
          </cell>
        </row>
        <row r="182">
          <cell r="A182">
            <v>36402</v>
          </cell>
          <cell r="C182">
            <v>5.71</v>
          </cell>
          <cell r="E182">
            <v>5.8</v>
          </cell>
        </row>
        <row r="183">
          <cell r="A183">
            <v>36403</v>
          </cell>
          <cell r="C183">
            <v>5.75</v>
          </cell>
          <cell r="E183">
            <v>5.85</v>
          </cell>
        </row>
        <row r="184">
          <cell r="A184">
            <v>36404</v>
          </cell>
          <cell r="C184">
            <v>5.76</v>
          </cell>
          <cell r="E184">
            <v>5.86</v>
          </cell>
        </row>
        <row r="185">
          <cell r="A185">
            <v>36405</v>
          </cell>
          <cell r="C185">
            <v>5.76</v>
          </cell>
          <cell r="E185">
            <v>5.86</v>
          </cell>
        </row>
        <row r="186">
          <cell r="A186">
            <v>36406</v>
          </cell>
          <cell r="C186">
            <v>5.62</v>
          </cell>
          <cell r="E186">
            <v>5.75</v>
          </cell>
        </row>
        <row r="187">
          <cell r="A187">
            <v>36409</v>
          </cell>
          <cell r="C187" t="str">
            <v>na</v>
          </cell>
          <cell r="E187" t="str">
            <v>na</v>
          </cell>
        </row>
        <row r="188">
          <cell r="A188">
            <v>36410</v>
          </cell>
          <cell r="C188">
            <v>5.72</v>
          </cell>
          <cell r="E188">
            <v>5.82</v>
          </cell>
        </row>
        <row r="189">
          <cell r="A189">
            <v>36411</v>
          </cell>
          <cell r="C189">
            <v>5.72</v>
          </cell>
          <cell r="E189">
            <v>5.82</v>
          </cell>
        </row>
        <row r="190">
          <cell r="A190">
            <v>36412</v>
          </cell>
          <cell r="C190">
            <v>5.75</v>
          </cell>
          <cell r="E190">
            <v>5.85</v>
          </cell>
        </row>
        <row r="191">
          <cell r="A191">
            <v>36413</v>
          </cell>
          <cell r="C191">
            <v>5.72</v>
          </cell>
          <cell r="E191">
            <v>5.83</v>
          </cell>
        </row>
        <row r="192">
          <cell r="A192">
            <v>36416</v>
          </cell>
          <cell r="C192">
            <v>5.72</v>
          </cell>
          <cell r="E192">
            <v>5.84</v>
          </cell>
        </row>
        <row r="193">
          <cell r="A193">
            <v>36417</v>
          </cell>
          <cell r="C193">
            <v>5.75</v>
          </cell>
          <cell r="E193">
            <v>5.88</v>
          </cell>
        </row>
        <row r="194">
          <cell r="A194">
            <v>36418</v>
          </cell>
          <cell r="C194">
            <v>5.72</v>
          </cell>
          <cell r="E194">
            <v>5.86</v>
          </cell>
        </row>
        <row r="195">
          <cell r="A195">
            <v>36419</v>
          </cell>
          <cell r="C195">
            <v>5.75</v>
          </cell>
          <cell r="E195">
            <v>5.89</v>
          </cell>
        </row>
        <row r="196">
          <cell r="A196">
            <v>36420</v>
          </cell>
          <cell r="C196">
            <v>5.74</v>
          </cell>
          <cell r="E196">
            <v>5.88</v>
          </cell>
        </row>
        <row r="197">
          <cell r="A197">
            <v>36423</v>
          </cell>
          <cell r="C197">
            <v>5.76</v>
          </cell>
          <cell r="E197">
            <v>5.89</v>
          </cell>
        </row>
        <row r="198">
          <cell r="A198">
            <v>36424</v>
          </cell>
          <cell r="C198">
            <v>5.75</v>
          </cell>
          <cell r="E198">
            <v>5.9</v>
          </cell>
        </row>
        <row r="199">
          <cell r="A199">
            <v>36425</v>
          </cell>
          <cell r="C199">
            <v>5.74</v>
          </cell>
          <cell r="E199">
            <v>5.89</v>
          </cell>
        </row>
        <row r="200">
          <cell r="A200">
            <v>36426</v>
          </cell>
          <cell r="C200">
            <v>5.66</v>
          </cell>
          <cell r="E200">
            <v>5.84</v>
          </cell>
        </row>
        <row r="201">
          <cell r="A201">
            <v>36427</v>
          </cell>
          <cell r="C201">
            <v>5.64</v>
          </cell>
          <cell r="E201">
            <v>5.83</v>
          </cell>
        </row>
        <row r="202">
          <cell r="A202">
            <v>36430</v>
          </cell>
          <cell r="C202">
            <v>5.66</v>
          </cell>
          <cell r="E202">
            <v>5.82</v>
          </cell>
        </row>
        <row r="203">
          <cell r="A203">
            <v>36431</v>
          </cell>
          <cell r="C203">
            <v>5.71</v>
          </cell>
          <cell r="E203">
            <v>5.87</v>
          </cell>
        </row>
        <row r="204">
          <cell r="A204">
            <v>36432</v>
          </cell>
          <cell r="C204">
            <v>5.77</v>
          </cell>
          <cell r="E204">
            <v>5.91</v>
          </cell>
        </row>
        <row r="205">
          <cell r="A205">
            <v>36433</v>
          </cell>
          <cell r="C205">
            <v>5.73</v>
          </cell>
          <cell r="E205">
            <v>5.88</v>
          </cell>
        </row>
        <row r="206">
          <cell r="A206">
            <v>36434</v>
          </cell>
          <cell r="C206">
            <v>5.86</v>
          </cell>
          <cell r="E206">
            <v>5.98</v>
          </cell>
        </row>
        <row r="207">
          <cell r="A207">
            <v>36437</v>
          </cell>
          <cell r="C207">
            <v>5.8</v>
          </cell>
          <cell r="E207">
            <v>5.95</v>
          </cell>
        </row>
        <row r="208">
          <cell r="A208">
            <v>36438</v>
          </cell>
          <cell r="C208">
            <v>5.89</v>
          </cell>
          <cell r="E208">
            <v>6</v>
          </cell>
        </row>
        <row r="209">
          <cell r="A209">
            <v>36439</v>
          </cell>
          <cell r="C209">
            <v>5.92</v>
          </cell>
          <cell r="E209">
            <v>6.05</v>
          </cell>
        </row>
        <row r="210">
          <cell r="A210">
            <v>36440</v>
          </cell>
          <cell r="C210">
            <v>5.95</v>
          </cell>
          <cell r="E210">
            <v>6.09</v>
          </cell>
        </row>
        <row r="211">
          <cell r="A211">
            <v>36441</v>
          </cell>
          <cell r="C211">
            <v>5.96</v>
          </cell>
          <cell r="E211">
            <v>6.1</v>
          </cell>
        </row>
        <row r="212">
          <cell r="A212">
            <v>36444</v>
          </cell>
          <cell r="C212" t="str">
            <v>na</v>
          </cell>
          <cell r="E212" t="str">
            <v>na</v>
          </cell>
        </row>
        <row r="213">
          <cell r="A213">
            <v>36445</v>
          </cell>
          <cell r="C213">
            <v>6</v>
          </cell>
          <cell r="E213">
            <v>6.15</v>
          </cell>
        </row>
        <row r="214">
          <cell r="A214">
            <v>36446</v>
          </cell>
          <cell r="C214">
            <v>6.08</v>
          </cell>
          <cell r="E214">
            <v>6.21</v>
          </cell>
        </row>
        <row r="215">
          <cell r="A215">
            <v>36447</v>
          </cell>
          <cell r="C215">
            <v>6.14</v>
          </cell>
          <cell r="E215">
            <v>6.26</v>
          </cell>
        </row>
        <row r="216">
          <cell r="A216">
            <v>36448</v>
          </cell>
          <cell r="C216">
            <v>6.07</v>
          </cell>
          <cell r="E216">
            <v>6.2</v>
          </cell>
        </row>
        <row r="217">
          <cell r="A217">
            <v>36451</v>
          </cell>
          <cell r="C217">
            <v>6.18</v>
          </cell>
          <cell r="E217">
            <v>6.29</v>
          </cell>
        </row>
        <row r="218">
          <cell r="A218">
            <v>36452</v>
          </cell>
          <cell r="C218">
            <v>6.22</v>
          </cell>
          <cell r="E218">
            <v>6.34</v>
          </cell>
        </row>
        <row r="219">
          <cell r="A219">
            <v>36453</v>
          </cell>
          <cell r="C219">
            <v>6.22</v>
          </cell>
          <cell r="E219">
            <v>6.34</v>
          </cell>
        </row>
        <row r="220">
          <cell r="A220">
            <v>36454</v>
          </cell>
          <cell r="C220">
            <v>6.22</v>
          </cell>
          <cell r="E220">
            <v>6.33</v>
          </cell>
        </row>
        <row r="221">
          <cell r="A221">
            <v>36455</v>
          </cell>
          <cell r="C221">
            <v>6.21</v>
          </cell>
          <cell r="E221">
            <v>6.32</v>
          </cell>
        </row>
        <row r="222">
          <cell r="A222">
            <v>36458</v>
          </cell>
          <cell r="C222">
            <v>6.25</v>
          </cell>
          <cell r="E222">
            <v>6.36</v>
          </cell>
        </row>
        <row r="223">
          <cell r="A223">
            <v>36459</v>
          </cell>
          <cell r="C223">
            <v>6.33</v>
          </cell>
          <cell r="E223">
            <v>6.43</v>
          </cell>
        </row>
        <row r="224">
          <cell r="A224">
            <v>36460</v>
          </cell>
          <cell r="C224">
            <v>6.26</v>
          </cell>
          <cell r="E224">
            <v>6.36</v>
          </cell>
        </row>
        <row r="225">
          <cell r="A225">
            <v>36461</v>
          </cell>
          <cell r="C225">
            <v>6.18</v>
          </cell>
          <cell r="E225">
            <v>6.28</v>
          </cell>
        </row>
        <row r="226">
          <cell r="A226">
            <v>36462</v>
          </cell>
          <cell r="C226">
            <v>6.05</v>
          </cell>
          <cell r="E226">
            <v>6.16</v>
          </cell>
        </row>
        <row r="227">
          <cell r="A227">
            <v>36465</v>
          </cell>
          <cell r="C227">
            <v>6</v>
          </cell>
          <cell r="E227">
            <v>6.11</v>
          </cell>
        </row>
        <row r="228">
          <cell r="A228">
            <v>36466</v>
          </cell>
          <cell r="C228">
            <v>6.01</v>
          </cell>
          <cell r="E228">
            <v>6.1</v>
          </cell>
        </row>
        <row r="229">
          <cell r="A229">
            <v>36467</v>
          </cell>
          <cell r="C229">
            <v>6.04</v>
          </cell>
          <cell r="E229">
            <v>6.14</v>
          </cell>
        </row>
        <row r="230">
          <cell r="A230">
            <v>36468</v>
          </cell>
          <cell r="C230">
            <v>6</v>
          </cell>
          <cell r="E230">
            <v>6.12</v>
          </cell>
        </row>
        <row r="231">
          <cell r="A231">
            <v>36469</v>
          </cell>
          <cell r="C231">
            <v>6.01</v>
          </cell>
          <cell r="E231">
            <v>6.12</v>
          </cell>
        </row>
        <row r="232">
          <cell r="A232">
            <v>36472</v>
          </cell>
          <cell r="C232">
            <v>6.06</v>
          </cell>
          <cell r="E232">
            <v>6.16</v>
          </cell>
        </row>
        <row r="233">
          <cell r="A233">
            <v>36473</v>
          </cell>
          <cell r="C233">
            <v>6.02</v>
          </cell>
          <cell r="E233">
            <v>6.13</v>
          </cell>
        </row>
        <row r="234">
          <cell r="A234">
            <v>36474</v>
          </cell>
          <cell r="C234">
            <v>6.02</v>
          </cell>
          <cell r="E234">
            <v>6.13</v>
          </cell>
        </row>
        <row r="235">
          <cell r="A235">
            <v>36475</v>
          </cell>
          <cell r="C235" t="str">
            <v>na</v>
          </cell>
          <cell r="E235" t="str">
            <v>na</v>
          </cell>
        </row>
        <row r="236">
          <cell r="A236">
            <v>36476</v>
          </cell>
          <cell r="C236">
            <v>5.93</v>
          </cell>
          <cell r="E236">
            <v>6.04</v>
          </cell>
        </row>
        <row r="237">
          <cell r="A237">
            <v>36479</v>
          </cell>
          <cell r="C237">
            <v>5.89</v>
          </cell>
          <cell r="E237">
            <v>5.98</v>
          </cell>
        </row>
        <row r="238">
          <cell r="A238">
            <v>36480</v>
          </cell>
          <cell r="C238">
            <v>5.98</v>
          </cell>
          <cell r="E238">
            <v>6.06</v>
          </cell>
        </row>
        <row r="239">
          <cell r="A239">
            <v>36481</v>
          </cell>
          <cell r="C239">
            <v>6.07</v>
          </cell>
          <cell r="E239">
            <v>6.16</v>
          </cell>
        </row>
        <row r="240">
          <cell r="A240">
            <v>36482</v>
          </cell>
          <cell r="C240">
            <v>6.13</v>
          </cell>
          <cell r="E240">
            <v>6.22</v>
          </cell>
        </row>
        <row r="241">
          <cell r="A241">
            <v>36483</v>
          </cell>
          <cell r="C241">
            <v>6.08</v>
          </cell>
          <cell r="E241">
            <v>6.18</v>
          </cell>
        </row>
        <row r="242">
          <cell r="A242">
            <v>36486</v>
          </cell>
          <cell r="C242">
            <v>6.09</v>
          </cell>
          <cell r="E242">
            <v>6.18</v>
          </cell>
        </row>
        <row r="243">
          <cell r="A243">
            <v>36487</v>
          </cell>
          <cell r="C243">
            <v>6.04</v>
          </cell>
          <cell r="E243">
            <v>6.12</v>
          </cell>
        </row>
        <row r="244">
          <cell r="A244">
            <v>36488</v>
          </cell>
          <cell r="C244">
            <v>6.02</v>
          </cell>
          <cell r="E244">
            <v>6.1</v>
          </cell>
        </row>
        <row r="245">
          <cell r="A245">
            <v>36489</v>
          </cell>
          <cell r="C245">
            <v>6.03</v>
          </cell>
          <cell r="E245">
            <v>6.11</v>
          </cell>
        </row>
        <row r="246">
          <cell r="A246">
            <v>36490</v>
          </cell>
          <cell r="C246">
            <v>6.04</v>
          </cell>
          <cell r="E246">
            <v>6.12</v>
          </cell>
        </row>
        <row r="247">
          <cell r="A247">
            <v>36493</v>
          </cell>
          <cell r="C247">
            <v>6.15</v>
          </cell>
          <cell r="E247">
            <v>6.22</v>
          </cell>
        </row>
        <row r="248">
          <cell r="A248">
            <v>36494</v>
          </cell>
          <cell r="C248">
            <v>6.12</v>
          </cell>
          <cell r="E248">
            <v>6.2</v>
          </cell>
        </row>
        <row r="249">
          <cell r="A249">
            <v>36495</v>
          </cell>
          <cell r="C249">
            <v>6.14</v>
          </cell>
          <cell r="E249">
            <v>6.19</v>
          </cell>
        </row>
        <row r="250">
          <cell r="A250">
            <v>36496</v>
          </cell>
          <cell r="C250">
            <v>6.13</v>
          </cell>
          <cell r="E250">
            <v>6.18</v>
          </cell>
        </row>
        <row r="251">
          <cell r="A251">
            <v>36497</v>
          </cell>
          <cell r="C251">
            <v>6.11</v>
          </cell>
          <cell r="E251">
            <v>6.14</v>
          </cell>
        </row>
        <row r="252">
          <cell r="A252">
            <v>36500</v>
          </cell>
          <cell r="C252">
            <v>6.06</v>
          </cell>
          <cell r="E252">
            <v>6.1</v>
          </cell>
        </row>
        <row r="253">
          <cell r="A253">
            <v>36501</v>
          </cell>
          <cell r="C253">
            <v>5.98</v>
          </cell>
          <cell r="E253">
            <v>6.04</v>
          </cell>
        </row>
        <row r="254">
          <cell r="A254">
            <v>36502</v>
          </cell>
          <cell r="C254">
            <v>6.03</v>
          </cell>
          <cell r="E254">
            <v>6.1</v>
          </cell>
        </row>
        <row r="255">
          <cell r="A255">
            <v>36503</v>
          </cell>
          <cell r="C255">
            <v>6.04</v>
          </cell>
          <cell r="E255">
            <v>6.11</v>
          </cell>
        </row>
        <row r="256">
          <cell r="A256">
            <v>36504</v>
          </cell>
          <cell r="C256">
            <v>5.99</v>
          </cell>
          <cell r="E256">
            <v>6.06</v>
          </cell>
        </row>
        <row r="257">
          <cell r="A257">
            <v>36507</v>
          </cell>
          <cell r="C257">
            <v>6.03</v>
          </cell>
          <cell r="E257">
            <v>6.08</v>
          </cell>
        </row>
        <row r="258">
          <cell r="A258">
            <v>36508</v>
          </cell>
          <cell r="C258">
            <v>6.11</v>
          </cell>
          <cell r="E258">
            <v>6.15</v>
          </cell>
        </row>
        <row r="259">
          <cell r="A259">
            <v>36509</v>
          </cell>
          <cell r="C259">
            <v>6.19</v>
          </cell>
          <cell r="E259">
            <v>6.21</v>
          </cell>
        </row>
        <row r="260">
          <cell r="A260">
            <v>36510</v>
          </cell>
          <cell r="C260">
            <v>6.22</v>
          </cell>
          <cell r="E260">
            <v>6.24</v>
          </cell>
        </row>
        <row r="261">
          <cell r="A261">
            <v>36511</v>
          </cell>
          <cell r="C261">
            <v>6.19</v>
          </cell>
          <cell r="E261">
            <v>6.21</v>
          </cell>
        </row>
        <row r="262">
          <cell r="A262">
            <v>36514</v>
          </cell>
          <cell r="C262">
            <v>6.21</v>
          </cell>
          <cell r="E262">
            <v>6.23</v>
          </cell>
        </row>
        <row r="263">
          <cell r="A263">
            <v>36515</v>
          </cell>
          <cell r="C263">
            <v>6.22</v>
          </cell>
          <cell r="E263">
            <v>6.23</v>
          </cell>
        </row>
        <row r="264">
          <cell r="A264">
            <v>36516</v>
          </cell>
          <cell r="C264">
            <v>6.23</v>
          </cell>
          <cell r="E264">
            <v>6.26</v>
          </cell>
        </row>
        <row r="265">
          <cell r="A265">
            <v>36517</v>
          </cell>
          <cell r="C265">
            <v>6.23</v>
          </cell>
          <cell r="E265">
            <v>6.27</v>
          </cell>
        </row>
        <row r="266">
          <cell r="A266">
            <v>36518</v>
          </cell>
          <cell r="C266">
            <v>6.22</v>
          </cell>
          <cell r="E266">
            <v>6.27</v>
          </cell>
        </row>
        <row r="267">
          <cell r="A267">
            <v>36521</v>
          </cell>
          <cell r="C267" t="str">
            <v>na</v>
          </cell>
          <cell r="E267" t="str">
            <v>na</v>
          </cell>
        </row>
        <row r="268">
          <cell r="A268">
            <v>36522</v>
          </cell>
          <cell r="C268" t="str">
            <v>na</v>
          </cell>
          <cell r="E268" t="str">
            <v>na</v>
          </cell>
        </row>
        <row r="269">
          <cell r="A269">
            <v>36523</v>
          </cell>
          <cell r="C269">
            <v>6.18</v>
          </cell>
          <cell r="E269">
            <v>6.23</v>
          </cell>
        </row>
        <row r="270">
          <cell r="A270">
            <v>36524</v>
          </cell>
          <cell r="C270">
            <v>6.18</v>
          </cell>
          <cell r="E270">
            <v>6.23</v>
          </cell>
        </row>
        <row r="271">
          <cell r="A271">
            <v>36525</v>
          </cell>
          <cell r="C271">
            <v>6.25</v>
          </cell>
          <cell r="E271">
            <v>6.3</v>
          </cell>
        </row>
        <row r="272">
          <cell r="A272">
            <v>36528</v>
          </cell>
          <cell r="C272" t="str">
            <v>na</v>
          </cell>
          <cell r="E272" t="str">
            <v>na</v>
          </cell>
        </row>
        <row r="273">
          <cell r="A273">
            <v>36529</v>
          </cell>
          <cell r="C273">
            <v>6.38</v>
          </cell>
          <cell r="E273">
            <v>6.41</v>
          </cell>
        </row>
        <row r="274">
          <cell r="A274">
            <v>36530</v>
          </cell>
          <cell r="C274">
            <v>6.48</v>
          </cell>
          <cell r="E274">
            <v>6.49</v>
          </cell>
        </row>
        <row r="275">
          <cell r="A275">
            <v>36531</v>
          </cell>
          <cell r="C275">
            <v>6.42</v>
          </cell>
          <cell r="E275">
            <v>6.42</v>
          </cell>
        </row>
        <row r="276">
          <cell r="A276">
            <v>36532</v>
          </cell>
          <cell r="C276">
            <v>6.41</v>
          </cell>
          <cell r="E276">
            <v>6.42</v>
          </cell>
        </row>
        <row r="277">
          <cell r="A277">
            <v>36535</v>
          </cell>
          <cell r="C277">
            <v>6.43</v>
          </cell>
          <cell r="E277">
            <v>6.43</v>
          </cell>
        </row>
        <row r="278">
          <cell r="A278">
            <v>36536</v>
          </cell>
          <cell r="C278">
            <v>6.48</v>
          </cell>
          <cell r="E278">
            <v>6.47</v>
          </cell>
        </row>
        <row r="279">
          <cell r="A279">
            <v>36537</v>
          </cell>
          <cell r="C279">
            <v>6.51</v>
          </cell>
          <cell r="E279">
            <v>6.48</v>
          </cell>
        </row>
        <row r="280">
          <cell r="A280">
            <v>36538</v>
          </cell>
          <cell r="C280">
            <v>6.45</v>
          </cell>
          <cell r="E280">
            <v>6.43</v>
          </cell>
        </row>
        <row r="281">
          <cell r="A281">
            <v>36539</v>
          </cell>
          <cell r="C281">
            <v>6.48</v>
          </cell>
          <cell r="E281">
            <v>6.45</v>
          </cell>
        </row>
        <row r="282">
          <cell r="A282">
            <v>36542</v>
          </cell>
          <cell r="C282">
            <v>6.48</v>
          </cell>
          <cell r="E282">
            <v>6.45</v>
          </cell>
        </row>
        <row r="283">
          <cell r="A283">
            <v>36543</v>
          </cell>
          <cell r="C283">
            <v>6.54</v>
          </cell>
          <cell r="E283">
            <v>6.47</v>
          </cell>
        </row>
        <row r="284">
          <cell r="A284">
            <v>36544</v>
          </cell>
          <cell r="C284">
            <v>6.56</v>
          </cell>
          <cell r="E284">
            <v>6.42</v>
          </cell>
        </row>
        <row r="285">
          <cell r="A285">
            <v>36545</v>
          </cell>
          <cell r="C285">
            <v>6.6</v>
          </cell>
          <cell r="E285">
            <v>6.46</v>
          </cell>
        </row>
        <row r="286">
          <cell r="A286">
            <v>36546</v>
          </cell>
          <cell r="C286">
            <v>6.59</v>
          </cell>
          <cell r="E286">
            <v>6.44</v>
          </cell>
        </row>
        <row r="287">
          <cell r="A287">
            <v>36549</v>
          </cell>
          <cell r="C287">
            <v>6.49</v>
          </cell>
          <cell r="E287">
            <v>6.38</v>
          </cell>
        </row>
        <row r="288">
          <cell r="A288">
            <v>36550</v>
          </cell>
          <cell r="C288">
            <v>6.5</v>
          </cell>
          <cell r="E288">
            <v>6.34</v>
          </cell>
        </row>
        <row r="289">
          <cell r="A289">
            <v>36551</v>
          </cell>
          <cell r="C289">
            <v>6.44</v>
          </cell>
          <cell r="E289">
            <v>6.27</v>
          </cell>
        </row>
        <row r="290">
          <cell r="A290">
            <v>36552</v>
          </cell>
          <cell r="C290">
            <v>6.52</v>
          </cell>
          <cell r="E290">
            <v>6.31</v>
          </cell>
        </row>
        <row r="291">
          <cell r="A291">
            <v>36553</v>
          </cell>
          <cell r="C291">
            <v>6.53</v>
          </cell>
          <cell r="E291">
            <v>6.31</v>
          </cell>
        </row>
        <row r="292">
          <cell r="A292">
            <v>36556</v>
          </cell>
          <cell r="C292">
            <v>6.54</v>
          </cell>
          <cell r="E292">
            <v>6.32</v>
          </cell>
        </row>
        <row r="293">
          <cell r="A293">
            <v>36557</v>
          </cell>
          <cell r="C293">
            <v>6.48</v>
          </cell>
          <cell r="E293">
            <v>6.28</v>
          </cell>
        </row>
        <row r="294">
          <cell r="A294">
            <v>36558</v>
          </cell>
          <cell r="C294">
            <v>6.43</v>
          </cell>
          <cell r="E294">
            <v>6.19</v>
          </cell>
        </row>
        <row r="295">
          <cell r="A295">
            <v>36559</v>
          </cell>
          <cell r="C295">
            <v>6.32</v>
          </cell>
          <cell r="E295">
            <v>6.09</v>
          </cell>
        </row>
        <row r="296">
          <cell r="A296">
            <v>36560</v>
          </cell>
          <cell r="C296">
            <v>6.42</v>
          </cell>
          <cell r="E296">
            <v>6.17</v>
          </cell>
        </row>
        <row r="297">
          <cell r="A297">
            <v>36563</v>
          </cell>
          <cell r="C297">
            <v>6.48</v>
          </cell>
          <cell r="E297">
            <v>6.22</v>
          </cell>
        </row>
        <row r="298">
          <cell r="A298">
            <v>36564</v>
          </cell>
          <cell r="C298">
            <v>6.42</v>
          </cell>
          <cell r="E298">
            <v>6.12</v>
          </cell>
        </row>
        <row r="299">
          <cell r="A299">
            <v>36565</v>
          </cell>
          <cell r="C299">
            <v>6.45</v>
          </cell>
          <cell r="E299">
            <v>6.12</v>
          </cell>
        </row>
        <row r="300">
          <cell r="A300">
            <v>36566</v>
          </cell>
          <cell r="C300">
            <v>6.52</v>
          </cell>
          <cell r="E300">
            <v>6.18</v>
          </cell>
        </row>
        <row r="301">
          <cell r="A301">
            <v>36567</v>
          </cell>
          <cell r="C301">
            <v>6.47</v>
          </cell>
          <cell r="E301">
            <v>6.13</v>
          </cell>
        </row>
        <row r="302">
          <cell r="A302">
            <v>36570</v>
          </cell>
          <cell r="C302">
            <v>6.42</v>
          </cell>
          <cell r="E302">
            <v>6.06</v>
          </cell>
        </row>
        <row r="303">
          <cell r="A303">
            <v>36571</v>
          </cell>
          <cell r="C303">
            <v>6.45</v>
          </cell>
          <cell r="E303">
            <v>6.06</v>
          </cell>
        </row>
        <row r="304">
          <cell r="A304">
            <v>36572</v>
          </cell>
          <cell r="C304">
            <v>6.45</v>
          </cell>
          <cell r="E304">
            <v>6.05</v>
          </cell>
        </row>
        <row r="305">
          <cell r="A305">
            <v>36573</v>
          </cell>
          <cell r="C305">
            <v>6.45</v>
          </cell>
          <cell r="E305">
            <v>6</v>
          </cell>
        </row>
        <row r="306">
          <cell r="A306">
            <v>36574</v>
          </cell>
          <cell r="C306">
            <v>6.34</v>
          </cell>
          <cell r="E306">
            <v>5.91</v>
          </cell>
        </row>
        <row r="307">
          <cell r="A307">
            <v>36577</v>
          </cell>
          <cell r="C307">
            <v>6.28</v>
          </cell>
          <cell r="E307">
            <v>5.87</v>
          </cell>
        </row>
        <row r="308">
          <cell r="A308">
            <v>36578</v>
          </cell>
          <cell r="C308">
            <v>6.12</v>
          </cell>
          <cell r="E308">
            <v>5.78</v>
          </cell>
        </row>
        <row r="309">
          <cell r="A309">
            <v>36579</v>
          </cell>
          <cell r="C309">
            <v>6.19</v>
          </cell>
          <cell r="E309">
            <v>5.83</v>
          </cell>
        </row>
        <row r="310">
          <cell r="A310">
            <v>36580</v>
          </cell>
          <cell r="C310">
            <v>6.08</v>
          </cell>
          <cell r="E310">
            <v>5.82</v>
          </cell>
        </row>
        <row r="311">
          <cell r="A311">
            <v>36581</v>
          </cell>
          <cell r="C311">
            <v>6.07</v>
          </cell>
          <cell r="E311">
            <v>5.87</v>
          </cell>
        </row>
        <row r="312">
          <cell r="A312">
            <v>36584</v>
          </cell>
          <cell r="C312">
            <v>6.15</v>
          </cell>
          <cell r="E312">
            <v>5.88</v>
          </cell>
        </row>
        <row r="313">
          <cell r="A313">
            <v>36585</v>
          </cell>
          <cell r="C313">
            <v>6.12</v>
          </cell>
          <cell r="E313">
            <v>5.81</v>
          </cell>
        </row>
        <row r="314">
          <cell r="A314">
            <v>36586</v>
          </cell>
          <cell r="C314">
            <v>6.09</v>
          </cell>
          <cell r="E314">
            <v>5.82</v>
          </cell>
        </row>
        <row r="315">
          <cell r="A315">
            <v>36587</v>
          </cell>
          <cell r="C315">
            <v>6.1</v>
          </cell>
          <cell r="E315">
            <v>5.82</v>
          </cell>
        </row>
        <row r="316">
          <cell r="A316">
            <v>36588</v>
          </cell>
          <cell r="C316">
            <v>6.08</v>
          </cell>
          <cell r="E316">
            <v>5.82</v>
          </cell>
        </row>
        <row r="317">
          <cell r="A317">
            <v>36591</v>
          </cell>
          <cell r="C317">
            <v>6.13</v>
          </cell>
          <cell r="E317">
            <v>5.82</v>
          </cell>
        </row>
        <row r="318">
          <cell r="A318">
            <v>36592</v>
          </cell>
          <cell r="C318">
            <v>6.1</v>
          </cell>
          <cell r="E318">
            <v>5.82</v>
          </cell>
        </row>
        <row r="319">
          <cell r="A319">
            <v>36593</v>
          </cell>
          <cell r="C319">
            <v>6.12</v>
          </cell>
          <cell r="E319">
            <v>5.8</v>
          </cell>
        </row>
        <row r="320">
          <cell r="A320">
            <v>36594</v>
          </cell>
          <cell r="C320">
            <v>6.09</v>
          </cell>
          <cell r="E320">
            <v>5.8</v>
          </cell>
        </row>
        <row r="321">
          <cell r="A321">
            <v>36595</v>
          </cell>
          <cell r="C321">
            <v>6.14</v>
          </cell>
          <cell r="E321">
            <v>5.84</v>
          </cell>
        </row>
        <row r="322">
          <cell r="A322">
            <v>36598</v>
          </cell>
          <cell r="C322">
            <v>6.11</v>
          </cell>
          <cell r="E322">
            <v>5.83</v>
          </cell>
        </row>
        <row r="323">
          <cell r="A323">
            <v>36599</v>
          </cell>
          <cell r="C323">
            <v>6.05</v>
          </cell>
          <cell r="E323">
            <v>5.8</v>
          </cell>
        </row>
        <row r="324">
          <cell r="A324">
            <v>36600</v>
          </cell>
          <cell r="C324">
            <v>6.1</v>
          </cell>
          <cell r="E324">
            <v>5.86</v>
          </cell>
        </row>
        <row r="325">
          <cell r="A325">
            <v>36601</v>
          </cell>
          <cell r="C325">
            <v>6.06</v>
          </cell>
          <cell r="E325">
            <v>5.81</v>
          </cell>
        </row>
        <row r="326">
          <cell r="A326">
            <v>36602</v>
          </cell>
          <cell r="C326">
            <v>5.99</v>
          </cell>
          <cell r="E326">
            <v>5.75</v>
          </cell>
        </row>
        <row r="327">
          <cell r="A327">
            <v>36605</v>
          </cell>
          <cell r="C327">
            <v>5.96</v>
          </cell>
          <cell r="E327">
            <v>5.73</v>
          </cell>
        </row>
        <row r="328">
          <cell r="A328">
            <v>36606</v>
          </cell>
          <cell r="C328">
            <v>5.91</v>
          </cell>
          <cell r="E328">
            <v>5.69</v>
          </cell>
        </row>
        <row r="329">
          <cell r="A329">
            <v>36607</v>
          </cell>
          <cell r="C329">
            <v>5.9</v>
          </cell>
          <cell r="E329">
            <v>5.7</v>
          </cell>
        </row>
        <row r="330">
          <cell r="A330">
            <v>36608</v>
          </cell>
          <cell r="C330">
            <v>5.88</v>
          </cell>
          <cell r="E330">
            <v>5.67</v>
          </cell>
        </row>
        <row r="331">
          <cell r="A331">
            <v>36609</v>
          </cell>
          <cell r="C331">
            <v>5.99</v>
          </cell>
          <cell r="E331">
            <v>5.76</v>
          </cell>
        </row>
        <row r="332">
          <cell r="A332">
            <v>36612</v>
          </cell>
          <cell r="C332">
            <v>6</v>
          </cell>
          <cell r="E332">
            <v>5.77</v>
          </cell>
        </row>
        <row r="333">
          <cell r="A333">
            <v>36613</v>
          </cell>
          <cell r="C333">
            <v>5.98</v>
          </cell>
          <cell r="E333">
            <v>5.77</v>
          </cell>
        </row>
        <row r="334">
          <cell r="A334">
            <v>36614</v>
          </cell>
          <cell r="C334">
            <v>6.03</v>
          </cell>
          <cell r="E334">
            <v>5.84</v>
          </cell>
        </row>
        <row r="335">
          <cell r="A335">
            <v>36615</v>
          </cell>
          <cell r="C335">
            <v>5.94</v>
          </cell>
          <cell r="E335">
            <v>5.79</v>
          </cell>
        </row>
        <row r="336">
          <cell r="A336">
            <v>36616</v>
          </cell>
          <cell r="C336">
            <v>5.9</v>
          </cell>
          <cell r="E336">
            <v>5.74</v>
          </cell>
        </row>
        <row r="337">
          <cell r="A337">
            <v>36619</v>
          </cell>
          <cell r="C337">
            <v>5.88</v>
          </cell>
          <cell r="E337">
            <v>5.74</v>
          </cell>
        </row>
        <row r="338">
          <cell r="A338">
            <v>36620</v>
          </cell>
          <cell r="C338">
            <v>5.81</v>
          </cell>
          <cell r="E338">
            <v>5.74</v>
          </cell>
        </row>
        <row r="339">
          <cell r="A339">
            <v>36621</v>
          </cell>
          <cell r="C339">
            <v>5.83</v>
          </cell>
          <cell r="E339">
            <v>5.75</v>
          </cell>
        </row>
        <row r="340">
          <cell r="A340">
            <v>36622</v>
          </cell>
          <cell r="C340">
            <v>5.85</v>
          </cell>
          <cell r="E340">
            <v>5.75</v>
          </cell>
        </row>
        <row r="341">
          <cell r="A341">
            <v>36623</v>
          </cell>
          <cell r="C341">
            <v>5.81</v>
          </cell>
          <cell r="E341">
            <v>5.69</v>
          </cell>
        </row>
        <row r="342">
          <cell r="A342">
            <v>36626</v>
          </cell>
          <cell r="C342">
            <v>5.77</v>
          </cell>
          <cell r="E342">
            <v>5.66</v>
          </cell>
        </row>
        <row r="343">
          <cell r="A343">
            <v>36627</v>
          </cell>
          <cell r="C343">
            <v>5.82</v>
          </cell>
          <cell r="E343">
            <v>5.72</v>
          </cell>
        </row>
        <row r="344">
          <cell r="A344">
            <v>36628</v>
          </cell>
          <cell r="C344">
            <v>5.84</v>
          </cell>
          <cell r="E344">
            <v>5.74</v>
          </cell>
        </row>
        <row r="345">
          <cell r="A345">
            <v>36629</v>
          </cell>
          <cell r="C345">
            <v>5.84</v>
          </cell>
          <cell r="E345">
            <v>5.75</v>
          </cell>
        </row>
        <row r="346">
          <cell r="A346">
            <v>36630</v>
          </cell>
          <cell r="C346">
            <v>5.79</v>
          </cell>
          <cell r="E346">
            <v>5.71</v>
          </cell>
        </row>
        <row r="347">
          <cell r="A347">
            <v>36633</v>
          </cell>
          <cell r="C347">
            <v>5.89</v>
          </cell>
          <cell r="E347">
            <v>5.8</v>
          </cell>
        </row>
        <row r="348">
          <cell r="A348">
            <v>36634</v>
          </cell>
          <cell r="C348">
            <v>5.94</v>
          </cell>
          <cell r="E348">
            <v>5.84</v>
          </cell>
        </row>
        <row r="349">
          <cell r="A349">
            <v>36635</v>
          </cell>
          <cell r="C349">
            <v>5.93</v>
          </cell>
          <cell r="E349">
            <v>5.83</v>
          </cell>
        </row>
        <row r="350">
          <cell r="A350">
            <v>36636</v>
          </cell>
          <cell r="C350">
            <v>5.98</v>
          </cell>
          <cell r="E350">
            <v>5.86</v>
          </cell>
        </row>
        <row r="351">
          <cell r="A351">
            <v>36637</v>
          </cell>
          <cell r="C351" t="str">
            <v>na</v>
          </cell>
          <cell r="E351" t="str">
            <v>na</v>
          </cell>
        </row>
        <row r="352">
          <cell r="A352">
            <v>36640</v>
          </cell>
          <cell r="C352">
            <v>6.02</v>
          </cell>
          <cell r="E352">
            <v>5.9</v>
          </cell>
        </row>
        <row r="353">
          <cell r="A353">
            <v>36641</v>
          </cell>
          <cell r="C353">
            <v>6.11</v>
          </cell>
          <cell r="E353">
            <v>5.94</v>
          </cell>
        </row>
        <row r="354">
          <cell r="A354">
            <v>36642</v>
          </cell>
          <cell r="C354">
            <v>6.1</v>
          </cell>
          <cell r="E354">
            <v>5.92</v>
          </cell>
        </row>
        <row r="355">
          <cell r="A355">
            <v>36643</v>
          </cell>
          <cell r="C355">
            <v>6.19</v>
          </cell>
          <cell r="E355">
            <v>5.96</v>
          </cell>
        </row>
        <row r="356">
          <cell r="A356">
            <v>36644</v>
          </cell>
          <cell r="C356">
            <v>6.16</v>
          </cell>
          <cell r="E356">
            <v>5.93</v>
          </cell>
        </row>
        <row r="357">
          <cell r="A357">
            <v>36647</v>
          </cell>
          <cell r="C357">
            <v>6.2</v>
          </cell>
          <cell r="E357">
            <v>5.81</v>
          </cell>
        </row>
        <row r="358">
          <cell r="A358">
            <v>36648</v>
          </cell>
          <cell r="C358">
            <v>6.2</v>
          </cell>
          <cell r="E358">
            <v>5.83</v>
          </cell>
        </row>
        <row r="359">
          <cell r="A359">
            <v>36649</v>
          </cell>
          <cell r="C359">
            <v>6.27</v>
          </cell>
          <cell r="E359">
            <v>5.87</v>
          </cell>
        </row>
        <row r="360">
          <cell r="A360">
            <v>36650</v>
          </cell>
          <cell r="C360">
            <v>6.28</v>
          </cell>
          <cell r="E360">
            <v>5.88</v>
          </cell>
        </row>
        <row r="361">
          <cell r="A361">
            <v>36651</v>
          </cell>
          <cell r="C361">
            <v>6.31</v>
          </cell>
          <cell r="E361">
            <v>5.86</v>
          </cell>
        </row>
        <row r="362">
          <cell r="A362">
            <v>36654</v>
          </cell>
          <cell r="C362">
            <v>6.36</v>
          </cell>
          <cell r="E362">
            <v>5.9</v>
          </cell>
        </row>
        <row r="363">
          <cell r="A363">
            <v>36655</v>
          </cell>
          <cell r="C363">
            <v>6.32</v>
          </cell>
          <cell r="E363">
            <v>5.87</v>
          </cell>
        </row>
        <row r="364">
          <cell r="A364">
            <v>36656</v>
          </cell>
          <cell r="C364">
            <v>6.23</v>
          </cell>
          <cell r="E364">
            <v>5.81</v>
          </cell>
        </row>
        <row r="365">
          <cell r="A365">
            <v>36657</v>
          </cell>
          <cell r="C365">
            <v>6.23</v>
          </cell>
          <cell r="E365">
            <v>5.76</v>
          </cell>
        </row>
        <row r="366">
          <cell r="A366">
            <v>36658</v>
          </cell>
          <cell r="C366">
            <v>6.29</v>
          </cell>
          <cell r="E366">
            <v>5.81</v>
          </cell>
        </row>
        <row r="367">
          <cell r="A367">
            <v>36661</v>
          </cell>
          <cell r="C367">
            <v>6.26</v>
          </cell>
          <cell r="E367">
            <v>5.79</v>
          </cell>
        </row>
        <row r="368">
          <cell r="A368">
            <v>36662</v>
          </cell>
          <cell r="C368">
            <v>6.22</v>
          </cell>
          <cell r="E368">
            <v>5.76</v>
          </cell>
        </row>
        <row r="369">
          <cell r="A369">
            <v>36663</v>
          </cell>
          <cell r="C369">
            <v>6.26</v>
          </cell>
          <cell r="E369">
            <v>5.8</v>
          </cell>
        </row>
        <row r="370">
          <cell r="A370">
            <v>36664</v>
          </cell>
          <cell r="C370">
            <v>6.27</v>
          </cell>
          <cell r="E370">
            <v>5.84</v>
          </cell>
        </row>
        <row r="371">
          <cell r="A371">
            <v>36665</v>
          </cell>
          <cell r="C371">
            <v>6.24</v>
          </cell>
          <cell r="E371">
            <v>5.84</v>
          </cell>
        </row>
        <row r="372">
          <cell r="A372">
            <v>36668</v>
          </cell>
          <cell r="C372" t="str">
            <v>na</v>
          </cell>
          <cell r="E372" t="str">
            <v>na</v>
          </cell>
        </row>
        <row r="373">
          <cell r="A373">
            <v>36669</v>
          </cell>
          <cell r="C373">
            <v>6.19</v>
          </cell>
          <cell r="E373">
            <v>5.81</v>
          </cell>
        </row>
        <row r="374">
          <cell r="A374">
            <v>36670</v>
          </cell>
          <cell r="C374">
            <v>6.24</v>
          </cell>
          <cell r="E374">
            <v>5.83</v>
          </cell>
        </row>
        <row r="375">
          <cell r="A375">
            <v>36671</v>
          </cell>
          <cell r="C375">
            <v>6.16</v>
          </cell>
          <cell r="E375">
            <v>5.78</v>
          </cell>
        </row>
        <row r="376">
          <cell r="A376">
            <v>36672</v>
          </cell>
          <cell r="C376">
            <v>6.06</v>
          </cell>
          <cell r="E376">
            <v>5.68</v>
          </cell>
        </row>
        <row r="377">
          <cell r="A377">
            <v>36675</v>
          </cell>
          <cell r="C377">
            <v>6.05</v>
          </cell>
          <cell r="E377">
            <v>5.67</v>
          </cell>
        </row>
        <row r="378">
          <cell r="A378">
            <v>36676</v>
          </cell>
          <cell r="C378">
            <v>6.09</v>
          </cell>
          <cell r="E378">
            <v>5.68</v>
          </cell>
        </row>
        <row r="379">
          <cell r="A379">
            <v>36677</v>
          </cell>
          <cell r="C379">
            <v>6</v>
          </cell>
          <cell r="E379">
            <v>5.63</v>
          </cell>
        </row>
        <row r="380">
          <cell r="A380">
            <v>36678</v>
          </cell>
          <cell r="C380">
            <v>5.92</v>
          </cell>
          <cell r="E380">
            <v>5.57</v>
          </cell>
        </row>
        <row r="381">
          <cell r="A381">
            <v>36679</v>
          </cell>
          <cell r="C381">
            <v>5.84</v>
          </cell>
          <cell r="E381">
            <v>5.53</v>
          </cell>
        </row>
        <row r="382">
          <cell r="A382">
            <v>36682</v>
          </cell>
          <cell r="C382">
            <v>5.9</v>
          </cell>
          <cell r="E382">
            <v>5.59</v>
          </cell>
        </row>
        <row r="383">
          <cell r="A383">
            <v>36683</v>
          </cell>
          <cell r="C383">
            <v>5.9</v>
          </cell>
          <cell r="E383">
            <v>5.57</v>
          </cell>
        </row>
        <row r="384">
          <cell r="A384">
            <v>36684</v>
          </cell>
          <cell r="C384">
            <v>5.94</v>
          </cell>
          <cell r="E384">
            <v>5.59</v>
          </cell>
        </row>
        <row r="385">
          <cell r="A385">
            <v>36685</v>
          </cell>
          <cell r="C385">
            <v>5.95</v>
          </cell>
          <cell r="E385">
            <v>5.57</v>
          </cell>
        </row>
        <row r="386">
          <cell r="A386">
            <v>36686</v>
          </cell>
          <cell r="C386">
            <v>5.94</v>
          </cell>
          <cell r="E386">
            <v>5.56</v>
          </cell>
        </row>
        <row r="387">
          <cell r="A387">
            <v>36689</v>
          </cell>
          <cell r="C387">
            <v>5.9</v>
          </cell>
          <cell r="E387">
            <v>5.55</v>
          </cell>
        </row>
        <row r="388">
          <cell r="A388">
            <v>36690</v>
          </cell>
          <cell r="C388">
            <v>5.88</v>
          </cell>
          <cell r="E388">
            <v>5.58</v>
          </cell>
        </row>
        <row r="389">
          <cell r="A389">
            <v>36691</v>
          </cell>
          <cell r="C389">
            <v>5.86</v>
          </cell>
          <cell r="E389">
            <v>5.58</v>
          </cell>
        </row>
        <row r="390">
          <cell r="A390">
            <v>36692</v>
          </cell>
          <cell r="C390">
            <v>5.86</v>
          </cell>
          <cell r="E390">
            <v>5.59</v>
          </cell>
        </row>
        <row r="391">
          <cell r="A391">
            <v>36693</v>
          </cell>
          <cell r="C391">
            <v>5.81</v>
          </cell>
          <cell r="E391">
            <v>5.56</v>
          </cell>
        </row>
        <row r="392">
          <cell r="A392">
            <v>36696</v>
          </cell>
          <cell r="C392">
            <v>5.81</v>
          </cell>
          <cell r="E392">
            <v>5.55</v>
          </cell>
        </row>
        <row r="393">
          <cell r="A393">
            <v>36697</v>
          </cell>
          <cell r="C393">
            <v>5.85</v>
          </cell>
          <cell r="E393">
            <v>5.57</v>
          </cell>
        </row>
        <row r="394">
          <cell r="A394">
            <v>36698</v>
          </cell>
          <cell r="C394">
            <v>5.93</v>
          </cell>
          <cell r="E394">
            <v>5.62</v>
          </cell>
        </row>
        <row r="395">
          <cell r="A395">
            <v>36699</v>
          </cell>
          <cell r="C395">
            <v>5.95</v>
          </cell>
          <cell r="E395">
            <v>5.64</v>
          </cell>
        </row>
        <row r="396">
          <cell r="A396">
            <v>36700</v>
          </cell>
          <cell r="C396">
            <v>6.01</v>
          </cell>
          <cell r="E396">
            <v>5.69</v>
          </cell>
        </row>
        <row r="397">
          <cell r="A397">
            <v>36703</v>
          </cell>
          <cell r="C397">
            <v>5.94</v>
          </cell>
          <cell r="E397">
            <v>5.62</v>
          </cell>
        </row>
        <row r="398">
          <cell r="A398">
            <v>36704</v>
          </cell>
          <cell r="C398">
            <v>5.91</v>
          </cell>
          <cell r="E398">
            <v>5.6</v>
          </cell>
        </row>
        <row r="399">
          <cell r="A399">
            <v>36705</v>
          </cell>
          <cell r="C399">
            <v>5.93</v>
          </cell>
          <cell r="E399">
            <v>5.61</v>
          </cell>
        </row>
        <row r="400">
          <cell r="A400">
            <v>36706</v>
          </cell>
          <cell r="C400">
            <v>5.84</v>
          </cell>
          <cell r="E400">
            <v>5.54</v>
          </cell>
        </row>
        <row r="401">
          <cell r="A401">
            <v>36707</v>
          </cell>
          <cell r="C401">
            <v>5.83</v>
          </cell>
          <cell r="E401">
            <v>5.54</v>
          </cell>
        </row>
        <row r="402">
          <cell r="A402">
            <v>36710</v>
          </cell>
          <cell r="C402" t="str">
            <v>na</v>
          </cell>
          <cell r="E402" t="str">
            <v>na</v>
          </cell>
        </row>
        <row r="403">
          <cell r="A403">
            <v>36711</v>
          </cell>
          <cell r="C403">
            <v>5.79</v>
          </cell>
          <cell r="E403">
            <v>5.52</v>
          </cell>
        </row>
        <row r="404">
          <cell r="A404">
            <v>36712</v>
          </cell>
          <cell r="C404">
            <v>5.8</v>
          </cell>
          <cell r="E404">
            <v>5.53</v>
          </cell>
        </row>
        <row r="405">
          <cell r="A405">
            <v>36713</v>
          </cell>
          <cell r="C405">
            <v>5.83</v>
          </cell>
          <cell r="E405">
            <v>5.55</v>
          </cell>
        </row>
        <row r="406">
          <cell r="A406">
            <v>36714</v>
          </cell>
          <cell r="C406">
            <v>5.81</v>
          </cell>
          <cell r="E406">
            <v>5.53</v>
          </cell>
        </row>
        <row r="407">
          <cell r="A407">
            <v>36717</v>
          </cell>
          <cell r="C407">
            <v>5.83</v>
          </cell>
          <cell r="E407">
            <v>5.55</v>
          </cell>
        </row>
        <row r="408">
          <cell r="A408">
            <v>36718</v>
          </cell>
          <cell r="C408">
            <v>5.84</v>
          </cell>
          <cell r="E408">
            <v>5.56</v>
          </cell>
        </row>
        <row r="409">
          <cell r="A409">
            <v>36719</v>
          </cell>
          <cell r="C409">
            <v>5.86</v>
          </cell>
          <cell r="E409">
            <v>5.57</v>
          </cell>
        </row>
        <row r="410">
          <cell r="A410">
            <v>36720</v>
          </cell>
          <cell r="C410">
            <v>5.81</v>
          </cell>
          <cell r="E410">
            <v>5.52</v>
          </cell>
        </row>
        <row r="411">
          <cell r="A411">
            <v>36721</v>
          </cell>
          <cell r="C411">
            <v>5.88</v>
          </cell>
          <cell r="E411">
            <v>5.57</v>
          </cell>
        </row>
        <row r="412">
          <cell r="A412">
            <v>36724</v>
          </cell>
          <cell r="C412">
            <v>5.94</v>
          </cell>
          <cell r="E412">
            <v>5.6</v>
          </cell>
        </row>
        <row r="413">
          <cell r="A413">
            <v>36725</v>
          </cell>
          <cell r="C413">
            <v>5.96</v>
          </cell>
          <cell r="E413">
            <v>5.61</v>
          </cell>
        </row>
        <row r="414">
          <cell r="A414">
            <v>36726</v>
          </cell>
          <cell r="C414">
            <v>5.98</v>
          </cell>
          <cell r="E414">
            <v>5.63</v>
          </cell>
        </row>
        <row r="415">
          <cell r="A415">
            <v>36727</v>
          </cell>
          <cell r="C415">
            <v>5.84</v>
          </cell>
          <cell r="E415">
            <v>5.53</v>
          </cell>
        </row>
        <row r="416">
          <cell r="A416">
            <v>36728</v>
          </cell>
          <cell r="C416">
            <v>5.85</v>
          </cell>
          <cell r="E416">
            <v>5.53</v>
          </cell>
        </row>
        <row r="417">
          <cell r="A417">
            <v>36731</v>
          </cell>
          <cell r="C417">
            <v>5.88</v>
          </cell>
          <cell r="E417">
            <v>5.54</v>
          </cell>
        </row>
        <row r="418">
          <cell r="A418">
            <v>36732</v>
          </cell>
          <cell r="C418">
            <v>5.88</v>
          </cell>
          <cell r="E418">
            <v>5.55</v>
          </cell>
        </row>
        <row r="419">
          <cell r="A419">
            <v>36733</v>
          </cell>
          <cell r="C419">
            <v>5.86</v>
          </cell>
          <cell r="E419">
            <v>5.55</v>
          </cell>
        </row>
        <row r="420">
          <cell r="A420">
            <v>36734</v>
          </cell>
          <cell r="C420">
            <v>5.86</v>
          </cell>
          <cell r="E420">
            <v>5.53</v>
          </cell>
        </row>
        <row r="421">
          <cell r="A421">
            <v>36735</v>
          </cell>
          <cell r="C421">
            <v>5.89</v>
          </cell>
          <cell r="E421">
            <v>5.53</v>
          </cell>
        </row>
        <row r="422">
          <cell r="A422">
            <v>36738</v>
          </cell>
          <cell r="C422">
            <v>5.88</v>
          </cell>
          <cell r="E422">
            <v>5.52</v>
          </cell>
        </row>
        <row r="423">
          <cell r="A423">
            <v>36739</v>
          </cell>
          <cell r="C423">
            <v>5.83</v>
          </cell>
          <cell r="E423">
            <v>5.49</v>
          </cell>
        </row>
        <row r="424">
          <cell r="A424">
            <v>36740</v>
          </cell>
          <cell r="C424">
            <v>5.8</v>
          </cell>
          <cell r="E424">
            <v>5.5</v>
          </cell>
        </row>
        <row r="425">
          <cell r="A425">
            <v>36741</v>
          </cell>
          <cell r="C425">
            <v>5.77</v>
          </cell>
          <cell r="E425">
            <v>5.48</v>
          </cell>
        </row>
        <row r="426">
          <cell r="A426">
            <v>36742</v>
          </cell>
          <cell r="C426">
            <v>5.72</v>
          </cell>
          <cell r="E426">
            <v>5.47</v>
          </cell>
        </row>
        <row r="427">
          <cell r="A427">
            <v>36745</v>
          </cell>
          <cell r="C427" t="str">
            <v>na</v>
          </cell>
          <cell r="E427" t="str">
            <v>na</v>
          </cell>
        </row>
        <row r="428">
          <cell r="A428">
            <v>36746</v>
          </cell>
          <cell r="C428">
            <v>5.75</v>
          </cell>
          <cell r="E428">
            <v>5.48</v>
          </cell>
        </row>
        <row r="429">
          <cell r="A429">
            <v>36747</v>
          </cell>
          <cell r="C429">
            <v>5.76</v>
          </cell>
          <cell r="E429">
            <v>5.49</v>
          </cell>
        </row>
        <row r="430">
          <cell r="A430">
            <v>36748</v>
          </cell>
          <cell r="C430">
            <v>5.72</v>
          </cell>
          <cell r="E430">
            <v>5.46</v>
          </cell>
        </row>
        <row r="431">
          <cell r="A431">
            <v>36749</v>
          </cell>
          <cell r="C431">
            <v>5.78</v>
          </cell>
          <cell r="E431">
            <v>5.48</v>
          </cell>
        </row>
        <row r="432">
          <cell r="A432">
            <v>36752</v>
          </cell>
          <cell r="C432">
            <v>5.75</v>
          </cell>
          <cell r="E432">
            <v>5.45</v>
          </cell>
        </row>
        <row r="433">
          <cell r="A433">
            <v>36753</v>
          </cell>
          <cell r="C433">
            <v>5.78</v>
          </cell>
          <cell r="E433">
            <v>5.47</v>
          </cell>
        </row>
        <row r="434">
          <cell r="A434">
            <v>36754</v>
          </cell>
          <cell r="C434">
            <v>5.79</v>
          </cell>
          <cell r="E434">
            <v>5.47</v>
          </cell>
        </row>
        <row r="435">
          <cell r="A435">
            <v>36755</v>
          </cell>
          <cell r="C435">
            <v>5.78</v>
          </cell>
          <cell r="E435">
            <v>5.46</v>
          </cell>
        </row>
        <row r="436">
          <cell r="A436">
            <v>36756</v>
          </cell>
          <cell r="C436">
            <v>5.76</v>
          </cell>
          <cell r="E436">
            <v>5.44</v>
          </cell>
        </row>
        <row r="437">
          <cell r="A437">
            <v>36759</v>
          </cell>
          <cell r="C437">
            <v>5.78</v>
          </cell>
          <cell r="E437">
            <v>5.47</v>
          </cell>
        </row>
        <row r="438">
          <cell r="A438">
            <v>36760</v>
          </cell>
          <cell r="C438">
            <v>5.77</v>
          </cell>
          <cell r="E438">
            <v>5.48</v>
          </cell>
        </row>
        <row r="439">
          <cell r="A439">
            <v>36761</v>
          </cell>
          <cell r="C439">
            <v>5.74</v>
          </cell>
          <cell r="E439">
            <v>5.47</v>
          </cell>
        </row>
        <row r="440">
          <cell r="A440">
            <v>36762</v>
          </cell>
          <cell r="C440">
            <v>5.75</v>
          </cell>
          <cell r="E440">
            <v>5.47</v>
          </cell>
        </row>
        <row r="441">
          <cell r="A441">
            <v>36763</v>
          </cell>
          <cell r="C441">
            <v>5.76</v>
          </cell>
          <cell r="E441">
            <v>5.47</v>
          </cell>
        </row>
        <row r="442">
          <cell r="A442">
            <v>36766</v>
          </cell>
          <cell r="C442">
            <v>5.8</v>
          </cell>
          <cell r="E442">
            <v>5.51</v>
          </cell>
        </row>
        <row r="443">
          <cell r="A443">
            <v>36767</v>
          </cell>
          <cell r="C443">
            <v>5.83</v>
          </cell>
          <cell r="E443">
            <v>5.55</v>
          </cell>
        </row>
        <row r="444">
          <cell r="A444">
            <v>36768</v>
          </cell>
          <cell r="C444">
            <v>5.77</v>
          </cell>
          <cell r="E444">
            <v>5.51</v>
          </cell>
        </row>
        <row r="445">
          <cell r="A445">
            <v>36769</v>
          </cell>
          <cell r="C445">
            <v>5.67</v>
          </cell>
          <cell r="E445">
            <v>5.46</v>
          </cell>
        </row>
        <row r="446">
          <cell r="A446">
            <v>36770</v>
          </cell>
          <cell r="C446">
            <v>5.64</v>
          </cell>
          <cell r="E446">
            <v>5.46</v>
          </cell>
        </row>
        <row r="447">
          <cell r="A447">
            <v>36773</v>
          </cell>
          <cell r="C447" t="str">
            <v>na</v>
          </cell>
          <cell r="E447" t="str">
            <v>na</v>
          </cell>
        </row>
        <row r="448">
          <cell r="A448">
            <v>36774</v>
          </cell>
          <cell r="C448">
            <v>5.64</v>
          </cell>
          <cell r="E448">
            <v>5.47</v>
          </cell>
        </row>
        <row r="449">
          <cell r="A449">
            <v>36775</v>
          </cell>
          <cell r="C449">
            <v>5.67</v>
          </cell>
          <cell r="E449">
            <v>5.51</v>
          </cell>
        </row>
        <row r="450">
          <cell r="A450">
            <v>36776</v>
          </cell>
          <cell r="C450">
            <v>5.7</v>
          </cell>
          <cell r="E450">
            <v>5.51</v>
          </cell>
        </row>
        <row r="451">
          <cell r="A451">
            <v>36777</v>
          </cell>
          <cell r="C451">
            <v>5.69</v>
          </cell>
          <cell r="E451">
            <v>5.51</v>
          </cell>
        </row>
        <row r="452">
          <cell r="A452">
            <v>36780</v>
          </cell>
          <cell r="C452">
            <v>5.72</v>
          </cell>
          <cell r="E452">
            <v>5.52</v>
          </cell>
        </row>
        <row r="453">
          <cell r="A453">
            <v>36781</v>
          </cell>
          <cell r="C453">
            <v>5.74</v>
          </cell>
          <cell r="E453">
            <v>5.56</v>
          </cell>
        </row>
        <row r="454">
          <cell r="A454">
            <v>36782</v>
          </cell>
          <cell r="C454">
            <v>5.71</v>
          </cell>
          <cell r="E454">
            <v>5.55</v>
          </cell>
        </row>
        <row r="455">
          <cell r="A455">
            <v>36783</v>
          </cell>
          <cell r="C455">
            <v>5.74</v>
          </cell>
          <cell r="E455">
            <v>5.62</v>
          </cell>
        </row>
        <row r="456">
          <cell r="A456">
            <v>36784</v>
          </cell>
          <cell r="C456">
            <v>5.76</v>
          </cell>
          <cell r="E456">
            <v>5.68</v>
          </cell>
        </row>
        <row r="457">
          <cell r="A457">
            <v>36787</v>
          </cell>
          <cell r="C457">
            <v>5.78</v>
          </cell>
          <cell r="E457">
            <v>5.71</v>
          </cell>
        </row>
        <row r="458">
          <cell r="A458">
            <v>36788</v>
          </cell>
          <cell r="C458">
            <v>5.77</v>
          </cell>
          <cell r="E458">
            <v>5.68</v>
          </cell>
        </row>
        <row r="459">
          <cell r="A459">
            <v>36789</v>
          </cell>
          <cell r="C459">
            <v>5.79</v>
          </cell>
          <cell r="E459">
            <v>5.71</v>
          </cell>
        </row>
        <row r="460">
          <cell r="A460">
            <v>36790</v>
          </cell>
          <cell r="C460">
            <v>5.76</v>
          </cell>
          <cell r="E460">
            <v>5.68</v>
          </cell>
        </row>
        <row r="461">
          <cell r="A461">
            <v>36791</v>
          </cell>
          <cell r="C461">
            <v>5.77</v>
          </cell>
          <cell r="E461">
            <v>5.68</v>
          </cell>
        </row>
        <row r="462">
          <cell r="A462">
            <v>36794</v>
          </cell>
          <cell r="C462">
            <v>5.76</v>
          </cell>
          <cell r="E462">
            <v>5.67</v>
          </cell>
        </row>
        <row r="463">
          <cell r="A463">
            <v>36795</v>
          </cell>
          <cell r="C463">
            <v>5.73</v>
          </cell>
          <cell r="E463">
            <v>5.64</v>
          </cell>
        </row>
        <row r="464">
          <cell r="A464">
            <v>36796</v>
          </cell>
          <cell r="C464">
            <v>5.75</v>
          </cell>
          <cell r="E464">
            <v>5.67</v>
          </cell>
        </row>
        <row r="465">
          <cell r="A465">
            <v>36797</v>
          </cell>
          <cell r="C465">
            <v>5.74</v>
          </cell>
          <cell r="E465">
            <v>5.67</v>
          </cell>
        </row>
        <row r="466">
          <cell r="A466">
            <v>36798</v>
          </cell>
          <cell r="C466">
            <v>5.73</v>
          </cell>
          <cell r="E466">
            <v>5.66</v>
          </cell>
        </row>
        <row r="467">
          <cell r="A467">
            <v>36801</v>
          </cell>
          <cell r="C467">
            <v>5.76</v>
          </cell>
          <cell r="E467">
            <v>5.69</v>
          </cell>
        </row>
        <row r="468">
          <cell r="A468">
            <v>36802</v>
          </cell>
          <cell r="C468">
            <v>5.78</v>
          </cell>
          <cell r="E468">
            <v>5.7</v>
          </cell>
        </row>
        <row r="469">
          <cell r="A469">
            <v>36803</v>
          </cell>
          <cell r="C469">
            <v>5.8</v>
          </cell>
          <cell r="E469">
            <v>5.7</v>
          </cell>
        </row>
        <row r="470">
          <cell r="A470">
            <v>36804</v>
          </cell>
          <cell r="C470">
            <v>5.74</v>
          </cell>
          <cell r="E470">
            <v>5.64</v>
          </cell>
        </row>
        <row r="471">
          <cell r="A471">
            <v>36805</v>
          </cell>
          <cell r="C471">
            <v>5.73</v>
          </cell>
          <cell r="E471">
            <v>5.6</v>
          </cell>
        </row>
        <row r="472">
          <cell r="A472">
            <v>36808</v>
          </cell>
          <cell r="C472" t="str">
            <v>na</v>
          </cell>
          <cell r="E472" t="str">
            <v>na</v>
          </cell>
        </row>
        <row r="473">
          <cell r="A473">
            <v>36809</v>
          </cell>
          <cell r="C473">
            <v>5.71</v>
          </cell>
          <cell r="E473">
            <v>5.58</v>
          </cell>
        </row>
        <row r="474">
          <cell r="A474">
            <v>36810</v>
          </cell>
          <cell r="C474">
            <v>5.72</v>
          </cell>
          <cell r="E474">
            <v>5.58</v>
          </cell>
        </row>
        <row r="475">
          <cell r="A475">
            <v>36811</v>
          </cell>
          <cell r="C475">
            <v>5.69</v>
          </cell>
          <cell r="E475">
            <v>5.58</v>
          </cell>
        </row>
        <row r="476">
          <cell r="A476">
            <v>36812</v>
          </cell>
          <cell r="C476">
            <v>5.69</v>
          </cell>
          <cell r="E476">
            <v>5.57</v>
          </cell>
        </row>
        <row r="477">
          <cell r="A477">
            <v>36815</v>
          </cell>
          <cell r="C477">
            <v>5.71</v>
          </cell>
          <cell r="E477">
            <v>5.58</v>
          </cell>
        </row>
        <row r="478">
          <cell r="A478">
            <v>36816</v>
          </cell>
          <cell r="C478">
            <v>5.67</v>
          </cell>
          <cell r="E478">
            <v>5.56</v>
          </cell>
        </row>
        <row r="479">
          <cell r="A479">
            <v>36817</v>
          </cell>
          <cell r="C479">
            <v>5.66</v>
          </cell>
          <cell r="E479">
            <v>5.56</v>
          </cell>
        </row>
        <row r="480">
          <cell r="A480">
            <v>36818</v>
          </cell>
          <cell r="C480">
            <v>5.68</v>
          </cell>
          <cell r="E480">
            <v>5.56</v>
          </cell>
        </row>
        <row r="481">
          <cell r="A481">
            <v>36819</v>
          </cell>
          <cell r="C481">
            <v>5.66</v>
          </cell>
          <cell r="E481">
            <v>5.54</v>
          </cell>
        </row>
        <row r="482">
          <cell r="A482">
            <v>36822</v>
          </cell>
          <cell r="C482">
            <v>5.65</v>
          </cell>
          <cell r="E482">
            <v>5.55</v>
          </cell>
        </row>
        <row r="483">
          <cell r="A483">
            <v>36823</v>
          </cell>
          <cell r="C483">
            <v>5.68</v>
          </cell>
          <cell r="E483">
            <v>5.57</v>
          </cell>
        </row>
        <row r="484">
          <cell r="A484">
            <v>36824</v>
          </cell>
          <cell r="C484">
            <v>5.72</v>
          </cell>
          <cell r="E484">
            <v>5.61</v>
          </cell>
        </row>
        <row r="485">
          <cell r="A485">
            <v>36825</v>
          </cell>
          <cell r="C485">
            <v>5.75</v>
          </cell>
          <cell r="E485">
            <v>5.62</v>
          </cell>
        </row>
        <row r="486">
          <cell r="A486">
            <v>36826</v>
          </cell>
          <cell r="C486">
            <v>5.79</v>
          </cell>
          <cell r="E486">
            <v>5.64</v>
          </cell>
        </row>
        <row r="487">
          <cell r="A487">
            <v>36829</v>
          </cell>
          <cell r="C487">
            <v>5.79</v>
          </cell>
          <cell r="E487">
            <v>5.63</v>
          </cell>
        </row>
        <row r="488">
          <cell r="A488">
            <v>36830</v>
          </cell>
          <cell r="C488">
            <v>5.81</v>
          </cell>
          <cell r="E488">
            <v>5.66</v>
          </cell>
        </row>
        <row r="489">
          <cell r="A489">
            <v>36831</v>
          </cell>
          <cell r="C489">
            <v>5.81</v>
          </cell>
          <cell r="E489">
            <v>5.69</v>
          </cell>
        </row>
        <row r="490">
          <cell r="A490">
            <v>36832</v>
          </cell>
          <cell r="C490">
            <v>5.8</v>
          </cell>
          <cell r="E490">
            <v>5.68</v>
          </cell>
        </row>
        <row r="491">
          <cell r="A491">
            <v>36833</v>
          </cell>
          <cell r="C491">
            <v>5.85</v>
          </cell>
          <cell r="E491">
            <v>5.71</v>
          </cell>
        </row>
        <row r="492">
          <cell r="A492">
            <v>36836</v>
          </cell>
          <cell r="C492">
            <v>5.85</v>
          </cell>
          <cell r="E492">
            <v>5.71</v>
          </cell>
        </row>
        <row r="493">
          <cell r="A493">
            <v>36837</v>
          </cell>
          <cell r="C493">
            <v>5.83</v>
          </cell>
          <cell r="E493">
            <v>5.7</v>
          </cell>
        </row>
        <row r="494">
          <cell r="A494">
            <v>36838</v>
          </cell>
          <cell r="C494">
            <v>5.86</v>
          </cell>
          <cell r="E494">
            <v>5.7</v>
          </cell>
        </row>
        <row r="495">
          <cell r="A495">
            <v>36839</v>
          </cell>
          <cell r="C495">
            <v>5.84</v>
          </cell>
          <cell r="E495">
            <v>5.67</v>
          </cell>
        </row>
        <row r="496">
          <cell r="A496">
            <v>36840</v>
          </cell>
          <cell r="C496">
            <v>5.8</v>
          </cell>
          <cell r="E496">
            <v>5.65</v>
          </cell>
        </row>
        <row r="497">
          <cell r="A497">
            <v>36843</v>
          </cell>
          <cell r="C497" t="str">
            <v>na</v>
          </cell>
          <cell r="E497" t="str">
            <v>na</v>
          </cell>
        </row>
        <row r="498">
          <cell r="A498">
            <v>36844</v>
          </cell>
          <cell r="C498">
            <v>5.79</v>
          </cell>
          <cell r="E498">
            <v>5.63</v>
          </cell>
        </row>
        <row r="499">
          <cell r="A499">
            <v>36845</v>
          </cell>
          <cell r="C499">
            <v>5.76</v>
          </cell>
          <cell r="E499">
            <v>5.6</v>
          </cell>
        </row>
        <row r="500">
          <cell r="A500">
            <v>36846</v>
          </cell>
          <cell r="C500">
            <v>5.7</v>
          </cell>
          <cell r="E500">
            <v>5.57</v>
          </cell>
        </row>
        <row r="501">
          <cell r="A501">
            <v>36847</v>
          </cell>
          <cell r="C501">
            <v>5.72</v>
          </cell>
          <cell r="E501">
            <v>5.58</v>
          </cell>
        </row>
        <row r="502">
          <cell r="A502">
            <v>36850</v>
          </cell>
          <cell r="C502">
            <v>5.72</v>
          </cell>
          <cell r="E502">
            <v>5.59</v>
          </cell>
        </row>
        <row r="503">
          <cell r="A503">
            <v>36851</v>
          </cell>
          <cell r="C503">
            <v>5.71</v>
          </cell>
          <cell r="E503">
            <v>5.59</v>
          </cell>
        </row>
        <row r="504">
          <cell r="A504">
            <v>36852</v>
          </cell>
          <cell r="C504">
            <v>5.65</v>
          </cell>
          <cell r="E504">
            <v>5.56</v>
          </cell>
        </row>
        <row r="505">
          <cell r="A505">
            <v>36853</v>
          </cell>
          <cell r="C505">
            <v>5.66</v>
          </cell>
          <cell r="E505">
            <v>5.56</v>
          </cell>
        </row>
        <row r="506">
          <cell r="A506">
            <v>36854</v>
          </cell>
          <cell r="C506">
            <v>5.65</v>
          </cell>
          <cell r="E506">
            <v>5.55</v>
          </cell>
        </row>
        <row r="507">
          <cell r="A507">
            <v>36857</v>
          </cell>
          <cell r="C507">
            <v>5.63</v>
          </cell>
          <cell r="E507">
            <v>5.54</v>
          </cell>
        </row>
        <row r="508">
          <cell r="A508">
            <v>36858</v>
          </cell>
          <cell r="C508">
            <v>5.59</v>
          </cell>
          <cell r="E508">
            <v>5.52</v>
          </cell>
        </row>
        <row r="509">
          <cell r="A509">
            <v>36859</v>
          </cell>
          <cell r="C509">
            <v>5.54</v>
          </cell>
          <cell r="E509">
            <v>5.51</v>
          </cell>
        </row>
        <row r="510">
          <cell r="A510">
            <v>36860</v>
          </cell>
          <cell r="C510">
            <v>5.51</v>
          </cell>
          <cell r="E510">
            <v>5.5</v>
          </cell>
        </row>
        <row r="511">
          <cell r="A511">
            <v>36861</v>
          </cell>
          <cell r="C511">
            <v>5.53</v>
          </cell>
          <cell r="E511">
            <v>5.52</v>
          </cell>
        </row>
        <row r="512">
          <cell r="A512">
            <v>36864</v>
          </cell>
          <cell r="C512">
            <v>5.56</v>
          </cell>
          <cell r="E512">
            <v>5.59</v>
          </cell>
        </row>
        <row r="513">
          <cell r="A513">
            <v>36865</v>
          </cell>
          <cell r="C513">
            <v>5.48</v>
          </cell>
          <cell r="E513">
            <v>5.56</v>
          </cell>
        </row>
        <row r="514">
          <cell r="A514">
            <v>36866</v>
          </cell>
          <cell r="C514">
            <v>5.42</v>
          </cell>
          <cell r="E514">
            <v>5.52</v>
          </cell>
        </row>
        <row r="515">
          <cell r="A515">
            <v>36867</v>
          </cell>
          <cell r="C515">
            <v>5.39</v>
          </cell>
          <cell r="E515">
            <v>5.51</v>
          </cell>
        </row>
        <row r="516">
          <cell r="A516">
            <v>36868</v>
          </cell>
          <cell r="C516">
            <v>5.4</v>
          </cell>
          <cell r="E516">
            <v>5.5</v>
          </cell>
        </row>
        <row r="517">
          <cell r="A517">
            <v>36871</v>
          </cell>
          <cell r="C517">
            <v>5.42</v>
          </cell>
          <cell r="E517">
            <v>5.52</v>
          </cell>
        </row>
        <row r="518">
          <cell r="A518">
            <v>36872</v>
          </cell>
          <cell r="C518">
            <v>5.44</v>
          </cell>
          <cell r="E518">
            <v>5.55</v>
          </cell>
        </row>
        <row r="519">
          <cell r="A519">
            <v>36873</v>
          </cell>
          <cell r="C519">
            <v>5.4</v>
          </cell>
          <cell r="E519">
            <v>5.51</v>
          </cell>
        </row>
        <row r="520">
          <cell r="A520">
            <v>36874</v>
          </cell>
          <cell r="C520">
            <v>5.39</v>
          </cell>
          <cell r="E520">
            <v>5.52</v>
          </cell>
        </row>
        <row r="521">
          <cell r="A521">
            <v>36875</v>
          </cell>
          <cell r="C521">
            <v>5.41</v>
          </cell>
          <cell r="E521">
            <v>5.53</v>
          </cell>
        </row>
        <row r="522">
          <cell r="A522">
            <v>36878</v>
          </cell>
          <cell r="C522">
            <v>5.36</v>
          </cell>
          <cell r="E522">
            <v>5.51</v>
          </cell>
        </row>
        <row r="523">
          <cell r="A523">
            <v>36879</v>
          </cell>
          <cell r="C523">
            <v>5.38</v>
          </cell>
          <cell r="E523">
            <v>5.55</v>
          </cell>
        </row>
        <row r="524">
          <cell r="A524">
            <v>36880</v>
          </cell>
          <cell r="C524">
            <v>5.31</v>
          </cell>
          <cell r="E524">
            <v>5.53</v>
          </cell>
        </row>
        <row r="525">
          <cell r="A525">
            <v>36881</v>
          </cell>
          <cell r="C525">
            <v>5.31</v>
          </cell>
          <cell r="E525">
            <v>5.54</v>
          </cell>
        </row>
        <row r="526">
          <cell r="A526">
            <v>36882</v>
          </cell>
          <cell r="C526">
            <v>5.3</v>
          </cell>
          <cell r="E526">
            <v>5.52</v>
          </cell>
        </row>
        <row r="527">
          <cell r="A527">
            <v>36885</v>
          </cell>
          <cell r="C527" t="str">
            <v>na</v>
          </cell>
          <cell r="E527" t="str">
            <v>na</v>
          </cell>
        </row>
        <row r="528">
          <cell r="A528">
            <v>36886</v>
          </cell>
          <cell r="C528" t="str">
            <v>na</v>
          </cell>
          <cell r="E528" t="str">
            <v>na</v>
          </cell>
        </row>
        <row r="529">
          <cell r="A529">
            <v>36887</v>
          </cell>
          <cell r="C529">
            <v>5.35</v>
          </cell>
          <cell r="E529">
            <v>5.56</v>
          </cell>
        </row>
        <row r="530">
          <cell r="A530">
            <v>36888</v>
          </cell>
          <cell r="C530">
            <v>5.39</v>
          </cell>
          <cell r="E530">
            <v>5.57</v>
          </cell>
        </row>
        <row r="531">
          <cell r="A531">
            <v>36889</v>
          </cell>
          <cell r="C531">
            <v>5.4</v>
          </cell>
          <cell r="E531">
            <v>5.58</v>
          </cell>
        </row>
        <row r="532">
          <cell r="A532">
            <v>36892</v>
          </cell>
          <cell r="C532" t="str">
            <v>na</v>
          </cell>
          <cell r="E532" t="str">
            <v>na</v>
          </cell>
        </row>
        <row r="533">
          <cell r="A533">
            <v>36893</v>
          </cell>
          <cell r="C533">
            <v>5.28</v>
          </cell>
          <cell r="E533">
            <v>5.52</v>
          </cell>
        </row>
        <row r="534">
          <cell r="A534">
            <v>36894</v>
          </cell>
          <cell r="C534">
            <v>5.43</v>
          </cell>
          <cell r="E534">
            <v>5.63</v>
          </cell>
        </row>
        <row r="535">
          <cell r="A535">
            <v>36895</v>
          </cell>
          <cell r="C535">
            <v>5.39</v>
          </cell>
          <cell r="E535">
            <v>5.62</v>
          </cell>
        </row>
        <row r="536">
          <cell r="A536">
            <v>36896</v>
          </cell>
          <cell r="C536">
            <v>5.32</v>
          </cell>
          <cell r="E536">
            <v>5.61</v>
          </cell>
        </row>
        <row r="537">
          <cell r="A537">
            <v>36899</v>
          </cell>
          <cell r="C537">
            <v>5.35</v>
          </cell>
          <cell r="E537">
            <v>5.66</v>
          </cell>
        </row>
        <row r="538">
          <cell r="A538">
            <v>36900</v>
          </cell>
          <cell r="C538">
            <v>5.37</v>
          </cell>
          <cell r="E538">
            <v>5.65</v>
          </cell>
        </row>
        <row r="539">
          <cell r="A539">
            <v>36901</v>
          </cell>
          <cell r="C539">
            <v>5.41</v>
          </cell>
          <cell r="E539">
            <v>5.68</v>
          </cell>
        </row>
        <row r="540">
          <cell r="A540">
            <v>36902</v>
          </cell>
          <cell r="C540">
            <v>5.41</v>
          </cell>
          <cell r="E540">
            <v>5.7</v>
          </cell>
        </row>
        <row r="541">
          <cell r="A541">
            <v>36903</v>
          </cell>
          <cell r="C541">
            <v>5.45</v>
          </cell>
          <cell r="E541">
            <v>5.72</v>
          </cell>
        </row>
        <row r="542">
          <cell r="A542">
            <v>36906</v>
          </cell>
          <cell r="C542">
            <v>5.45</v>
          </cell>
          <cell r="E542">
            <v>5.72</v>
          </cell>
        </row>
        <row r="543">
          <cell r="A543">
            <v>36907</v>
          </cell>
          <cell r="C543">
            <v>5.45</v>
          </cell>
          <cell r="E543">
            <v>5.7</v>
          </cell>
        </row>
        <row r="544">
          <cell r="A544">
            <v>36908</v>
          </cell>
          <cell r="C544">
            <v>5.41</v>
          </cell>
          <cell r="E544">
            <v>5.66</v>
          </cell>
        </row>
        <row r="545">
          <cell r="A545">
            <v>36909</v>
          </cell>
          <cell r="C545">
            <v>5.39</v>
          </cell>
          <cell r="E545">
            <v>5.67</v>
          </cell>
        </row>
        <row r="546">
          <cell r="A546">
            <v>36910</v>
          </cell>
          <cell r="C546">
            <v>5.43</v>
          </cell>
          <cell r="E546">
            <v>5.71</v>
          </cell>
        </row>
        <row r="547">
          <cell r="A547">
            <v>36913</v>
          </cell>
          <cell r="C547">
            <v>5.46</v>
          </cell>
          <cell r="E547">
            <v>5.73</v>
          </cell>
        </row>
        <row r="548">
          <cell r="A548">
            <v>36914</v>
          </cell>
          <cell r="C548">
            <v>5.48</v>
          </cell>
          <cell r="E548">
            <v>5.75</v>
          </cell>
        </row>
        <row r="549">
          <cell r="A549">
            <v>36915</v>
          </cell>
          <cell r="C549">
            <v>5.51</v>
          </cell>
          <cell r="E549">
            <v>5.78</v>
          </cell>
        </row>
        <row r="550">
          <cell r="A550">
            <v>36916</v>
          </cell>
          <cell r="C550">
            <v>5.46</v>
          </cell>
          <cell r="E550">
            <v>5.73</v>
          </cell>
        </row>
        <row r="551">
          <cell r="A551">
            <v>36917</v>
          </cell>
          <cell r="C551">
            <v>5.46</v>
          </cell>
          <cell r="E551">
            <v>5.74</v>
          </cell>
        </row>
        <row r="552">
          <cell r="A552">
            <v>36920</v>
          </cell>
          <cell r="C552">
            <v>5.46</v>
          </cell>
          <cell r="E552">
            <v>5.76</v>
          </cell>
        </row>
        <row r="553">
          <cell r="A553">
            <v>36921</v>
          </cell>
          <cell r="C553">
            <v>5.45</v>
          </cell>
          <cell r="E553">
            <v>5.74</v>
          </cell>
        </row>
        <row r="554">
          <cell r="A554">
            <v>36922</v>
          </cell>
          <cell r="C554">
            <v>5.39</v>
          </cell>
          <cell r="E554">
            <v>5.72</v>
          </cell>
        </row>
        <row r="555">
          <cell r="A555">
            <v>36923</v>
          </cell>
          <cell r="C555">
            <v>5.37</v>
          </cell>
          <cell r="E555">
            <v>5.66</v>
          </cell>
        </row>
        <row r="556">
          <cell r="A556">
            <v>36924</v>
          </cell>
          <cell r="C556">
            <v>5.43</v>
          </cell>
          <cell r="E556">
            <v>5.69</v>
          </cell>
        </row>
        <row r="557">
          <cell r="A557">
            <v>36927</v>
          </cell>
          <cell r="C557">
            <v>5.41</v>
          </cell>
          <cell r="E557">
            <v>5.67</v>
          </cell>
        </row>
        <row r="558">
          <cell r="A558">
            <v>36928</v>
          </cell>
          <cell r="C558">
            <v>5.41</v>
          </cell>
          <cell r="E558">
            <v>5.66</v>
          </cell>
        </row>
        <row r="559">
          <cell r="A559">
            <v>36929</v>
          </cell>
          <cell r="C559">
            <v>5.41</v>
          </cell>
          <cell r="E559">
            <v>5.67</v>
          </cell>
        </row>
        <row r="560">
          <cell r="A560">
            <v>36930</v>
          </cell>
          <cell r="C560">
            <v>5.39</v>
          </cell>
          <cell r="E560">
            <v>5.65</v>
          </cell>
        </row>
        <row r="561">
          <cell r="A561">
            <v>36931</v>
          </cell>
          <cell r="C561">
            <v>5.37</v>
          </cell>
          <cell r="E561">
            <v>5.63</v>
          </cell>
        </row>
        <row r="562">
          <cell r="A562">
            <v>36934</v>
          </cell>
          <cell r="C562">
            <v>5.38</v>
          </cell>
          <cell r="E562">
            <v>5.66</v>
          </cell>
        </row>
        <row r="563">
          <cell r="A563">
            <v>36935</v>
          </cell>
          <cell r="C563">
            <v>5.42</v>
          </cell>
          <cell r="E563">
            <v>5.66</v>
          </cell>
        </row>
        <row r="564">
          <cell r="A564">
            <v>36936</v>
          </cell>
          <cell r="C564">
            <v>5.48</v>
          </cell>
          <cell r="E564">
            <v>5.69</v>
          </cell>
        </row>
        <row r="565">
          <cell r="A565">
            <v>36937</v>
          </cell>
          <cell r="C565">
            <v>5.52</v>
          </cell>
          <cell r="E565">
            <v>5.72</v>
          </cell>
        </row>
        <row r="566">
          <cell r="A566">
            <v>36938</v>
          </cell>
          <cell r="C566">
            <v>5.47</v>
          </cell>
          <cell r="E566">
            <v>5.7</v>
          </cell>
        </row>
        <row r="567">
          <cell r="A567">
            <v>36941</v>
          </cell>
          <cell r="C567">
            <v>5.47</v>
          </cell>
          <cell r="E567">
            <v>5.71</v>
          </cell>
        </row>
        <row r="568">
          <cell r="A568">
            <v>36942</v>
          </cell>
          <cell r="C568">
            <v>5.48</v>
          </cell>
          <cell r="E568">
            <v>5.71</v>
          </cell>
        </row>
        <row r="569">
          <cell r="A569">
            <v>36943</v>
          </cell>
          <cell r="C569">
            <v>5.48</v>
          </cell>
          <cell r="E569">
            <v>5.73</v>
          </cell>
        </row>
        <row r="570">
          <cell r="A570">
            <v>36944</v>
          </cell>
          <cell r="C570">
            <v>5.49</v>
          </cell>
          <cell r="E570">
            <v>5.75</v>
          </cell>
        </row>
        <row r="571">
          <cell r="A571">
            <v>36945</v>
          </cell>
          <cell r="C571">
            <v>5.47</v>
          </cell>
          <cell r="E571">
            <v>5.75</v>
          </cell>
        </row>
        <row r="572">
          <cell r="A572">
            <v>36948</v>
          </cell>
          <cell r="C572">
            <v>5.43</v>
          </cell>
          <cell r="E572">
            <v>5.73</v>
          </cell>
        </row>
        <row r="573">
          <cell r="A573">
            <v>36949</v>
          </cell>
          <cell r="C573">
            <v>5.36</v>
          </cell>
          <cell r="E573">
            <v>5.65</v>
          </cell>
        </row>
        <row r="574">
          <cell r="A574">
            <v>36950</v>
          </cell>
          <cell r="C574">
            <v>5.36</v>
          </cell>
          <cell r="E574">
            <v>5.66</v>
          </cell>
        </row>
        <row r="575">
          <cell r="A575">
            <v>36951</v>
          </cell>
          <cell r="C575">
            <v>5.34</v>
          </cell>
          <cell r="E575">
            <v>5.63</v>
          </cell>
        </row>
        <row r="576">
          <cell r="A576">
            <v>36952</v>
          </cell>
          <cell r="C576">
            <v>5.36</v>
          </cell>
          <cell r="E576">
            <v>5.65</v>
          </cell>
        </row>
        <row r="577">
          <cell r="A577">
            <v>36955</v>
          </cell>
          <cell r="C577">
            <v>5.36</v>
          </cell>
          <cell r="E577">
            <v>5.64</v>
          </cell>
        </row>
        <row r="578">
          <cell r="A578">
            <v>36956</v>
          </cell>
          <cell r="C578">
            <v>5.34</v>
          </cell>
          <cell r="E578">
            <v>5.65</v>
          </cell>
        </row>
        <row r="579">
          <cell r="A579">
            <v>36957</v>
          </cell>
          <cell r="C579">
            <v>5.29</v>
          </cell>
          <cell r="E579">
            <v>5.61</v>
          </cell>
        </row>
        <row r="580">
          <cell r="A580">
            <v>36958</v>
          </cell>
          <cell r="C580">
            <v>5.29</v>
          </cell>
          <cell r="E580">
            <v>5.61</v>
          </cell>
        </row>
        <row r="581">
          <cell r="A581">
            <v>36959</v>
          </cell>
          <cell r="C581">
            <v>5.29</v>
          </cell>
          <cell r="E581">
            <v>5.6</v>
          </cell>
        </row>
        <row r="582">
          <cell r="A582">
            <v>36962</v>
          </cell>
          <cell r="C582">
            <v>5.26</v>
          </cell>
          <cell r="E582">
            <v>5.56</v>
          </cell>
        </row>
        <row r="583">
          <cell r="A583">
            <v>36963</v>
          </cell>
          <cell r="C583">
            <v>5.3</v>
          </cell>
          <cell r="E583">
            <v>5.59</v>
          </cell>
        </row>
        <row r="584">
          <cell r="A584">
            <v>36964</v>
          </cell>
          <cell r="C584">
            <v>5.24</v>
          </cell>
          <cell r="E584">
            <v>5.56</v>
          </cell>
        </row>
        <row r="585">
          <cell r="A585">
            <v>36965</v>
          </cell>
          <cell r="C585">
            <v>5.22</v>
          </cell>
          <cell r="E585">
            <v>5.57</v>
          </cell>
        </row>
        <row r="586">
          <cell r="A586">
            <v>36966</v>
          </cell>
          <cell r="C586">
            <v>5.2</v>
          </cell>
          <cell r="E586">
            <v>5.56</v>
          </cell>
        </row>
        <row r="587">
          <cell r="A587">
            <v>36969</v>
          </cell>
          <cell r="C587">
            <v>5.22</v>
          </cell>
          <cell r="E587">
            <v>5.58</v>
          </cell>
        </row>
        <row r="588">
          <cell r="A588">
            <v>36970</v>
          </cell>
          <cell r="C588">
            <v>5.18</v>
          </cell>
          <cell r="E588">
            <v>5.56</v>
          </cell>
        </row>
        <row r="589">
          <cell r="A589">
            <v>36971</v>
          </cell>
          <cell r="C589">
            <v>5.21</v>
          </cell>
          <cell r="E589">
            <v>5.6</v>
          </cell>
        </row>
        <row r="590">
          <cell r="A590">
            <v>36972</v>
          </cell>
          <cell r="C590">
            <v>5.2</v>
          </cell>
          <cell r="E590">
            <v>5.58</v>
          </cell>
        </row>
        <row r="591">
          <cell r="A591">
            <v>36973</v>
          </cell>
          <cell r="C591">
            <v>5.27</v>
          </cell>
          <cell r="E591">
            <v>5.64</v>
          </cell>
        </row>
        <row r="592">
          <cell r="A592">
            <v>36976</v>
          </cell>
          <cell r="C592">
            <v>5.33</v>
          </cell>
          <cell r="E592">
            <v>5.71</v>
          </cell>
        </row>
        <row r="593">
          <cell r="A593">
            <v>36977</v>
          </cell>
          <cell r="C593">
            <v>5.45</v>
          </cell>
          <cell r="E593">
            <v>5.79</v>
          </cell>
        </row>
        <row r="594">
          <cell r="A594">
            <v>36978</v>
          </cell>
          <cell r="C594">
            <v>5.41</v>
          </cell>
          <cell r="E594">
            <v>5.79</v>
          </cell>
        </row>
        <row r="595">
          <cell r="A595">
            <v>36979</v>
          </cell>
          <cell r="C595">
            <v>5.45</v>
          </cell>
          <cell r="E595">
            <v>5.82</v>
          </cell>
        </row>
        <row r="596">
          <cell r="A596">
            <v>36980</v>
          </cell>
          <cell r="C596">
            <v>5.42</v>
          </cell>
          <cell r="E596">
            <v>5.78</v>
          </cell>
        </row>
        <row r="597">
          <cell r="A597">
            <v>36983</v>
          </cell>
          <cell r="C597">
            <v>5.52</v>
          </cell>
          <cell r="E597">
            <v>5.85</v>
          </cell>
        </row>
        <row r="598">
          <cell r="A598">
            <v>36984</v>
          </cell>
          <cell r="C598">
            <v>5.44</v>
          </cell>
          <cell r="E598">
            <v>5.78</v>
          </cell>
        </row>
        <row r="599">
          <cell r="A599">
            <v>36985</v>
          </cell>
          <cell r="C599">
            <v>5.42</v>
          </cell>
          <cell r="E599">
            <v>5.8</v>
          </cell>
        </row>
        <row r="600">
          <cell r="A600">
            <v>36986</v>
          </cell>
          <cell r="C600">
            <v>5.47</v>
          </cell>
          <cell r="E600">
            <v>5.84</v>
          </cell>
        </row>
        <row r="601">
          <cell r="A601">
            <v>36987</v>
          </cell>
          <cell r="C601">
            <v>5.41</v>
          </cell>
          <cell r="E601">
            <v>5.8</v>
          </cell>
        </row>
        <row r="602">
          <cell r="A602">
            <v>36990</v>
          </cell>
          <cell r="C602">
            <v>5.42</v>
          </cell>
          <cell r="E602">
            <v>5.82</v>
          </cell>
        </row>
        <row r="603">
          <cell r="A603">
            <v>36991</v>
          </cell>
          <cell r="C603">
            <v>5.52</v>
          </cell>
          <cell r="E603">
            <v>5.88</v>
          </cell>
        </row>
        <row r="604">
          <cell r="A604">
            <v>36992</v>
          </cell>
          <cell r="C604">
            <v>5.56</v>
          </cell>
          <cell r="E604">
            <v>5.88</v>
          </cell>
        </row>
        <row r="605">
          <cell r="A605">
            <v>36993</v>
          </cell>
          <cell r="C605">
            <v>5.59</v>
          </cell>
          <cell r="E605">
            <v>5.89</v>
          </cell>
        </row>
        <row r="606">
          <cell r="A606">
            <v>36994</v>
          </cell>
          <cell r="C606" t="str">
            <v>na</v>
          </cell>
          <cell r="E606" t="str">
            <v>na</v>
          </cell>
        </row>
        <row r="607">
          <cell r="A607">
            <v>36997</v>
          </cell>
          <cell r="C607">
            <v>5.65</v>
          </cell>
          <cell r="E607">
            <v>5.94</v>
          </cell>
        </row>
        <row r="608">
          <cell r="A608">
            <v>36998</v>
          </cell>
          <cell r="C608">
            <v>5.66</v>
          </cell>
          <cell r="E608">
            <v>5.93</v>
          </cell>
        </row>
        <row r="609">
          <cell r="A609">
            <v>36999</v>
          </cell>
          <cell r="C609">
            <v>5.6</v>
          </cell>
          <cell r="E609">
            <v>5.89</v>
          </cell>
        </row>
        <row r="610">
          <cell r="A610">
            <v>37000</v>
          </cell>
          <cell r="C610">
            <v>5.72</v>
          </cell>
          <cell r="E610">
            <v>6.02</v>
          </cell>
        </row>
        <row r="611">
          <cell r="A611">
            <v>37001</v>
          </cell>
          <cell r="C611">
            <v>5.73</v>
          </cell>
          <cell r="E611">
            <v>6.02</v>
          </cell>
        </row>
        <row r="612">
          <cell r="A612">
            <v>37004</v>
          </cell>
          <cell r="C612">
            <v>5.64</v>
          </cell>
          <cell r="E612">
            <v>5.96</v>
          </cell>
        </row>
        <row r="613">
          <cell r="A613">
            <v>37005</v>
          </cell>
          <cell r="C613">
            <v>5.65</v>
          </cell>
          <cell r="E613">
            <v>5.98</v>
          </cell>
        </row>
        <row r="614">
          <cell r="A614">
            <v>37006</v>
          </cell>
          <cell r="C614">
            <v>5.66</v>
          </cell>
          <cell r="E614">
            <v>5.97</v>
          </cell>
        </row>
        <row r="615">
          <cell r="A615">
            <v>37007</v>
          </cell>
          <cell r="C615">
            <v>5.63</v>
          </cell>
          <cell r="E615">
            <v>5.94</v>
          </cell>
        </row>
        <row r="616">
          <cell r="A616">
            <v>37008</v>
          </cell>
          <cell r="C616">
            <v>5.75</v>
          </cell>
          <cell r="E616">
            <v>6.01</v>
          </cell>
        </row>
        <row r="617">
          <cell r="A617">
            <v>37011</v>
          </cell>
          <cell r="C617">
            <v>5.79</v>
          </cell>
          <cell r="E617">
            <v>6.02</v>
          </cell>
        </row>
        <row r="618">
          <cell r="A618">
            <v>37012</v>
          </cell>
          <cell r="C618">
            <v>5.76</v>
          </cell>
          <cell r="E618">
            <v>5.99</v>
          </cell>
        </row>
        <row r="619">
          <cell r="A619">
            <v>37013</v>
          </cell>
          <cell r="C619">
            <v>5.74</v>
          </cell>
          <cell r="E619">
            <v>5.98</v>
          </cell>
        </row>
        <row r="620">
          <cell r="A620">
            <v>37014</v>
          </cell>
          <cell r="C620">
            <v>5.67</v>
          </cell>
          <cell r="E620">
            <v>5.91</v>
          </cell>
        </row>
        <row r="621">
          <cell r="A621">
            <v>37015</v>
          </cell>
          <cell r="C621">
            <v>5.68</v>
          </cell>
          <cell r="E621">
            <v>5.94</v>
          </cell>
        </row>
        <row r="622">
          <cell r="A622">
            <v>37018</v>
          </cell>
          <cell r="C622">
            <v>5.69</v>
          </cell>
          <cell r="E622">
            <v>5.96</v>
          </cell>
        </row>
        <row r="623">
          <cell r="A623">
            <v>37019</v>
          </cell>
          <cell r="C623">
            <v>5.74</v>
          </cell>
          <cell r="E623">
            <v>6.01</v>
          </cell>
        </row>
        <row r="624">
          <cell r="A624">
            <v>37020</v>
          </cell>
          <cell r="C624">
            <v>5.68</v>
          </cell>
          <cell r="E624">
            <v>5.96</v>
          </cell>
        </row>
        <row r="625">
          <cell r="A625">
            <v>37021</v>
          </cell>
          <cell r="C625">
            <v>5.74</v>
          </cell>
          <cell r="E625">
            <v>6</v>
          </cell>
        </row>
        <row r="626">
          <cell r="A626">
            <v>37022</v>
          </cell>
          <cell r="C626">
            <v>5.89</v>
          </cell>
          <cell r="E626">
            <v>6.07</v>
          </cell>
        </row>
        <row r="627">
          <cell r="A627">
            <v>37025</v>
          </cell>
          <cell r="C627">
            <v>5.91</v>
          </cell>
          <cell r="E627">
            <v>6.1</v>
          </cell>
        </row>
        <row r="628">
          <cell r="A628">
            <v>37026</v>
          </cell>
          <cell r="C628">
            <v>5.95</v>
          </cell>
          <cell r="E628">
            <v>6.11</v>
          </cell>
        </row>
        <row r="629">
          <cell r="A629">
            <v>37027</v>
          </cell>
          <cell r="C629">
            <v>5.95</v>
          </cell>
          <cell r="E629">
            <v>6.09</v>
          </cell>
        </row>
        <row r="630">
          <cell r="A630">
            <v>37028</v>
          </cell>
          <cell r="C630">
            <v>5.94</v>
          </cell>
          <cell r="E630">
            <v>6.05</v>
          </cell>
        </row>
        <row r="631">
          <cell r="A631">
            <v>37029</v>
          </cell>
          <cell r="C631">
            <v>5.92</v>
          </cell>
          <cell r="E631">
            <v>6.03</v>
          </cell>
        </row>
        <row r="632">
          <cell r="A632">
            <v>37032</v>
          </cell>
          <cell r="C632" t="str">
            <v>na</v>
          </cell>
          <cell r="E632" t="str">
            <v>na</v>
          </cell>
        </row>
        <row r="633">
          <cell r="A633">
            <v>37033</v>
          </cell>
          <cell r="C633">
            <v>5.91</v>
          </cell>
          <cell r="E633">
            <v>6.04</v>
          </cell>
        </row>
        <row r="634">
          <cell r="A634">
            <v>37034</v>
          </cell>
          <cell r="C634">
            <v>5.92</v>
          </cell>
          <cell r="E634">
            <v>6.04</v>
          </cell>
        </row>
        <row r="635">
          <cell r="A635">
            <v>37035</v>
          </cell>
          <cell r="C635">
            <v>5.99</v>
          </cell>
          <cell r="E635">
            <v>6.06</v>
          </cell>
        </row>
        <row r="636">
          <cell r="A636">
            <v>37036</v>
          </cell>
          <cell r="C636">
            <v>5.96</v>
          </cell>
          <cell r="E636">
            <v>6.05</v>
          </cell>
        </row>
        <row r="637">
          <cell r="A637">
            <v>37039</v>
          </cell>
          <cell r="C637">
            <v>5.94</v>
          </cell>
          <cell r="E637">
            <v>6.04</v>
          </cell>
        </row>
        <row r="638">
          <cell r="A638">
            <v>37040</v>
          </cell>
          <cell r="C638">
            <v>5.95</v>
          </cell>
          <cell r="E638">
            <v>6.02</v>
          </cell>
        </row>
        <row r="639">
          <cell r="A639">
            <v>37041</v>
          </cell>
          <cell r="C639">
            <v>5.96</v>
          </cell>
          <cell r="E639">
            <v>6.03</v>
          </cell>
        </row>
        <row r="640">
          <cell r="A640">
            <v>37042</v>
          </cell>
          <cell r="C640">
            <v>5.84</v>
          </cell>
          <cell r="E640">
            <v>5.94</v>
          </cell>
        </row>
        <row r="641">
          <cell r="A641">
            <v>37043</v>
          </cell>
          <cell r="C641">
            <v>5.79</v>
          </cell>
          <cell r="E641">
            <v>5.9</v>
          </cell>
        </row>
        <row r="642">
          <cell r="A642">
            <v>37046</v>
          </cell>
          <cell r="C642">
            <v>5.73</v>
          </cell>
          <cell r="E642">
            <v>5.86</v>
          </cell>
        </row>
        <row r="643">
          <cell r="A643">
            <v>37047</v>
          </cell>
          <cell r="C643">
            <v>5.7</v>
          </cell>
          <cell r="E643">
            <v>5.85</v>
          </cell>
        </row>
        <row r="644">
          <cell r="A644">
            <v>37048</v>
          </cell>
          <cell r="C644">
            <v>5.71</v>
          </cell>
          <cell r="E644">
            <v>5.87</v>
          </cell>
        </row>
        <row r="645">
          <cell r="A645">
            <v>37049</v>
          </cell>
          <cell r="C645">
            <v>5.76</v>
          </cell>
          <cell r="E645">
            <v>5.93</v>
          </cell>
        </row>
        <row r="646">
          <cell r="A646">
            <v>37050</v>
          </cell>
          <cell r="C646">
            <v>5.78</v>
          </cell>
          <cell r="E646">
            <v>5.92</v>
          </cell>
        </row>
        <row r="647">
          <cell r="A647">
            <v>37053</v>
          </cell>
          <cell r="C647">
            <v>5.69</v>
          </cell>
          <cell r="E647">
            <v>5.87</v>
          </cell>
        </row>
        <row r="648">
          <cell r="A648">
            <v>37054</v>
          </cell>
          <cell r="C648">
            <v>5.65</v>
          </cell>
          <cell r="E648">
            <v>5.84</v>
          </cell>
        </row>
        <row r="649">
          <cell r="A649">
            <v>37055</v>
          </cell>
          <cell r="C649">
            <v>5.69</v>
          </cell>
          <cell r="E649">
            <v>5.88</v>
          </cell>
        </row>
        <row r="650">
          <cell r="A650">
            <v>37056</v>
          </cell>
          <cell r="C650">
            <v>5.67</v>
          </cell>
          <cell r="E650">
            <v>5.87</v>
          </cell>
        </row>
        <row r="651">
          <cell r="A651">
            <v>37057</v>
          </cell>
          <cell r="C651">
            <v>5.68</v>
          </cell>
          <cell r="E651">
            <v>5.89</v>
          </cell>
        </row>
        <row r="652">
          <cell r="A652">
            <v>37060</v>
          </cell>
          <cell r="C652">
            <v>5.7</v>
          </cell>
          <cell r="E652">
            <v>5.92</v>
          </cell>
        </row>
        <row r="653">
          <cell r="A653">
            <v>37061</v>
          </cell>
          <cell r="C653">
            <v>5.74</v>
          </cell>
          <cell r="E653">
            <v>5.95</v>
          </cell>
        </row>
        <row r="654">
          <cell r="A654">
            <v>37062</v>
          </cell>
          <cell r="C654">
            <v>5.7</v>
          </cell>
          <cell r="E654">
            <v>5.93</v>
          </cell>
        </row>
        <row r="655">
          <cell r="A655">
            <v>37063</v>
          </cell>
          <cell r="C655">
            <v>5.65</v>
          </cell>
          <cell r="E655">
            <v>5.87</v>
          </cell>
        </row>
        <row r="656">
          <cell r="A656">
            <v>37064</v>
          </cell>
          <cell r="C656">
            <v>5.6</v>
          </cell>
          <cell r="E656">
            <v>5.84</v>
          </cell>
        </row>
        <row r="657">
          <cell r="A657">
            <v>37067</v>
          </cell>
          <cell r="C657">
            <v>5.64</v>
          </cell>
          <cell r="E657">
            <v>5.87</v>
          </cell>
        </row>
        <row r="658">
          <cell r="A658">
            <v>37068</v>
          </cell>
          <cell r="C658">
            <v>5.7</v>
          </cell>
          <cell r="E658">
            <v>5.92</v>
          </cell>
        </row>
        <row r="659">
          <cell r="A659">
            <v>37069</v>
          </cell>
          <cell r="C659">
            <v>5.73</v>
          </cell>
          <cell r="E659">
            <v>5.89</v>
          </cell>
        </row>
        <row r="660">
          <cell r="A660">
            <v>37070</v>
          </cell>
          <cell r="C660">
            <v>5.86</v>
          </cell>
          <cell r="E660">
            <v>5.96</v>
          </cell>
        </row>
        <row r="661">
          <cell r="A661">
            <v>37071</v>
          </cell>
          <cell r="C661">
            <v>5.91</v>
          </cell>
          <cell r="E661">
            <v>6.01</v>
          </cell>
        </row>
        <row r="662">
          <cell r="A662">
            <v>37074</v>
          </cell>
          <cell r="C662" t="str">
            <v>na</v>
          </cell>
          <cell r="E662" t="str">
            <v>na</v>
          </cell>
        </row>
        <row r="663">
          <cell r="A663">
            <v>37075</v>
          </cell>
          <cell r="C663">
            <v>5.93</v>
          </cell>
          <cell r="E663">
            <v>6.02</v>
          </cell>
        </row>
        <row r="664">
          <cell r="A664">
            <v>37076</v>
          </cell>
          <cell r="C664">
            <v>5.92</v>
          </cell>
          <cell r="E664">
            <v>6.02</v>
          </cell>
        </row>
        <row r="665">
          <cell r="A665">
            <v>37077</v>
          </cell>
          <cell r="C665">
            <v>5.93</v>
          </cell>
          <cell r="E665">
            <v>6.03</v>
          </cell>
        </row>
        <row r="666">
          <cell r="A666">
            <v>37078</v>
          </cell>
          <cell r="C666">
            <v>5.89</v>
          </cell>
          <cell r="E666">
            <v>6.02</v>
          </cell>
        </row>
        <row r="667">
          <cell r="A667">
            <v>37081</v>
          </cell>
          <cell r="C667">
            <v>5.88</v>
          </cell>
          <cell r="E667">
            <v>5.99</v>
          </cell>
        </row>
        <row r="668">
          <cell r="A668">
            <v>37082</v>
          </cell>
          <cell r="C668">
            <v>5.86</v>
          </cell>
          <cell r="E668">
            <v>5.98</v>
          </cell>
        </row>
        <row r="669">
          <cell r="A669">
            <v>37083</v>
          </cell>
          <cell r="C669">
            <v>5.89</v>
          </cell>
          <cell r="E669">
            <v>6</v>
          </cell>
        </row>
        <row r="670">
          <cell r="A670">
            <v>37084</v>
          </cell>
          <cell r="C670">
            <v>5.9</v>
          </cell>
          <cell r="E670">
            <v>6</v>
          </cell>
        </row>
        <row r="671">
          <cell r="A671">
            <v>37085</v>
          </cell>
          <cell r="C671">
            <v>5.88</v>
          </cell>
          <cell r="E671">
            <v>5.99</v>
          </cell>
        </row>
        <row r="672">
          <cell r="A672">
            <v>37088</v>
          </cell>
          <cell r="C672">
            <v>5.84</v>
          </cell>
          <cell r="E672">
            <v>5.97</v>
          </cell>
        </row>
        <row r="673">
          <cell r="A673">
            <v>37089</v>
          </cell>
          <cell r="C673">
            <v>5.84</v>
          </cell>
          <cell r="E673">
            <v>5.97</v>
          </cell>
        </row>
        <row r="674">
          <cell r="A674">
            <v>37090</v>
          </cell>
          <cell r="C674">
            <v>5.74</v>
          </cell>
          <cell r="E674">
            <v>5.9</v>
          </cell>
        </row>
        <row r="675">
          <cell r="A675">
            <v>37091</v>
          </cell>
          <cell r="C675">
            <v>5.77</v>
          </cell>
          <cell r="E675">
            <v>5.93</v>
          </cell>
        </row>
        <row r="676">
          <cell r="A676">
            <v>37092</v>
          </cell>
          <cell r="C676">
            <v>5.73</v>
          </cell>
          <cell r="E676">
            <v>5.91</v>
          </cell>
        </row>
        <row r="677">
          <cell r="A677">
            <v>37095</v>
          </cell>
          <cell r="C677">
            <v>5.71</v>
          </cell>
          <cell r="E677">
            <v>5.89</v>
          </cell>
        </row>
        <row r="678">
          <cell r="A678">
            <v>37096</v>
          </cell>
          <cell r="C678">
            <v>5.7</v>
          </cell>
          <cell r="E678">
            <v>5.9</v>
          </cell>
        </row>
        <row r="679">
          <cell r="A679">
            <v>37097</v>
          </cell>
          <cell r="C679">
            <v>5.76</v>
          </cell>
          <cell r="E679">
            <v>5.94</v>
          </cell>
        </row>
        <row r="680">
          <cell r="A680">
            <v>37098</v>
          </cell>
          <cell r="C680">
            <v>5.7</v>
          </cell>
          <cell r="E680">
            <v>5.9</v>
          </cell>
        </row>
        <row r="681">
          <cell r="A681">
            <v>37099</v>
          </cell>
          <cell r="C681">
            <v>5.65</v>
          </cell>
          <cell r="E681">
            <v>5.86</v>
          </cell>
        </row>
        <row r="682">
          <cell r="A682">
            <v>37102</v>
          </cell>
          <cell r="C682">
            <v>5.64</v>
          </cell>
          <cell r="E682">
            <v>5.87</v>
          </cell>
        </row>
        <row r="683">
          <cell r="A683">
            <v>37103</v>
          </cell>
          <cell r="C683">
            <v>5.65</v>
          </cell>
          <cell r="E683">
            <v>5.89</v>
          </cell>
        </row>
        <row r="684">
          <cell r="A684">
            <v>37104</v>
          </cell>
          <cell r="C684">
            <v>5.69</v>
          </cell>
          <cell r="E684">
            <v>5.91</v>
          </cell>
        </row>
        <row r="685">
          <cell r="A685">
            <v>37105</v>
          </cell>
          <cell r="C685">
            <v>5.74</v>
          </cell>
          <cell r="E685">
            <v>5.94</v>
          </cell>
        </row>
        <row r="686">
          <cell r="A686">
            <v>37106</v>
          </cell>
          <cell r="C686">
            <v>5.74</v>
          </cell>
          <cell r="E686">
            <v>5.93</v>
          </cell>
        </row>
        <row r="687">
          <cell r="A687">
            <v>37109</v>
          </cell>
          <cell r="C687" t="str">
            <v>na</v>
          </cell>
          <cell r="E687" t="str">
            <v>na</v>
          </cell>
        </row>
        <row r="688">
          <cell r="A688">
            <v>37110</v>
          </cell>
          <cell r="C688">
            <v>5.71</v>
          </cell>
          <cell r="E688">
            <v>5.91</v>
          </cell>
        </row>
        <row r="689">
          <cell r="A689">
            <v>37111</v>
          </cell>
          <cell r="C689">
            <v>5.61</v>
          </cell>
          <cell r="E689">
            <v>5.84</v>
          </cell>
        </row>
        <row r="690">
          <cell r="A690">
            <v>37112</v>
          </cell>
          <cell r="C690">
            <v>5.6</v>
          </cell>
          <cell r="E690">
            <v>5.84</v>
          </cell>
        </row>
        <row r="691">
          <cell r="A691">
            <v>37113</v>
          </cell>
          <cell r="C691">
            <v>5.55</v>
          </cell>
          <cell r="E691">
            <v>5.81</v>
          </cell>
        </row>
        <row r="692">
          <cell r="A692">
            <v>37116</v>
          </cell>
          <cell r="C692">
            <v>5.53</v>
          </cell>
          <cell r="E692">
            <v>5.79</v>
          </cell>
        </row>
        <row r="693">
          <cell r="A693">
            <v>37117</v>
          </cell>
          <cell r="C693">
            <v>5.53</v>
          </cell>
          <cell r="E693">
            <v>5.79</v>
          </cell>
        </row>
        <row r="694">
          <cell r="A694">
            <v>37118</v>
          </cell>
          <cell r="C694">
            <v>5.58</v>
          </cell>
          <cell r="E694">
            <v>5.81</v>
          </cell>
        </row>
        <row r="695">
          <cell r="A695">
            <v>37119</v>
          </cell>
          <cell r="C695">
            <v>5.54</v>
          </cell>
          <cell r="E695">
            <v>5.79</v>
          </cell>
        </row>
        <row r="696">
          <cell r="A696">
            <v>37120</v>
          </cell>
          <cell r="C696">
            <v>5.47</v>
          </cell>
          <cell r="E696">
            <v>5.75</v>
          </cell>
        </row>
        <row r="697">
          <cell r="A697">
            <v>37123</v>
          </cell>
          <cell r="C697">
            <v>5.51</v>
          </cell>
          <cell r="E697">
            <v>5.77</v>
          </cell>
        </row>
        <row r="698">
          <cell r="A698">
            <v>37124</v>
          </cell>
          <cell r="C698">
            <v>5.48</v>
          </cell>
          <cell r="E698">
            <v>5.76</v>
          </cell>
        </row>
        <row r="699">
          <cell r="A699">
            <v>37125</v>
          </cell>
          <cell r="C699">
            <v>5.49</v>
          </cell>
          <cell r="E699">
            <v>5.75</v>
          </cell>
        </row>
        <row r="700">
          <cell r="A700">
            <v>37126</v>
          </cell>
          <cell r="C700">
            <v>5.47</v>
          </cell>
          <cell r="E700">
            <v>5.73</v>
          </cell>
        </row>
        <row r="701">
          <cell r="A701">
            <v>37127</v>
          </cell>
          <cell r="C701">
            <v>5.47</v>
          </cell>
          <cell r="E701">
            <v>5.75</v>
          </cell>
        </row>
        <row r="702">
          <cell r="A702">
            <v>37130</v>
          </cell>
          <cell r="C702">
            <v>5.45</v>
          </cell>
          <cell r="E702">
            <v>5.74</v>
          </cell>
        </row>
        <row r="703">
          <cell r="A703">
            <v>37131</v>
          </cell>
          <cell r="C703">
            <v>5.41</v>
          </cell>
          <cell r="E703">
            <v>5.72</v>
          </cell>
        </row>
        <row r="704">
          <cell r="A704">
            <v>37132</v>
          </cell>
          <cell r="C704">
            <v>5.36</v>
          </cell>
          <cell r="E704">
            <v>5.67</v>
          </cell>
        </row>
        <row r="705">
          <cell r="A705">
            <v>37133</v>
          </cell>
          <cell r="C705">
            <v>5.39</v>
          </cell>
          <cell r="E705">
            <v>5.71</v>
          </cell>
        </row>
        <row r="706">
          <cell r="A706">
            <v>37134</v>
          </cell>
          <cell r="C706">
            <v>5.36</v>
          </cell>
          <cell r="E706">
            <v>5.7</v>
          </cell>
        </row>
        <row r="707">
          <cell r="A707">
            <v>37137</v>
          </cell>
          <cell r="C707" t="str">
            <v>na</v>
          </cell>
          <cell r="E707" t="str">
            <v>na</v>
          </cell>
        </row>
        <row r="708">
          <cell r="A708">
            <v>37138</v>
          </cell>
          <cell r="C708">
            <v>5.5</v>
          </cell>
          <cell r="E708">
            <v>5.81</v>
          </cell>
        </row>
        <row r="709">
          <cell r="A709">
            <v>37139</v>
          </cell>
          <cell r="C709">
            <v>5.48</v>
          </cell>
          <cell r="E709">
            <v>5.81</v>
          </cell>
        </row>
        <row r="710">
          <cell r="A710">
            <v>37140</v>
          </cell>
          <cell r="C710">
            <v>5.37</v>
          </cell>
          <cell r="E710">
            <v>5.73</v>
          </cell>
        </row>
        <row r="711">
          <cell r="A711">
            <v>37141</v>
          </cell>
          <cell r="C711">
            <v>5.28</v>
          </cell>
          <cell r="E711">
            <v>5.69</v>
          </cell>
        </row>
        <row r="712">
          <cell r="A712">
            <v>37144</v>
          </cell>
          <cell r="C712">
            <v>5.32</v>
          </cell>
          <cell r="E712">
            <v>5.73</v>
          </cell>
        </row>
        <row r="713">
          <cell r="A713">
            <v>37145</v>
          </cell>
          <cell r="C713">
            <v>5.25</v>
          </cell>
          <cell r="E713">
            <v>5.69</v>
          </cell>
        </row>
        <row r="714">
          <cell r="A714">
            <v>37146</v>
          </cell>
          <cell r="C714">
            <v>5.19</v>
          </cell>
          <cell r="E714">
            <v>5.68</v>
          </cell>
        </row>
        <row r="715">
          <cell r="A715">
            <v>37147</v>
          </cell>
          <cell r="C715">
            <v>5.22</v>
          </cell>
          <cell r="E715">
            <v>5.72</v>
          </cell>
        </row>
        <row r="716">
          <cell r="A716">
            <v>37148</v>
          </cell>
          <cell r="C716">
            <v>5.13</v>
          </cell>
          <cell r="E716">
            <v>5.65</v>
          </cell>
        </row>
        <row r="717">
          <cell r="A717">
            <v>37151</v>
          </cell>
          <cell r="C717">
            <v>5.19</v>
          </cell>
          <cell r="E717">
            <v>5.7</v>
          </cell>
        </row>
        <row r="718">
          <cell r="A718">
            <v>37152</v>
          </cell>
          <cell r="C718">
            <v>5.27</v>
          </cell>
          <cell r="E718">
            <v>5.8</v>
          </cell>
        </row>
        <row r="719">
          <cell r="A719">
            <v>37153</v>
          </cell>
          <cell r="C719">
            <v>5.25</v>
          </cell>
          <cell r="E719">
            <v>5.84</v>
          </cell>
        </row>
        <row r="720">
          <cell r="A720">
            <v>37154</v>
          </cell>
          <cell r="C720">
            <v>5.31</v>
          </cell>
          <cell r="E720">
            <v>5.89</v>
          </cell>
        </row>
        <row r="721">
          <cell r="A721">
            <v>37155</v>
          </cell>
          <cell r="C721">
            <v>5.33</v>
          </cell>
          <cell r="E721">
            <v>5.91</v>
          </cell>
        </row>
        <row r="722">
          <cell r="A722">
            <v>37158</v>
          </cell>
          <cell r="C722">
            <v>5.37</v>
          </cell>
          <cell r="E722">
            <v>5.91</v>
          </cell>
        </row>
        <row r="723">
          <cell r="A723">
            <v>37159</v>
          </cell>
          <cell r="C723">
            <v>5.35</v>
          </cell>
          <cell r="E723">
            <v>5.9</v>
          </cell>
        </row>
        <row r="724">
          <cell r="A724">
            <v>37160</v>
          </cell>
          <cell r="C724">
            <v>5.32</v>
          </cell>
          <cell r="E724">
            <v>5.86</v>
          </cell>
        </row>
        <row r="725">
          <cell r="A725">
            <v>37161</v>
          </cell>
          <cell r="C725">
            <v>5.29</v>
          </cell>
          <cell r="E725">
            <v>5.8</v>
          </cell>
        </row>
        <row r="726">
          <cell r="A726">
            <v>37162</v>
          </cell>
          <cell r="C726">
            <v>5.33</v>
          </cell>
          <cell r="E726">
            <v>5.8</v>
          </cell>
        </row>
        <row r="727">
          <cell r="A727">
            <v>37165</v>
          </cell>
          <cell r="C727">
            <v>5.31</v>
          </cell>
          <cell r="E727">
            <v>5.78</v>
          </cell>
        </row>
        <row r="728">
          <cell r="A728">
            <v>37166</v>
          </cell>
          <cell r="C728">
            <v>5.25</v>
          </cell>
          <cell r="E728">
            <v>5.72</v>
          </cell>
        </row>
        <row r="729">
          <cell r="A729">
            <v>37167</v>
          </cell>
          <cell r="C729">
            <v>5.24</v>
          </cell>
          <cell r="E729">
            <v>5.71</v>
          </cell>
        </row>
        <row r="730">
          <cell r="A730">
            <v>37168</v>
          </cell>
          <cell r="C730">
            <v>5.25</v>
          </cell>
          <cell r="E730">
            <v>5.72</v>
          </cell>
        </row>
        <row r="731">
          <cell r="A731">
            <v>37169</v>
          </cell>
          <cell r="C731">
            <v>5.23</v>
          </cell>
          <cell r="E731">
            <v>5.71</v>
          </cell>
        </row>
        <row r="732">
          <cell r="A732">
            <v>37172</v>
          </cell>
          <cell r="C732" t="str">
            <v>na</v>
          </cell>
          <cell r="E732" t="str">
            <v>na</v>
          </cell>
        </row>
        <row r="733">
          <cell r="A733">
            <v>37173</v>
          </cell>
          <cell r="C733">
            <v>5.3</v>
          </cell>
          <cell r="E733">
            <v>5.77</v>
          </cell>
        </row>
        <row r="734">
          <cell r="A734">
            <v>37174</v>
          </cell>
          <cell r="C734">
            <v>5.32</v>
          </cell>
          <cell r="E734">
            <v>5.79</v>
          </cell>
        </row>
        <row r="735">
          <cell r="A735">
            <v>37175</v>
          </cell>
          <cell r="C735">
            <v>5.39</v>
          </cell>
          <cell r="E735">
            <v>5.83</v>
          </cell>
        </row>
        <row r="736">
          <cell r="A736">
            <v>37176</v>
          </cell>
          <cell r="C736">
            <v>5.4</v>
          </cell>
          <cell r="E736">
            <v>5.84</v>
          </cell>
        </row>
        <row r="737">
          <cell r="A737">
            <v>37179</v>
          </cell>
          <cell r="C737">
            <v>5.35</v>
          </cell>
          <cell r="E737">
            <v>5.81</v>
          </cell>
        </row>
        <row r="738">
          <cell r="A738">
            <v>37180</v>
          </cell>
          <cell r="C738">
            <v>5.3</v>
          </cell>
          <cell r="E738">
            <v>5.75</v>
          </cell>
        </row>
        <row r="739">
          <cell r="A739">
            <v>37181</v>
          </cell>
          <cell r="C739">
            <v>5.25</v>
          </cell>
          <cell r="E739">
            <v>5.71</v>
          </cell>
        </row>
        <row r="740">
          <cell r="A740">
            <v>37182</v>
          </cell>
          <cell r="C740">
            <v>5.24</v>
          </cell>
          <cell r="E740">
            <v>5.7</v>
          </cell>
        </row>
        <row r="741">
          <cell r="A741">
            <v>37183</v>
          </cell>
          <cell r="C741">
            <v>5.28</v>
          </cell>
          <cell r="E741">
            <v>5.74</v>
          </cell>
        </row>
        <row r="742">
          <cell r="A742">
            <v>37186</v>
          </cell>
          <cell r="C742">
            <v>5.31</v>
          </cell>
          <cell r="E742">
            <v>5.76</v>
          </cell>
        </row>
        <row r="743">
          <cell r="A743">
            <v>37187</v>
          </cell>
          <cell r="C743">
            <v>5.27</v>
          </cell>
          <cell r="E743">
            <v>5.76</v>
          </cell>
        </row>
        <row r="744">
          <cell r="A744">
            <v>37188</v>
          </cell>
          <cell r="C744">
            <v>5.21</v>
          </cell>
          <cell r="E744">
            <v>5.72</v>
          </cell>
        </row>
        <row r="745">
          <cell r="A745">
            <v>37189</v>
          </cell>
          <cell r="C745">
            <v>5.16</v>
          </cell>
          <cell r="E745">
            <v>5.69</v>
          </cell>
        </row>
        <row r="746">
          <cell r="A746">
            <v>37190</v>
          </cell>
          <cell r="C746">
            <v>5.14</v>
          </cell>
          <cell r="E746">
            <v>5.68</v>
          </cell>
        </row>
        <row r="747">
          <cell r="A747">
            <v>37193</v>
          </cell>
          <cell r="C747">
            <v>5.08</v>
          </cell>
          <cell r="E747">
            <v>5.64</v>
          </cell>
        </row>
        <row r="748">
          <cell r="A748">
            <v>37194</v>
          </cell>
          <cell r="C748">
            <v>4.9800000000000004</v>
          </cell>
          <cell r="E748">
            <v>5.57</v>
          </cell>
        </row>
        <row r="749">
          <cell r="A749">
            <v>37195</v>
          </cell>
          <cell r="C749">
            <v>4.8600000000000003</v>
          </cell>
          <cell r="E749">
            <v>5.31</v>
          </cell>
        </row>
        <row r="750">
          <cell r="A750">
            <v>37196</v>
          </cell>
          <cell r="C750">
            <v>4.93</v>
          </cell>
          <cell r="E750">
            <v>5.31</v>
          </cell>
        </row>
        <row r="751">
          <cell r="A751">
            <v>37197</v>
          </cell>
          <cell r="C751">
            <v>5.01</v>
          </cell>
          <cell r="E751">
            <v>5.41</v>
          </cell>
        </row>
        <row r="752">
          <cell r="A752">
            <v>37200</v>
          </cell>
          <cell r="C752">
            <v>4.93</v>
          </cell>
          <cell r="E752">
            <v>5.33</v>
          </cell>
        </row>
        <row r="753">
          <cell r="A753">
            <v>37201</v>
          </cell>
          <cell r="C753">
            <v>4.8899999999999997</v>
          </cell>
          <cell r="E753">
            <v>5.31</v>
          </cell>
        </row>
        <row r="754">
          <cell r="A754">
            <v>37202</v>
          </cell>
          <cell r="C754">
            <v>4.8099999999999996</v>
          </cell>
          <cell r="E754">
            <v>5.28</v>
          </cell>
        </row>
        <row r="755">
          <cell r="A755">
            <v>37203</v>
          </cell>
          <cell r="C755">
            <v>4.87</v>
          </cell>
          <cell r="E755">
            <v>5.3</v>
          </cell>
        </row>
        <row r="756">
          <cell r="A756">
            <v>37204</v>
          </cell>
          <cell r="C756">
            <v>4.8600000000000003</v>
          </cell>
          <cell r="E756">
            <v>5.29</v>
          </cell>
        </row>
        <row r="757">
          <cell r="A757">
            <v>37207</v>
          </cell>
          <cell r="C757" t="str">
            <v>na</v>
          </cell>
          <cell r="E757" t="str">
            <v>na</v>
          </cell>
        </row>
        <row r="758">
          <cell r="A758">
            <v>37208</v>
          </cell>
          <cell r="C758">
            <v>4.9400000000000004</v>
          </cell>
          <cell r="E758">
            <v>5.34</v>
          </cell>
        </row>
        <row r="759">
          <cell r="A759">
            <v>37209</v>
          </cell>
          <cell r="C759">
            <v>5.12</v>
          </cell>
          <cell r="E759">
            <v>5.45</v>
          </cell>
        </row>
        <row r="760">
          <cell r="A760">
            <v>37210</v>
          </cell>
          <cell r="C760">
            <v>5.3</v>
          </cell>
          <cell r="E760">
            <v>5.58</v>
          </cell>
        </row>
        <row r="761">
          <cell r="A761">
            <v>37211</v>
          </cell>
          <cell r="C761">
            <v>5.39</v>
          </cell>
          <cell r="E761">
            <v>5.63</v>
          </cell>
        </row>
        <row r="762">
          <cell r="A762">
            <v>37214</v>
          </cell>
          <cell r="C762">
            <v>5.32</v>
          </cell>
          <cell r="E762">
            <v>5.61</v>
          </cell>
        </row>
        <row r="763">
          <cell r="A763">
            <v>37215</v>
          </cell>
          <cell r="C763">
            <v>5.38</v>
          </cell>
          <cell r="E763">
            <v>5.67</v>
          </cell>
        </row>
        <row r="764">
          <cell r="A764">
            <v>37216</v>
          </cell>
          <cell r="C764">
            <v>5.45</v>
          </cell>
          <cell r="E764">
            <v>5.72</v>
          </cell>
        </row>
        <row r="765">
          <cell r="A765">
            <v>37217</v>
          </cell>
          <cell r="C765">
            <v>5.46</v>
          </cell>
          <cell r="E765">
            <v>5.72</v>
          </cell>
        </row>
        <row r="766">
          <cell r="A766">
            <v>37218</v>
          </cell>
          <cell r="C766">
            <v>5.47</v>
          </cell>
          <cell r="E766">
            <v>5.71</v>
          </cell>
        </row>
        <row r="767">
          <cell r="A767">
            <v>37221</v>
          </cell>
          <cell r="C767">
            <v>5.43</v>
          </cell>
          <cell r="E767">
            <v>5.67</v>
          </cell>
        </row>
        <row r="768">
          <cell r="A768">
            <v>37222</v>
          </cell>
          <cell r="C768">
            <v>5.36</v>
          </cell>
          <cell r="E768">
            <v>5.62</v>
          </cell>
        </row>
        <row r="769">
          <cell r="A769">
            <v>37223</v>
          </cell>
          <cell r="C769">
            <v>5.36</v>
          </cell>
          <cell r="E769">
            <v>5.59</v>
          </cell>
        </row>
        <row r="770">
          <cell r="A770">
            <v>37224</v>
          </cell>
          <cell r="C770">
            <v>5.22</v>
          </cell>
          <cell r="E770">
            <v>5.5</v>
          </cell>
        </row>
        <row r="771">
          <cell r="A771">
            <v>37225</v>
          </cell>
          <cell r="C771">
            <v>5.22</v>
          </cell>
          <cell r="E771">
            <v>5.51</v>
          </cell>
        </row>
        <row r="772">
          <cell r="A772">
            <v>37228</v>
          </cell>
          <cell r="C772">
            <v>5.12</v>
          </cell>
          <cell r="E772">
            <v>5.47</v>
          </cell>
        </row>
        <row r="773">
          <cell r="A773">
            <v>37229</v>
          </cell>
          <cell r="C773">
            <v>5.14</v>
          </cell>
          <cell r="E773">
            <v>5.48</v>
          </cell>
        </row>
        <row r="774">
          <cell r="A774">
            <v>37230</v>
          </cell>
          <cell r="C774">
            <v>5.38</v>
          </cell>
          <cell r="E774">
            <v>5.64</v>
          </cell>
        </row>
        <row r="775">
          <cell r="A775">
            <v>37231</v>
          </cell>
          <cell r="C775">
            <v>5.43</v>
          </cell>
          <cell r="E775">
            <v>5.68</v>
          </cell>
        </row>
        <row r="776">
          <cell r="A776">
            <v>37232</v>
          </cell>
          <cell r="C776">
            <v>5.53</v>
          </cell>
          <cell r="E776">
            <v>5.76</v>
          </cell>
        </row>
        <row r="777">
          <cell r="A777">
            <v>37235</v>
          </cell>
          <cell r="C777">
            <v>5.48</v>
          </cell>
          <cell r="E777">
            <v>5.73</v>
          </cell>
        </row>
        <row r="778">
          <cell r="A778">
            <v>37236</v>
          </cell>
          <cell r="C778">
            <v>5.43</v>
          </cell>
          <cell r="E778">
            <v>5.69</v>
          </cell>
        </row>
        <row r="779">
          <cell r="A779">
            <v>37237</v>
          </cell>
          <cell r="C779">
            <v>5.4</v>
          </cell>
          <cell r="E779">
            <v>5.65</v>
          </cell>
        </row>
        <row r="780">
          <cell r="A780">
            <v>37238</v>
          </cell>
          <cell r="C780">
            <v>5.47</v>
          </cell>
          <cell r="E780">
            <v>5.7</v>
          </cell>
        </row>
        <row r="781">
          <cell r="A781">
            <v>37239</v>
          </cell>
          <cell r="C781">
            <v>5.55</v>
          </cell>
          <cell r="E781">
            <v>5.74</v>
          </cell>
        </row>
        <row r="782">
          <cell r="A782">
            <v>37242</v>
          </cell>
          <cell r="C782">
            <v>5.54</v>
          </cell>
          <cell r="E782">
            <v>5.75</v>
          </cell>
        </row>
        <row r="783">
          <cell r="A783">
            <v>37243</v>
          </cell>
          <cell r="C783">
            <v>5.48</v>
          </cell>
          <cell r="E783">
            <v>5.71</v>
          </cell>
        </row>
        <row r="784">
          <cell r="A784">
            <v>37244</v>
          </cell>
          <cell r="C784">
            <v>5.4</v>
          </cell>
          <cell r="E784">
            <v>5.65</v>
          </cell>
        </row>
        <row r="785">
          <cell r="A785">
            <v>37245</v>
          </cell>
          <cell r="C785">
            <v>5.38</v>
          </cell>
          <cell r="E785">
            <v>5.64</v>
          </cell>
        </row>
        <row r="786">
          <cell r="A786">
            <v>37246</v>
          </cell>
          <cell r="C786">
            <v>5.39</v>
          </cell>
          <cell r="E786">
            <v>5.65</v>
          </cell>
        </row>
        <row r="787">
          <cell r="A787">
            <v>37249</v>
          </cell>
          <cell r="C787">
            <v>5.44</v>
          </cell>
          <cell r="E787">
            <v>5.69</v>
          </cell>
        </row>
        <row r="788">
          <cell r="A788">
            <v>37250</v>
          </cell>
          <cell r="C788" t="str">
            <v>na</v>
          </cell>
          <cell r="E788" t="str">
            <v>na</v>
          </cell>
        </row>
        <row r="789">
          <cell r="A789">
            <v>37251</v>
          </cell>
          <cell r="C789" t="str">
            <v>na</v>
          </cell>
          <cell r="E789" t="str">
            <v>na</v>
          </cell>
        </row>
        <row r="790">
          <cell r="A790">
            <v>37252</v>
          </cell>
          <cell r="C790">
            <v>5.42</v>
          </cell>
          <cell r="E790">
            <v>5.69</v>
          </cell>
        </row>
        <row r="791">
          <cell r="A791">
            <v>37253</v>
          </cell>
          <cell r="C791">
            <v>5.43</v>
          </cell>
          <cell r="E791">
            <v>5.71</v>
          </cell>
        </row>
        <row r="792">
          <cell r="A792">
            <v>37256</v>
          </cell>
          <cell r="C792">
            <v>5.35</v>
          </cell>
          <cell r="E792">
            <v>5.65</v>
          </cell>
        </row>
        <row r="793">
          <cell r="A793">
            <v>37257</v>
          </cell>
          <cell r="C793" t="str">
            <v>na</v>
          </cell>
          <cell r="E793" t="str">
            <v>na</v>
          </cell>
        </row>
        <row r="794">
          <cell r="A794">
            <v>37258</v>
          </cell>
          <cell r="C794">
            <v>5.44</v>
          </cell>
          <cell r="E794">
            <v>5.7</v>
          </cell>
        </row>
        <row r="795">
          <cell r="A795">
            <v>37259</v>
          </cell>
          <cell r="C795">
            <v>5.4</v>
          </cell>
          <cell r="E795">
            <v>5.67</v>
          </cell>
        </row>
        <row r="796">
          <cell r="A796">
            <v>37260</v>
          </cell>
          <cell r="C796">
            <v>5.43</v>
          </cell>
          <cell r="E796">
            <v>5.68</v>
          </cell>
        </row>
        <row r="797">
          <cell r="A797">
            <v>37263</v>
          </cell>
          <cell r="C797">
            <v>5.36</v>
          </cell>
          <cell r="E797">
            <v>5.63</v>
          </cell>
        </row>
        <row r="798">
          <cell r="A798">
            <v>37264</v>
          </cell>
          <cell r="C798">
            <v>5.37</v>
          </cell>
          <cell r="E798">
            <v>5.64</v>
          </cell>
        </row>
        <row r="799">
          <cell r="A799">
            <v>37265</v>
          </cell>
          <cell r="C799">
            <v>5.31</v>
          </cell>
          <cell r="E799">
            <v>5.6</v>
          </cell>
        </row>
        <row r="800">
          <cell r="A800">
            <v>37266</v>
          </cell>
          <cell r="C800">
            <v>5.28</v>
          </cell>
          <cell r="E800">
            <v>5.58</v>
          </cell>
        </row>
        <row r="801">
          <cell r="A801">
            <v>37267</v>
          </cell>
          <cell r="C801">
            <v>5.17</v>
          </cell>
          <cell r="E801">
            <v>5.53</v>
          </cell>
        </row>
        <row r="802">
          <cell r="A802">
            <v>37270</v>
          </cell>
          <cell r="C802">
            <v>5.18</v>
          </cell>
          <cell r="E802">
            <v>5.54</v>
          </cell>
        </row>
        <row r="803">
          <cell r="A803">
            <v>37271</v>
          </cell>
          <cell r="C803">
            <v>5.2</v>
          </cell>
          <cell r="E803">
            <v>5.56</v>
          </cell>
        </row>
        <row r="804">
          <cell r="A804">
            <v>37272</v>
          </cell>
          <cell r="C804">
            <v>5.23</v>
          </cell>
          <cell r="E804">
            <v>5.58</v>
          </cell>
        </row>
        <row r="805">
          <cell r="A805">
            <v>37273</v>
          </cell>
          <cell r="C805">
            <v>5.34</v>
          </cell>
          <cell r="E805">
            <v>5.65</v>
          </cell>
        </row>
        <row r="806">
          <cell r="A806">
            <v>37274</v>
          </cell>
          <cell r="C806">
            <v>5.27</v>
          </cell>
          <cell r="E806">
            <v>5.61</v>
          </cell>
        </row>
        <row r="807">
          <cell r="A807">
            <v>37277</v>
          </cell>
          <cell r="C807">
            <v>5.3</v>
          </cell>
          <cell r="E807">
            <v>5.62</v>
          </cell>
        </row>
        <row r="808">
          <cell r="A808">
            <v>37278</v>
          </cell>
          <cell r="C808">
            <v>5.32</v>
          </cell>
          <cell r="E808">
            <v>5.63</v>
          </cell>
        </row>
        <row r="809">
          <cell r="A809">
            <v>37279</v>
          </cell>
          <cell r="C809">
            <v>5.39</v>
          </cell>
          <cell r="E809">
            <v>5.68</v>
          </cell>
        </row>
        <row r="810">
          <cell r="A810">
            <v>37280</v>
          </cell>
          <cell r="C810">
            <v>5.43</v>
          </cell>
          <cell r="E810">
            <v>5.7</v>
          </cell>
        </row>
        <row r="811">
          <cell r="A811">
            <v>37281</v>
          </cell>
          <cell r="C811">
            <v>5.46</v>
          </cell>
          <cell r="E811">
            <v>5.71</v>
          </cell>
        </row>
        <row r="812">
          <cell r="A812">
            <v>37284</v>
          </cell>
          <cell r="C812">
            <v>5.44</v>
          </cell>
          <cell r="E812">
            <v>5.69</v>
          </cell>
        </row>
        <row r="813">
          <cell r="A813">
            <v>37285</v>
          </cell>
          <cell r="C813">
            <v>5.38</v>
          </cell>
          <cell r="E813">
            <v>5.65</v>
          </cell>
        </row>
        <row r="814">
          <cell r="A814">
            <v>37286</v>
          </cell>
          <cell r="C814">
            <v>5.42</v>
          </cell>
          <cell r="E814">
            <v>5.68</v>
          </cell>
        </row>
        <row r="815">
          <cell r="A815">
            <v>37287</v>
          </cell>
          <cell r="C815">
            <v>5.44</v>
          </cell>
          <cell r="E815">
            <v>5.68</v>
          </cell>
        </row>
        <row r="816">
          <cell r="A816">
            <v>37288</v>
          </cell>
          <cell r="C816">
            <v>5.4</v>
          </cell>
          <cell r="E816">
            <v>5.67</v>
          </cell>
        </row>
        <row r="817">
          <cell r="A817">
            <v>37291</v>
          </cell>
          <cell r="C817">
            <v>5.3</v>
          </cell>
          <cell r="E817">
            <v>5.6</v>
          </cell>
        </row>
        <row r="818">
          <cell r="A818">
            <v>37292</v>
          </cell>
          <cell r="C818">
            <v>5.3</v>
          </cell>
          <cell r="E818">
            <v>5.6</v>
          </cell>
        </row>
        <row r="819">
          <cell r="A819">
            <v>37293</v>
          </cell>
          <cell r="C819">
            <v>5.32</v>
          </cell>
          <cell r="E819">
            <v>5.62</v>
          </cell>
        </row>
        <row r="820">
          <cell r="A820">
            <v>37294</v>
          </cell>
          <cell r="C820">
            <v>5.32</v>
          </cell>
          <cell r="E820">
            <v>5.64</v>
          </cell>
        </row>
        <row r="821">
          <cell r="A821">
            <v>37295</v>
          </cell>
          <cell r="C821">
            <v>5.28</v>
          </cell>
          <cell r="E821">
            <v>5.63</v>
          </cell>
        </row>
        <row r="822">
          <cell r="A822">
            <v>37298</v>
          </cell>
          <cell r="C822">
            <v>5.3</v>
          </cell>
          <cell r="E822">
            <v>5.65</v>
          </cell>
        </row>
        <row r="823">
          <cell r="A823">
            <v>37299</v>
          </cell>
          <cell r="C823">
            <v>5.36</v>
          </cell>
          <cell r="E823">
            <v>5.69</v>
          </cell>
        </row>
        <row r="824">
          <cell r="A824">
            <v>37300</v>
          </cell>
          <cell r="C824">
            <v>5.38</v>
          </cell>
          <cell r="E824">
            <v>5.7</v>
          </cell>
        </row>
        <row r="825">
          <cell r="A825">
            <v>37301</v>
          </cell>
          <cell r="C825">
            <v>5.38</v>
          </cell>
          <cell r="E825">
            <v>5.7</v>
          </cell>
        </row>
        <row r="826">
          <cell r="A826">
            <v>37302</v>
          </cell>
          <cell r="C826">
            <v>5.29</v>
          </cell>
          <cell r="E826">
            <v>5.65</v>
          </cell>
        </row>
        <row r="827">
          <cell r="A827">
            <v>37305</v>
          </cell>
          <cell r="C827">
            <v>5.31</v>
          </cell>
          <cell r="E827">
            <v>5.67</v>
          </cell>
        </row>
        <row r="828">
          <cell r="A828">
            <v>37306</v>
          </cell>
          <cell r="C828">
            <v>5.32</v>
          </cell>
          <cell r="E828">
            <v>5.7</v>
          </cell>
        </row>
        <row r="829">
          <cell r="A829">
            <v>37307</v>
          </cell>
          <cell r="C829">
            <v>5.31</v>
          </cell>
          <cell r="E829">
            <v>5.68</v>
          </cell>
        </row>
        <row r="830">
          <cell r="A830">
            <v>37308</v>
          </cell>
          <cell r="C830">
            <v>5.29</v>
          </cell>
          <cell r="E830">
            <v>5.66</v>
          </cell>
        </row>
        <row r="831">
          <cell r="A831">
            <v>37309</v>
          </cell>
          <cell r="C831">
            <v>5.26</v>
          </cell>
          <cell r="E831">
            <v>5.63</v>
          </cell>
        </row>
        <row r="832">
          <cell r="A832">
            <v>37312</v>
          </cell>
          <cell r="C832">
            <v>5.29</v>
          </cell>
          <cell r="E832">
            <v>5.66</v>
          </cell>
        </row>
        <row r="833">
          <cell r="A833">
            <v>37313</v>
          </cell>
          <cell r="C833">
            <v>5.37</v>
          </cell>
          <cell r="E833">
            <v>5.72</v>
          </cell>
        </row>
        <row r="834">
          <cell r="A834">
            <v>37314</v>
          </cell>
          <cell r="C834">
            <v>5.31</v>
          </cell>
          <cell r="E834">
            <v>5.69</v>
          </cell>
        </row>
        <row r="835">
          <cell r="A835">
            <v>37315</v>
          </cell>
          <cell r="C835">
            <v>5.33</v>
          </cell>
          <cell r="E835">
            <v>5.71</v>
          </cell>
        </row>
        <row r="836">
          <cell r="A836">
            <v>37316</v>
          </cell>
          <cell r="C836">
            <v>5.42</v>
          </cell>
          <cell r="E836">
            <v>5.78</v>
          </cell>
        </row>
        <row r="837">
          <cell r="A837">
            <v>37319</v>
          </cell>
          <cell r="C837">
            <v>5.46</v>
          </cell>
          <cell r="E837">
            <v>5.81</v>
          </cell>
        </row>
        <row r="838">
          <cell r="A838">
            <v>37320</v>
          </cell>
          <cell r="C838">
            <v>5.48</v>
          </cell>
          <cell r="E838">
            <v>5.81</v>
          </cell>
        </row>
        <row r="839">
          <cell r="A839">
            <v>37321</v>
          </cell>
          <cell r="C839">
            <v>5.49</v>
          </cell>
          <cell r="E839">
            <v>5.82</v>
          </cell>
        </row>
        <row r="840">
          <cell r="A840">
            <v>37322</v>
          </cell>
          <cell r="C840">
            <v>5.6</v>
          </cell>
          <cell r="E840">
            <v>5.87</v>
          </cell>
        </row>
        <row r="841">
          <cell r="A841">
            <v>37323</v>
          </cell>
          <cell r="C841">
            <v>5.69</v>
          </cell>
          <cell r="E841">
            <v>5.91</v>
          </cell>
        </row>
        <row r="842">
          <cell r="A842">
            <v>37326</v>
          </cell>
          <cell r="C842">
            <v>5.66</v>
          </cell>
          <cell r="E842">
            <v>5.89</v>
          </cell>
        </row>
        <row r="843">
          <cell r="A843">
            <v>37327</v>
          </cell>
          <cell r="C843">
            <v>5.67</v>
          </cell>
          <cell r="E843">
            <v>5.89</v>
          </cell>
        </row>
        <row r="844">
          <cell r="A844">
            <v>37328</v>
          </cell>
          <cell r="C844">
            <v>5.65</v>
          </cell>
          <cell r="E844">
            <v>5.9</v>
          </cell>
        </row>
        <row r="845">
          <cell r="A845">
            <v>37329</v>
          </cell>
          <cell r="C845">
            <v>5.75</v>
          </cell>
          <cell r="E845">
            <v>5.98</v>
          </cell>
        </row>
        <row r="846">
          <cell r="A846">
            <v>37330</v>
          </cell>
          <cell r="C846">
            <v>5.7</v>
          </cell>
          <cell r="E846">
            <v>5.93</v>
          </cell>
        </row>
        <row r="847">
          <cell r="A847">
            <v>37333</v>
          </cell>
          <cell r="C847">
            <v>5.68</v>
          </cell>
          <cell r="E847">
            <v>5.9</v>
          </cell>
        </row>
        <row r="848">
          <cell r="A848">
            <v>37334</v>
          </cell>
          <cell r="C848">
            <v>5.66</v>
          </cell>
          <cell r="E848">
            <v>5.89</v>
          </cell>
        </row>
        <row r="849">
          <cell r="A849">
            <v>37335</v>
          </cell>
          <cell r="C849">
            <v>5.74</v>
          </cell>
          <cell r="E849">
            <v>5.95</v>
          </cell>
        </row>
        <row r="850">
          <cell r="A850">
            <v>37336</v>
          </cell>
          <cell r="C850">
            <v>5.77</v>
          </cell>
          <cell r="E850">
            <v>5.96</v>
          </cell>
        </row>
        <row r="851">
          <cell r="A851">
            <v>37337</v>
          </cell>
          <cell r="C851">
            <v>5.79</v>
          </cell>
          <cell r="E851">
            <v>5.97</v>
          </cell>
        </row>
        <row r="852">
          <cell r="A852">
            <v>37340</v>
          </cell>
          <cell r="C852">
            <v>5.8</v>
          </cell>
          <cell r="E852">
            <v>6</v>
          </cell>
        </row>
        <row r="853">
          <cell r="A853">
            <v>37341</v>
          </cell>
          <cell r="C853">
            <v>5.76</v>
          </cell>
          <cell r="E853">
            <v>5.96</v>
          </cell>
        </row>
        <row r="854">
          <cell r="A854">
            <v>37342</v>
          </cell>
          <cell r="C854">
            <v>5.79</v>
          </cell>
          <cell r="E854">
            <v>5.98</v>
          </cell>
        </row>
        <row r="855">
          <cell r="A855">
            <v>37343</v>
          </cell>
          <cell r="C855">
            <v>5.78</v>
          </cell>
          <cell r="E855">
            <v>5.97</v>
          </cell>
        </row>
        <row r="856">
          <cell r="A856">
            <v>37344</v>
          </cell>
          <cell r="C856" t="str">
            <v>na</v>
          </cell>
          <cell r="E856" t="str">
            <v>na</v>
          </cell>
        </row>
        <row r="857">
          <cell r="A857">
            <v>37347</v>
          </cell>
          <cell r="C857">
            <v>5.79</v>
          </cell>
          <cell r="E857">
            <v>5.98</v>
          </cell>
        </row>
        <row r="858">
          <cell r="A858">
            <v>37348</v>
          </cell>
          <cell r="C858">
            <v>5.74</v>
          </cell>
          <cell r="E858">
            <v>5.95</v>
          </cell>
        </row>
        <row r="859">
          <cell r="A859">
            <v>37349</v>
          </cell>
          <cell r="C859">
            <v>5.71</v>
          </cell>
          <cell r="E859">
            <v>5.93</v>
          </cell>
        </row>
        <row r="860">
          <cell r="A860">
            <v>37350</v>
          </cell>
          <cell r="C860">
            <v>5.66</v>
          </cell>
          <cell r="E860">
            <v>5.9</v>
          </cell>
        </row>
        <row r="861">
          <cell r="A861">
            <v>37351</v>
          </cell>
          <cell r="C861">
            <v>5.64</v>
          </cell>
          <cell r="E861">
            <v>5.88</v>
          </cell>
        </row>
        <row r="862">
          <cell r="A862">
            <v>37354</v>
          </cell>
          <cell r="C862">
            <v>5.71</v>
          </cell>
          <cell r="E862">
            <v>5.93</v>
          </cell>
        </row>
        <row r="863">
          <cell r="A863">
            <v>37355</v>
          </cell>
          <cell r="C863">
            <v>5.67</v>
          </cell>
          <cell r="E863">
            <v>5.91</v>
          </cell>
        </row>
        <row r="864">
          <cell r="A864">
            <v>37356</v>
          </cell>
          <cell r="C864">
            <v>5.69</v>
          </cell>
          <cell r="E864">
            <v>5.92</v>
          </cell>
        </row>
        <row r="865">
          <cell r="A865">
            <v>37357</v>
          </cell>
          <cell r="C865">
            <v>5.65</v>
          </cell>
          <cell r="E865">
            <v>5.89</v>
          </cell>
        </row>
        <row r="866">
          <cell r="A866">
            <v>37358</v>
          </cell>
          <cell r="C866">
            <v>5.6</v>
          </cell>
          <cell r="E866">
            <v>5.87</v>
          </cell>
        </row>
        <row r="867">
          <cell r="A867">
            <v>37361</v>
          </cell>
          <cell r="C867">
            <v>5.57</v>
          </cell>
          <cell r="E867">
            <v>5.84</v>
          </cell>
        </row>
        <row r="868">
          <cell r="A868">
            <v>37362</v>
          </cell>
          <cell r="C868">
            <v>5.63</v>
          </cell>
          <cell r="E868">
            <v>5.87</v>
          </cell>
        </row>
        <row r="869">
          <cell r="A869">
            <v>37363</v>
          </cell>
          <cell r="C869">
            <v>5.68</v>
          </cell>
          <cell r="E869">
            <v>5.93</v>
          </cell>
        </row>
        <row r="870">
          <cell r="A870">
            <v>37364</v>
          </cell>
          <cell r="C870">
            <v>5.65</v>
          </cell>
          <cell r="E870">
            <v>5.93</v>
          </cell>
        </row>
        <row r="871">
          <cell r="A871">
            <v>37365</v>
          </cell>
          <cell r="C871">
            <v>5.66</v>
          </cell>
          <cell r="E871">
            <v>5.94</v>
          </cell>
        </row>
        <row r="872">
          <cell r="A872">
            <v>37368</v>
          </cell>
          <cell r="C872">
            <v>5.66</v>
          </cell>
          <cell r="E872">
            <v>5.95</v>
          </cell>
        </row>
        <row r="873">
          <cell r="A873">
            <v>37369</v>
          </cell>
          <cell r="C873">
            <v>5.67</v>
          </cell>
          <cell r="E873">
            <v>5.94</v>
          </cell>
        </row>
        <row r="874">
          <cell r="A874">
            <v>37370</v>
          </cell>
          <cell r="C874">
            <v>5.64</v>
          </cell>
          <cell r="E874">
            <v>5.92</v>
          </cell>
        </row>
        <row r="875">
          <cell r="A875">
            <v>37371</v>
          </cell>
          <cell r="C875">
            <v>5.62</v>
          </cell>
          <cell r="E875">
            <v>5.91</v>
          </cell>
        </row>
        <row r="876">
          <cell r="A876">
            <v>37372</v>
          </cell>
          <cell r="C876">
            <v>5.61</v>
          </cell>
          <cell r="E876">
            <v>5.9</v>
          </cell>
        </row>
        <row r="877">
          <cell r="A877">
            <v>37375</v>
          </cell>
          <cell r="C877">
            <v>5.63</v>
          </cell>
          <cell r="E877">
            <v>5.91</v>
          </cell>
        </row>
        <row r="878">
          <cell r="A878">
            <v>37376</v>
          </cell>
          <cell r="C878">
            <v>5.61</v>
          </cell>
          <cell r="E878">
            <v>5.9</v>
          </cell>
        </row>
        <row r="879">
          <cell r="A879">
            <v>37377</v>
          </cell>
          <cell r="C879">
            <v>5.58</v>
          </cell>
          <cell r="E879">
            <v>5.87</v>
          </cell>
        </row>
        <row r="880">
          <cell r="A880">
            <v>37378</v>
          </cell>
          <cell r="C880">
            <v>5.61</v>
          </cell>
          <cell r="E880">
            <v>5.89</v>
          </cell>
        </row>
        <row r="881">
          <cell r="A881">
            <v>37379</v>
          </cell>
          <cell r="C881">
            <v>5.56</v>
          </cell>
          <cell r="E881">
            <v>5.85</v>
          </cell>
        </row>
        <row r="882">
          <cell r="A882">
            <v>37382</v>
          </cell>
          <cell r="C882">
            <v>5.52</v>
          </cell>
          <cell r="E882">
            <v>5.83</v>
          </cell>
        </row>
        <row r="883">
          <cell r="A883">
            <v>37383</v>
          </cell>
          <cell r="C883">
            <v>5.51</v>
          </cell>
          <cell r="E883">
            <v>5.84</v>
          </cell>
        </row>
        <row r="884">
          <cell r="A884">
            <v>37384</v>
          </cell>
          <cell r="C884">
            <v>5.63</v>
          </cell>
          <cell r="E884">
            <v>5.91</v>
          </cell>
        </row>
        <row r="885">
          <cell r="A885">
            <v>37385</v>
          </cell>
          <cell r="C885">
            <v>5.58</v>
          </cell>
          <cell r="E885">
            <v>5.88</v>
          </cell>
        </row>
        <row r="886">
          <cell r="A886">
            <v>37386</v>
          </cell>
          <cell r="C886">
            <v>5.58</v>
          </cell>
          <cell r="E886">
            <v>5.88</v>
          </cell>
        </row>
        <row r="887">
          <cell r="A887">
            <v>37389</v>
          </cell>
          <cell r="C887">
            <v>5.67</v>
          </cell>
          <cell r="E887">
            <v>5.94</v>
          </cell>
        </row>
        <row r="888">
          <cell r="A888">
            <v>37390</v>
          </cell>
          <cell r="C888">
            <v>5.74</v>
          </cell>
          <cell r="E888">
            <v>5.98</v>
          </cell>
        </row>
        <row r="889">
          <cell r="A889">
            <v>37391</v>
          </cell>
          <cell r="C889">
            <v>5.72</v>
          </cell>
          <cell r="E889">
            <v>5.99</v>
          </cell>
        </row>
        <row r="890">
          <cell r="A890">
            <v>37392</v>
          </cell>
          <cell r="C890">
            <v>5.69</v>
          </cell>
          <cell r="E890">
            <v>5.95</v>
          </cell>
        </row>
        <row r="891">
          <cell r="A891">
            <v>37393</v>
          </cell>
          <cell r="C891">
            <v>5.72</v>
          </cell>
          <cell r="E891">
            <v>5.97</v>
          </cell>
        </row>
        <row r="892">
          <cell r="A892">
            <v>37396</v>
          </cell>
          <cell r="C892" t="str">
            <v>na</v>
          </cell>
          <cell r="E892" t="str">
            <v>na</v>
          </cell>
        </row>
        <row r="893">
          <cell r="A893">
            <v>37397</v>
          </cell>
          <cell r="C893">
            <v>5.62</v>
          </cell>
          <cell r="E893">
            <v>5.9</v>
          </cell>
        </row>
        <row r="894">
          <cell r="A894">
            <v>37398</v>
          </cell>
          <cell r="C894">
            <v>5.61</v>
          </cell>
          <cell r="E894">
            <v>5.89</v>
          </cell>
        </row>
        <row r="895">
          <cell r="A895">
            <v>37399</v>
          </cell>
          <cell r="C895">
            <v>5.6</v>
          </cell>
          <cell r="E895">
            <v>5.87</v>
          </cell>
        </row>
        <row r="896">
          <cell r="A896">
            <v>37400</v>
          </cell>
          <cell r="C896">
            <v>5.57</v>
          </cell>
          <cell r="E896">
            <v>5.84</v>
          </cell>
        </row>
        <row r="897">
          <cell r="A897">
            <v>37403</v>
          </cell>
          <cell r="C897">
            <v>5.59</v>
          </cell>
          <cell r="E897">
            <v>5.86</v>
          </cell>
        </row>
        <row r="898">
          <cell r="A898">
            <v>37404</v>
          </cell>
          <cell r="C898">
            <v>5.56</v>
          </cell>
          <cell r="E898">
            <v>5.83</v>
          </cell>
        </row>
        <row r="899">
          <cell r="A899">
            <v>37405</v>
          </cell>
          <cell r="C899">
            <v>5.49</v>
          </cell>
          <cell r="E899">
            <v>5.78</v>
          </cell>
        </row>
        <row r="900">
          <cell r="A900">
            <v>37406</v>
          </cell>
          <cell r="C900">
            <v>5.46</v>
          </cell>
          <cell r="E900">
            <v>5.77</v>
          </cell>
        </row>
        <row r="901">
          <cell r="A901">
            <v>37407</v>
          </cell>
          <cell r="C901">
            <v>5.5</v>
          </cell>
          <cell r="E901">
            <v>5.79</v>
          </cell>
        </row>
        <row r="902">
          <cell r="A902">
            <v>37410</v>
          </cell>
          <cell r="C902">
            <v>5.48</v>
          </cell>
          <cell r="E902">
            <v>5.78</v>
          </cell>
        </row>
        <row r="903">
          <cell r="A903">
            <v>37411</v>
          </cell>
          <cell r="C903">
            <v>5.51</v>
          </cell>
          <cell r="E903">
            <v>5.81</v>
          </cell>
        </row>
        <row r="904">
          <cell r="A904">
            <v>37412</v>
          </cell>
          <cell r="C904">
            <v>5.53</v>
          </cell>
          <cell r="E904">
            <v>5.84</v>
          </cell>
        </row>
        <row r="905">
          <cell r="A905">
            <v>37413</v>
          </cell>
          <cell r="C905">
            <v>5.51</v>
          </cell>
          <cell r="E905">
            <v>5.81</v>
          </cell>
        </row>
        <row r="906">
          <cell r="A906">
            <v>37414</v>
          </cell>
          <cell r="C906">
            <v>5.52</v>
          </cell>
          <cell r="E906">
            <v>5.81</v>
          </cell>
        </row>
        <row r="907">
          <cell r="A907">
            <v>37417</v>
          </cell>
          <cell r="C907">
            <v>5.51</v>
          </cell>
          <cell r="E907">
            <v>5.8</v>
          </cell>
        </row>
        <row r="908">
          <cell r="A908">
            <v>37418</v>
          </cell>
          <cell r="C908">
            <v>5.5</v>
          </cell>
          <cell r="E908">
            <v>5.78</v>
          </cell>
        </row>
        <row r="909">
          <cell r="A909">
            <v>37419</v>
          </cell>
          <cell r="C909">
            <v>5.49</v>
          </cell>
          <cell r="E909">
            <v>5.77</v>
          </cell>
        </row>
        <row r="910">
          <cell r="A910">
            <v>37420</v>
          </cell>
          <cell r="C910">
            <v>5.42</v>
          </cell>
          <cell r="E910">
            <v>5.73</v>
          </cell>
        </row>
        <row r="911">
          <cell r="A911">
            <v>37421</v>
          </cell>
          <cell r="C911">
            <v>5.35</v>
          </cell>
          <cell r="E911">
            <v>5.67</v>
          </cell>
        </row>
        <row r="912">
          <cell r="A912">
            <v>37424</v>
          </cell>
          <cell r="C912">
            <v>5.37</v>
          </cell>
          <cell r="E912">
            <v>5.7</v>
          </cell>
        </row>
        <row r="913">
          <cell r="A913">
            <v>37425</v>
          </cell>
          <cell r="C913">
            <v>5.37</v>
          </cell>
          <cell r="E913">
            <v>5.71</v>
          </cell>
        </row>
        <row r="914">
          <cell r="A914">
            <v>37426</v>
          </cell>
          <cell r="C914">
            <v>5.31</v>
          </cell>
          <cell r="E914">
            <v>5.67</v>
          </cell>
        </row>
        <row r="915">
          <cell r="A915">
            <v>37427</v>
          </cell>
          <cell r="C915">
            <v>5.36</v>
          </cell>
          <cell r="E915">
            <v>5.71</v>
          </cell>
        </row>
        <row r="916">
          <cell r="A916">
            <v>37428</v>
          </cell>
          <cell r="C916">
            <v>5.33</v>
          </cell>
          <cell r="E916">
            <v>5.68</v>
          </cell>
        </row>
        <row r="917">
          <cell r="A917">
            <v>37431</v>
          </cell>
          <cell r="C917">
            <v>5.37</v>
          </cell>
          <cell r="E917">
            <v>5.71</v>
          </cell>
        </row>
        <row r="918">
          <cell r="A918">
            <v>37432</v>
          </cell>
          <cell r="C918">
            <v>5.36</v>
          </cell>
          <cell r="E918">
            <v>5.67</v>
          </cell>
        </row>
        <row r="919">
          <cell r="A919">
            <v>37433</v>
          </cell>
          <cell r="C919">
            <v>5.37</v>
          </cell>
          <cell r="E919">
            <v>5.74</v>
          </cell>
        </row>
        <row r="920">
          <cell r="A920">
            <v>37434</v>
          </cell>
          <cell r="C920">
            <v>5.39</v>
          </cell>
          <cell r="E920">
            <v>5.79</v>
          </cell>
        </row>
        <row r="921">
          <cell r="A921">
            <v>37435</v>
          </cell>
          <cell r="C921">
            <v>5.43</v>
          </cell>
          <cell r="E921">
            <v>5.81</v>
          </cell>
        </row>
        <row r="922">
          <cell r="A922">
            <v>37438</v>
          </cell>
          <cell r="C922" t="str">
            <v>na</v>
          </cell>
          <cell r="E922" t="str">
            <v>na</v>
          </cell>
        </row>
        <row r="923">
          <cell r="A923">
            <v>37439</v>
          </cell>
          <cell r="C923">
            <v>5.34</v>
          </cell>
          <cell r="E923">
            <v>5.74</v>
          </cell>
        </row>
        <row r="924">
          <cell r="A924">
            <v>37440</v>
          </cell>
          <cell r="C924">
            <v>5.35</v>
          </cell>
          <cell r="E924">
            <v>5.75</v>
          </cell>
        </row>
        <row r="925">
          <cell r="A925">
            <v>37441</v>
          </cell>
          <cell r="C925">
            <v>5.36</v>
          </cell>
          <cell r="E925">
            <v>5.76</v>
          </cell>
        </row>
        <row r="926">
          <cell r="A926">
            <v>37442</v>
          </cell>
          <cell r="C926">
            <v>5.47</v>
          </cell>
          <cell r="E926">
            <v>5.82</v>
          </cell>
        </row>
        <row r="927">
          <cell r="A927">
            <v>37445</v>
          </cell>
          <cell r="C927">
            <v>5.45</v>
          </cell>
          <cell r="E927">
            <v>5.81</v>
          </cell>
        </row>
        <row r="928">
          <cell r="A928">
            <v>37446</v>
          </cell>
          <cell r="C928">
            <v>5.41</v>
          </cell>
          <cell r="E928">
            <v>5.79</v>
          </cell>
        </row>
        <row r="929">
          <cell r="A929">
            <v>37447</v>
          </cell>
          <cell r="C929">
            <v>5.34</v>
          </cell>
          <cell r="E929">
            <v>5.76</v>
          </cell>
        </row>
        <row r="930">
          <cell r="A930">
            <v>37448</v>
          </cell>
          <cell r="C930">
            <v>5.35</v>
          </cell>
          <cell r="E930">
            <v>5.77</v>
          </cell>
        </row>
        <row r="931">
          <cell r="A931">
            <v>37449</v>
          </cell>
          <cell r="C931">
            <v>5.28</v>
          </cell>
          <cell r="E931">
            <v>5.72</v>
          </cell>
        </row>
        <row r="932">
          <cell r="A932">
            <v>37452</v>
          </cell>
          <cell r="C932">
            <v>5.31</v>
          </cell>
          <cell r="E932">
            <v>5.77</v>
          </cell>
        </row>
        <row r="933">
          <cell r="A933">
            <v>37453</v>
          </cell>
          <cell r="C933">
            <v>5.33</v>
          </cell>
          <cell r="E933">
            <v>5.79</v>
          </cell>
        </row>
        <row r="934">
          <cell r="A934">
            <v>37454</v>
          </cell>
          <cell r="C934">
            <v>5.33</v>
          </cell>
          <cell r="E934">
            <v>5.78</v>
          </cell>
        </row>
        <row r="935">
          <cell r="A935">
            <v>37455</v>
          </cell>
          <cell r="C935">
            <v>5.28</v>
          </cell>
          <cell r="E935">
            <v>5.76</v>
          </cell>
        </row>
        <row r="936">
          <cell r="A936">
            <v>37456</v>
          </cell>
          <cell r="C936">
            <v>5.21</v>
          </cell>
          <cell r="E936">
            <v>5.68</v>
          </cell>
        </row>
        <row r="937">
          <cell r="A937">
            <v>37459</v>
          </cell>
          <cell r="C937">
            <v>5.15</v>
          </cell>
          <cell r="E937">
            <v>5.65</v>
          </cell>
        </row>
        <row r="938">
          <cell r="A938">
            <v>37460</v>
          </cell>
          <cell r="C938">
            <v>5.0999999999999996</v>
          </cell>
          <cell r="E938">
            <v>5.66</v>
          </cell>
        </row>
        <row r="939">
          <cell r="A939">
            <v>37461</v>
          </cell>
          <cell r="C939">
            <v>5.22</v>
          </cell>
          <cell r="E939">
            <v>5.73</v>
          </cell>
        </row>
        <row r="940">
          <cell r="A940">
            <v>37462</v>
          </cell>
          <cell r="C940">
            <v>5.14</v>
          </cell>
          <cell r="E940">
            <v>5.68</v>
          </cell>
        </row>
        <row r="941">
          <cell r="A941">
            <v>37463</v>
          </cell>
          <cell r="C941">
            <v>5.16</v>
          </cell>
          <cell r="E941">
            <v>5.74</v>
          </cell>
        </row>
        <row r="942">
          <cell r="A942">
            <v>37466</v>
          </cell>
          <cell r="C942">
            <v>5.29</v>
          </cell>
          <cell r="E942">
            <v>5.8</v>
          </cell>
        </row>
        <row r="943">
          <cell r="A943">
            <v>37467</v>
          </cell>
          <cell r="C943">
            <v>5.29</v>
          </cell>
          <cell r="E943">
            <v>5.79</v>
          </cell>
        </row>
        <row r="944">
          <cell r="A944">
            <v>37468</v>
          </cell>
          <cell r="C944">
            <v>5.23</v>
          </cell>
          <cell r="E944">
            <v>5.73</v>
          </cell>
        </row>
        <row r="945">
          <cell r="A945">
            <v>37469</v>
          </cell>
          <cell r="C945">
            <v>5.14</v>
          </cell>
          <cell r="E945">
            <v>5.7</v>
          </cell>
        </row>
        <row r="946">
          <cell r="A946">
            <v>37470</v>
          </cell>
          <cell r="C946">
            <v>5.1100000000000003</v>
          </cell>
          <cell r="E946">
            <v>5.69</v>
          </cell>
        </row>
        <row r="947">
          <cell r="A947">
            <v>37473</v>
          </cell>
          <cell r="C947" t="str">
            <v>na</v>
          </cell>
          <cell r="E947" t="str">
            <v>na</v>
          </cell>
        </row>
        <row r="948">
          <cell r="A948">
            <v>37474</v>
          </cell>
          <cell r="C948">
            <v>5.13</v>
          </cell>
          <cell r="E948">
            <v>5.7</v>
          </cell>
        </row>
        <row r="949">
          <cell r="A949">
            <v>37475</v>
          </cell>
          <cell r="C949">
            <v>5.0999999999999996</v>
          </cell>
          <cell r="E949">
            <v>5.7</v>
          </cell>
        </row>
        <row r="950">
          <cell r="A950">
            <v>37476</v>
          </cell>
          <cell r="C950">
            <v>5.13</v>
          </cell>
          <cell r="E950">
            <v>5.7</v>
          </cell>
        </row>
        <row r="951">
          <cell r="A951">
            <v>37477</v>
          </cell>
          <cell r="C951">
            <v>5.08</v>
          </cell>
          <cell r="E951">
            <v>5.65</v>
          </cell>
        </row>
        <row r="952">
          <cell r="A952">
            <v>37480</v>
          </cell>
          <cell r="C952">
            <v>5.05</v>
          </cell>
          <cell r="E952">
            <v>5.61</v>
          </cell>
        </row>
        <row r="953">
          <cell r="A953">
            <v>37481</v>
          </cell>
          <cell r="C953">
            <v>4.97</v>
          </cell>
          <cell r="E953">
            <v>5.56</v>
          </cell>
        </row>
        <row r="954">
          <cell r="A954">
            <v>37482</v>
          </cell>
          <cell r="C954">
            <v>5.14</v>
          </cell>
          <cell r="E954">
            <v>5.59</v>
          </cell>
        </row>
        <row r="955">
          <cell r="A955">
            <v>37483</v>
          </cell>
          <cell r="C955">
            <v>5.16</v>
          </cell>
          <cell r="E955">
            <v>5.6</v>
          </cell>
        </row>
        <row r="956">
          <cell r="A956">
            <v>37484</v>
          </cell>
          <cell r="C956">
            <v>5.22</v>
          </cell>
          <cell r="E956">
            <v>5.64</v>
          </cell>
        </row>
        <row r="957">
          <cell r="A957">
            <v>37487</v>
          </cell>
          <cell r="C957">
            <v>5.18</v>
          </cell>
          <cell r="E957">
            <v>5.59</v>
          </cell>
        </row>
        <row r="958">
          <cell r="A958">
            <v>37488</v>
          </cell>
          <cell r="C958">
            <v>5.07</v>
          </cell>
          <cell r="E958">
            <v>5.52</v>
          </cell>
        </row>
        <row r="959">
          <cell r="A959">
            <v>37489</v>
          </cell>
          <cell r="C959">
            <v>5.1100000000000003</v>
          </cell>
          <cell r="E959">
            <v>5.54</v>
          </cell>
        </row>
        <row r="960">
          <cell r="A960">
            <v>37490</v>
          </cell>
          <cell r="C960">
            <v>5.2</v>
          </cell>
          <cell r="E960">
            <v>5.61</v>
          </cell>
        </row>
        <row r="961">
          <cell r="A961">
            <v>37491</v>
          </cell>
          <cell r="C961">
            <v>5.15</v>
          </cell>
          <cell r="E961">
            <v>5.56</v>
          </cell>
        </row>
        <row r="962">
          <cell r="A962">
            <v>37494</v>
          </cell>
          <cell r="C962">
            <v>5.12</v>
          </cell>
          <cell r="E962">
            <v>5.54</v>
          </cell>
        </row>
        <row r="963">
          <cell r="A963">
            <v>37495</v>
          </cell>
          <cell r="C963">
            <v>5.17</v>
          </cell>
          <cell r="E963">
            <v>5.59</v>
          </cell>
        </row>
        <row r="964">
          <cell r="A964">
            <v>37496</v>
          </cell>
          <cell r="C964">
            <v>5.14</v>
          </cell>
          <cell r="E964">
            <v>5.58</v>
          </cell>
        </row>
        <row r="965">
          <cell r="A965">
            <v>37497</v>
          </cell>
          <cell r="C965">
            <v>5.08</v>
          </cell>
          <cell r="E965">
            <v>5.54</v>
          </cell>
        </row>
        <row r="966">
          <cell r="A966">
            <v>37498</v>
          </cell>
          <cell r="C966">
            <v>5.08</v>
          </cell>
          <cell r="E966">
            <v>5.51</v>
          </cell>
        </row>
        <row r="967">
          <cell r="A967">
            <v>37501</v>
          </cell>
          <cell r="C967" t="str">
            <v>na</v>
          </cell>
          <cell r="E967" t="str">
            <v>na</v>
          </cell>
        </row>
        <row r="968">
          <cell r="A968">
            <v>37502</v>
          </cell>
          <cell r="C968">
            <v>4.91</v>
          </cell>
          <cell r="E968">
            <v>5.4</v>
          </cell>
        </row>
        <row r="969">
          <cell r="A969">
            <v>37503</v>
          </cell>
          <cell r="C969">
            <v>4.8899999999999997</v>
          </cell>
          <cell r="E969">
            <v>5.4</v>
          </cell>
        </row>
        <row r="970">
          <cell r="A970">
            <v>37504</v>
          </cell>
          <cell r="C970">
            <v>4.84</v>
          </cell>
          <cell r="E970">
            <v>5.39</v>
          </cell>
        </row>
        <row r="971">
          <cell r="A971">
            <v>37505</v>
          </cell>
          <cell r="C971">
            <v>4.93</v>
          </cell>
          <cell r="E971">
            <v>5.43</v>
          </cell>
        </row>
        <row r="972">
          <cell r="A972">
            <v>37508</v>
          </cell>
          <cell r="C972">
            <v>4.95</v>
          </cell>
          <cell r="E972">
            <v>5.42</v>
          </cell>
        </row>
        <row r="973">
          <cell r="A973">
            <v>37509</v>
          </cell>
          <cell r="C973">
            <v>4.91</v>
          </cell>
          <cell r="E973">
            <v>5.41</v>
          </cell>
        </row>
        <row r="974">
          <cell r="A974">
            <v>37510</v>
          </cell>
          <cell r="C974">
            <v>4.96</v>
          </cell>
          <cell r="E974">
            <v>5.43</v>
          </cell>
        </row>
        <row r="975">
          <cell r="A975">
            <v>37511</v>
          </cell>
          <cell r="C975">
            <v>4.9000000000000004</v>
          </cell>
          <cell r="E975">
            <v>5.4</v>
          </cell>
        </row>
        <row r="976">
          <cell r="A976">
            <v>37512</v>
          </cell>
          <cell r="C976">
            <v>4.8600000000000003</v>
          </cell>
          <cell r="E976">
            <v>5.37</v>
          </cell>
        </row>
        <row r="977">
          <cell r="A977">
            <v>37515</v>
          </cell>
          <cell r="C977">
            <v>4.9000000000000004</v>
          </cell>
          <cell r="E977">
            <v>5.39</v>
          </cell>
        </row>
        <row r="978">
          <cell r="A978">
            <v>37516</v>
          </cell>
          <cell r="C978">
            <v>4.83</v>
          </cell>
          <cell r="E978">
            <v>5.35</v>
          </cell>
        </row>
        <row r="979">
          <cell r="A979">
            <v>37517</v>
          </cell>
          <cell r="C979">
            <v>4.88</v>
          </cell>
          <cell r="E979">
            <v>5.38</v>
          </cell>
        </row>
        <row r="980">
          <cell r="A980">
            <v>37518</v>
          </cell>
          <cell r="C980">
            <v>4.83</v>
          </cell>
          <cell r="E980">
            <v>5.36</v>
          </cell>
        </row>
        <row r="981">
          <cell r="A981">
            <v>37519</v>
          </cell>
          <cell r="C981">
            <v>4.8499999999999996</v>
          </cell>
          <cell r="E981">
            <v>5.38</v>
          </cell>
        </row>
        <row r="982">
          <cell r="A982">
            <v>37522</v>
          </cell>
          <cell r="C982">
            <v>4.8</v>
          </cell>
          <cell r="E982">
            <v>5.35</v>
          </cell>
        </row>
        <row r="983">
          <cell r="A983">
            <v>37523</v>
          </cell>
          <cell r="C983">
            <v>4.82</v>
          </cell>
          <cell r="E983">
            <v>5.36</v>
          </cell>
        </row>
        <row r="984">
          <cell r="A984">
            <v>37524</v>
          </cell>
          <cell r="C984">
            <v>4.92</v>
          </cell>
          <cell r="E984">
            <v>5.43</v>
          </cell>
        </row>
        <row r="985">
          <cell r="A985">
            <v>37525</v>
          </cell>
          <cell r="C985">
            <v>4.93</v>
          </cell>
          <cell r="E985">
            <v>5.44</v>
          </cell>
        </row>
        <row r="986">
          <cell r="A986">
            <v>37526</v>
          </cell>
          <cell r="C986">
            <v>4.9000000000000004</v>
          </cell>
          <cell r="E986">
            <v>5.43</v>
          </cell>
        </row>
        <row r="987">
          <cell r="A987">
            <v>37529</v>
          </cell>
          <cell r="C987">
            <v>4.9000000000000004</v>
          </cell>
          <cell r="E987">
            <v>5.44</v>
          </cell>
        </row>
        <row r="988">
          <cell r="A988">
            <v>37530</v>
          </cell>
          <cell r="C988">
            <v>4.99</v>
          </cell>
          <cell r="E988">
            <v>5.49</v>
          </cell>
        </row>
        <row r="989">
          <cell r="A989">
            <v>37531</v>
          </cell>
          <cell r="C989">
            <v>4.93</v>
          </cell>
          <cell r="E989">
            <v>5.46</v>
          </cell>
        </row>
        <row r="990">
          <cell r="A990">
            <v>37532</v>
          </cell>
          <cell r="C990">
            <v>4.9400000000000004</v>
          </cell>
          <cell r="E990">
            <v>5.46</v>
          </cell>
        </row>
        <row r="991">
          <cell r="A991">
            <v>37533</v>
          </cell>
          <cell r="C991">
            <v>4.9800000000000004</v>
          </cell>
          <cell r="E991">
            <v>5.5</v>
          </cell>
        </row>
        <row r="992">
          <cell r="A992">
            <v>37536</v>
          </cell>
          <cell r="C992">
            <v>4.96</v>
          </cell>
          <cell r="E992">
            <v>5.49</v>
          </cell>
        </row>
        <row r="993">
          <cell r="A993">
            <v>37537</v>
          </cell>
          <cell r="C993">
            <v>4.9800000000000004</v>
          </cell>
          <cell r="E993">
            <v>5.5</v>
          </cell>
        </row>
        <row r="994">
          <cell r="A994">
            <v>37538</v>
          </cell>
          <cell r="C994">
            <v>4.95</v>
          </cell>
          <cell r="E994">
            <v>5.5</v>
          </cell>
        </row>
        <row r="995">
          <cell r="A995">
            <v>37539</v>
          </cell>
          <cell r="C995">
            <v>4.97</v>
          </cell>
          <cell r="E995">
            <v>5.52</v>
          </cell>
        </row>
        <row r="996">
          <cell r="A996">
            <v>37540</v>
          </cell>
          <cell r="C996">
            <v>5.05</v>
          </cell>
          <cell r="E996">
            <v>5.56</v>
          </cell>
        </row>
        <row r="997">
          <cell r="A997">
            <v>37543</v>
          </cell>
          <cell r="C997" t="str">
            <v>na</v>
          </cell>
          <cell r="E997" t="str">
            <v>na</v>
          </cell>
        </row>
        <row r="998">
          <cell r="A998">
            <v>37544</v>
          </cell>
          <cell r="C998">
            <v>5.19</v>
          </cell>
          <cell r="E998">
            <v>5.67</v>
          </cell>
        </row>
        <row r="999">
          <cell r="A999">
            <v>37545</v>
          </cell>
          <cell r="C999">
            <v>5.22</v>
          </cell>
          <cell r="E999">
            <v>5.7</v>
          </cell>
        </row>
        <row r="1000">
          <cell r="A1000">
            <v>37546</v>
          </cell>
          <cell r="C1000">
            <v>5.27</v>
          </cell>
          <cell r="E1000">
            <v>5.7</v>
          </cell>
        </row>
        <row r="1001">
          <cell r="A1001">
            <v>37547</v>
          </cell>
          <cell r="C1001">
            <v>5.25</v>
          </cell>
          <cell r="E1001">
            <v>5.68</v>
          </cell>
        </row>
        <row r="1002">
          <cell r="A1002">
            <v>37550</v>
          </cell>
          <cell r="C1002">
            <v>5.34</v>
          </cell>
          <cell r="E1002">
            <v>5.74</v>
          </cell>
        </row>
        <row r="1003">
          <cell r="A1003">
            <v>37551</v>
          </cell>
          <cell r="C1003">
            <v>5.32</v>
          </cell>
          <cell r="E1003">
            <v>5.72</v>
          </cell>
        </row>
        <row r="1004">
          <cell r="A1004">
            <v>37552</v>
          </cell>
          <cell r="C1004">
            <v>5.3</v>
          </cell>
          <cell r="E1004">
            <v>5.72</v>
          </cell>
        </row>
        <row r="1005">
          <cell r="A1005">
            <v>37553</v>
          </cell>
          <cell r="C1005">
            <v>5.26</v>
          </cell>
          <cell r="E1005">
            <v>5.7</v>
          </cell>
        </row>
        <row r="1006">
          <cell r="A1006">
            <v>37554</v>
          </cell>
          <cell r="C1006">
            <v>5.25</v>
          </cell>
          <cell r="E1006">
            <v>5.7</v>
          </cell>
        </row>
        <row r="1007">
          <cell r="A1007">
            <v>37557</v>
          </cell>
          <cell r="C1007">
            <v>5.27</v>
          </cell>
          <cell r="E1007">
            <v>5.71</v>
          </cell>
        </row>
        <row r="1008">
          <cell r="A1008">
            <v>37558</v>
          </cell>
          <cell r="C1008">
            <v>5.18</v>
          </cell>
          <cell r="E1008">
            <v>5.66</v>
          </cell>
        </row>
        <row r="1009">
          <cell r="A1009">
            <v>37559</v>
          </cell>
          <cell r="C1009">
            <v>5.16</v>
          </cell>
          <cell r="E1009">
            <v>5.63</v>
          </cell>
        </row>
        <row r="1010">
          <cell r="A1010">
            <v>37560</v>
          </cell>
          <cell r="C1010">
            <v>5.04</v>
          </cell>
          <cell r="E1010">
            <v>5.56</v>
          </cell>
        </row>
        <row r="1011">
          <cell r="A1011">
            <v>37561</v>
          </cell>
          <cell r="C1011">
            <v>5.07</v>
          </cell>
          <cell r="E1011">
            <v>5.57</v>
          </cell>
        </row>
        <row r="1012">
          <cell r="A1012">
            <v>37564</v>
          </cell>
          <cell r="C1012">
            <v>5.0999999999999996</v>
          </cell>
          <cell r="E1012">
            <v>5.59</v>
          </cell>
        </row>
        <row r="1013">
          <cell r="A1013">
            <v>37565</v>
          </cell>
          <cell r="C1013">
            <v>5.17</v>
          </cell>
          <cell r="E1013">
            <v>5.66</v>
          </cell>
        </row>
        <row r="1014">
          <cell r="A1014">
            <v>37566</v>
          </cell>
          <cell r="C1014">
            <v>5.14</v>
          </cell>
          <cell r="E1014">
            <v>5.64</v>
          </cell>
        </row>
        <row r="1015">
          <cell r="A1015">
            <v>37567</v>
          </cell>
          <cell r="C1015">
            <v>5.03</v>
          </cell>
          <cell r="E1015">
            <v>5.55</v>
          </cell>
        </row>
        <row r="1016">
          <cell r="A1016">
            <v>37568</v>
          </cell>
          <cell r="C1016">
            <v>5.01</v>
          </cell>
          <cell r="E1016">
            <v>5.51</v>
          </cell>
        </row>
        <row r="1017">
          <cell r="A1017">
            <v>37571</v>
          </cell>
          <cell r="C1017" t="str">
            <v>na</v>
          </cell>
          <cell r="E1017" t="str">
            <v>na</v>
          </cell>
        </row>
        <row r="1018">
          <cell r="A1018">
            <v>37572</v>
          </cell>
          <cell r="C1018">
            <v>5</v>
          </cell>
          <cell r="E1018">
            <v>5.51</v>
          </cell>
        </row>
        <row r="1019">
          <cell r="A1019">
            <v>37573</v>
          </cell>
          <cell r="C1019">
            <v>5.01</v>
          </cell>
          <cell r="E1019">
            <v>5.52</v>
          </cell>
        </row>
        <row r="1020">
          <cell r="A1020">
            <v>37574</v>
          </cell>
          <cell r="C1020">
            <v>5.12</v>
          </cell>
          <cell r="E1020">
            <v>5.59</v>
          </cell>
        </row>
        <row r="1021">
          <cell r="A1021">
            <v>37575</v>
          </cell>
          <cell r="C1021">
            <v>5.09</v>
          </cell>
          <cell r="E1021">
            <v>5.55</v>
          </cell>
        </row>
        <row r="1022">
          <cell r="A1022">
            <v>37578</v>
          </cell>
          <cell r="C1022">
            <v>5.05</v>
          </cell>
          <cell r="E1022">
            <v>5.51</v>
          </cell>
        </row>
        <row r="1023">
          <cell r="A1023">
            <v>37579</v>
          </cell>
          <cell r="C1023">
            <v>5.0199999999999996</v>
          </cell>
          <cell r="E1023">
            <v>5.49</v>
          </cell>
        </row>
        <row r="1024">
          <cell r="A1024">
            <v>37580</v>
          </cell>
          <cell r="C1024">
            <v>5.05</v>
          </cell>
          <cell r="E1024">
            <v>5.51</v>
          </cell>
        </row>
        <row r="1025">
          <cell r="A1025">
            <v>37581</v>
          </cell>
          <cell r="C1025">
            <v>5.12</v>
          </cell>
          <cell r="E1025">
            <v>5.57</v>
          </cell>
        </row>
        <row r="1026">
          <cell r="A1026">
            <v>37582</v>
          </cell>
          <cell r="C1026">
            <v>5.15</v>
          </cell>
          <cell r="E1026">
            <v>5.58</v>
          </cell>
        </row>
        <row r="1027">
          <cell r="A1027">
            <v>37585</v>
          </cell>
          <cell r="C1027">
            <v>5.14</v>
          </cell>
          <cell r="E1027">
            <v>5.56</v>
          </cell>
        </row>
        <row r="1028">
          <cell r="A1028">
            <v>37586</v>
          </cell>
          <cell r="C1028">
            <v>5.07</v>
          </cell>
          <cell r="E1028">
            <v>5.51</v>
          </cell>
        </row>
        <row r="1029">
          <cell r="A1029">
            <v>37587</v>
          </cell>
          <cell r="C1029">
            <v>5.18</v>
          </cell>
          <cell r="E1029">
            <v>5.58</v>
          </cell>
        </row>
        <row r="1030">
          <cell r="A1030">
            <v>37588</v>
          </cell>
          <cell r="C1030">
            <v>5.15</v>
          </cell>
          <cell r="E1030">
            <v>5.57</v>
          </cell>
        </row>
        <row r="1031">
          <cell r="A1031">
            <v>37589</v>
          </cell>
          <cell r="C1031">
            <v>5.12</v>
          </cell>
          <cell r="E1031">
            <v>5.53</v>
          </cell>
        </row>
        <row r="1032">
          <cell r="A1032">
            <v>37592</v>
          </cell>
          <cell r="C1032">
            <v>5.15</v>
          </cell>
          <cell r="E1032">
            <v>5.57</v>
          </cell>
        </row>
        <row r="1033">
          <cell r="A1033">
            <v>37593</v>
          </cell>
          <cell r="C1033">
            <v>5.0999999999999996</v>
          </cell>
          <cell r="E1033">
            <v>5.54</v>
          </cell>
        </row>
        <row r="1034">
          <cell r="A1034">
            <v>37594</v>
          </cell>
          <cell r="C1034">
            <v>5.05</v>
          </cell>
          <cell r="E1034">
            <v>5.51</v>
          </cell>
        </row>
        <row r="1035">
          <cell r="A1035">
            <v>37595</v>
          </cell>
          <cell r="C1035">
            <v>5.0599999999999996</v>
          </cell>
          <cell r="E1035">
            <v>5.51</v>
          </cell>
        </row>
        <row r="1036">
          <cell r="A1036">
            <v>37596</v>
          </cell>
          <cell r="C1036">
            <v>5.04</v>
          </cell>
          <cell r="E1036">
            <v>5.51</v>
          </cell>
        </row>
        <row r="1037">
          <cell r="A1037">
            <v>37599</v>
          </cell>
          <cell r="C1037">
            <v>4.99</v>
          </cell>
          <cell r="E1037">
            <v>5.47</v>
          </cell>
        </row>
        <row r="1038">
          <cell r="A1038">
            <v>37600</v>
          </cell>
          <cell r="C1038">
            <v>5</v>
          </cell>
          <cell r="E1038">
            <v>5.48</v>
          </cell>
        </row>
        <row r="1039">
          <cell r="A1039">
            <v>37601</v>
          </cell>
          <cell r="C1039">
            <v>4.99</v>
          </cell>
          <cell r="E1039">
            <v>5.46</v>
          </cell>
        </row>
        <row r="1040">
          <cell r="A1040">
            <v>37602</v>
          </cell>
          <cell r="C1040">
            <v>5</v>
          </cell>
          <cell r="E1040">
            <v>5.47</v>
          </cell>
        </row>
        <row r="1041">
          <cell r="A1041">
            <v>37603</v>
          </cell>
          <cell r="C1041">
            <v>5.01</v>
          </cell>
          <cell r="E1041">
            <v>5.47</v>
          </cell>
        </row>
        <row r="1042">
          <cell r="A1042">
            <v>37606</v>
          </cell>
          <cell r="C1042">
            <v>5.03</v>
          </cell>
          <cell r="E1042">
            <v>5.48</v>
          </cell>
        </row>
        <row r="1043">
          <cell r="A1043">
            <v>37607</v>
          </cell>
          <cell r="C1043">
            <v>4.99</v>
          </cell>
          <cell r="E1043">
            <v>5.47</v>
          </cell>
        </row>
        <row r="1044">
          <cell r="A1044">
            <v>37608</v>
          </cell>
          <cell r="C1044">
            <v>4.9400000000000004</v>
          </cell>
          <cell r="E1044">
            <v>5.43</v>
          </cell>
        </row>
        <row r="1045">
          <cell r="A1045">
            <v>37609</v>
          </cell>
          <cell r="C1045">
            <v>4.8899999999999997</v>
          </cell>
          <cell r="E1045">
            <v>5.41</v>
          </cell>
        </row>
        <row r="1046">
          <cell r="A1046">
            <v>37610</v>
          </cell>
          <cell r="C1046">
            <v>4.91</v>
          </cell>
          <cell r="E1046">
            <v>5.42</v>
          </cell>
        </row>
        <row r="1047">
          <cell r="A1047">
            <v>37613</v>
          </cell>
          <cell r="C1047">
            <v>4.93</v>
          </cell>
          <cell r="E1047">
            <v>5.44</v>
          </cell>
        </row>
        <row r="1048">
          <cell r="A1048">
            <v>37614</v>
          </cell>
          <cell r="C1048">
            <v>4.88</v>
          </cell>
          <cell r="E1048">
            <v>5.42</v>
          </cell>
        </row>
        <row r="1049">
          <cell r="A1049">
            <v>37615</v>
          </cell>
          <cell r="C1049" t="str">
            <v>na</v>
          </cell>
          <cell r="E1049" t="str">
            <v>na</v>
          </cell>
        </row>
        <row r="1050">
          <cell r="A1050">
            <v>37616</v>
          </cell>
          <cell r="C1050" t="str">
            <v>na</v>
          </cell>
          <cell r="E1050" t="str">
            <v>na</v>
          </cell>
        </row>
        <row r="1051">
          <cell r="A1051">
            <v>37617</v>
          </cell>
          <cell r="C1051">
            <v>4.8</v>
          </cell>
          <cell r="E1051">
            <v>5.37</v>
          </cell>
        </row>
        <row r="1052">
          <cell r="A1052">
            <v>37620</v>
          </cell>
          <cell r="C1052">
            <v>4.8</v>
          </cell>
          <cell r="E1052">
            <v>5.36</v>
          </cell>
        </row>
        <row r="1053">
          <cell r="A1053">
            <v>37621</v>
          </cell>
          <cell r="C1053">
            <v>4.79</v>
          </cell>
          <cell r="E1053">
            <v>5.36</v>
          </cell>
        </row>
        <row r="1054">
          <cell r="A1054">
            <v>37622</v>
          </cell>
          <cell r="C1054" t="str">
            <v>na</v>
          </cell>
          <cell r="E1054" t="str">
            <v>na</v>
          </cell>
        </row>
        <row r="1055">
          <cell r="A1055">
            <v>37623</v>
          </cell>
          <cell r="C1055">
            <v>4.93</v>
          </cell>
          <cell r="E1055">
            <v>5.45</v>
          </cell>
        </row>
        <row r="1056">
          <cell r="A1056">
            <v>37624</v>
          </cell>
          <cell r="C1056">
            <v>4.96</v>
          </cell>
          <cell r="E1056">
            <v>5.46</v>
          </cell>
        </row>
        <row r="1057">
          <cell r="A1057">
            <v>37627</v>
          </cell>
          <cell r="C1057">
            <v>4.9800000000000004</v>
          </cell>
          <cell r="E1057">
            <v>5.48</v>
          </cell>
        </row>
        <row r="1058">
          <cell r="A1058">
            <v>37628</v>
          </cell>
          <cell r="C1058">
            <v>4.93</v>
          </cell>
          <cell r="E1058">
            <v>5.45</v>
          </cell>
        </row>
        <row r="1059">
          <cell r="A1059">
            <v>37629</v>
          </cell>
          <cell r="C1059">
            <v>4.92</v>
          </cell>
          <cell r="E1059">
            <v>5.45</v>
          </cell>
        </row>
        <row r="1060">
          <cell r="A1060">
            <v>37630</v>
          </cell>
          <cell r="C1060">
            <v>4.9800000000000004</v>
          </cell>
          <cell r="E1060">
            <v>5.5</v>
          </cell>
        </row>
        <row r="1061">
          <cell r="A1061">
            <v>37631</v>
          </cell>
          <cell r="C1061">
            <v>4.99</v>
          </cell>
          <cell r="E1061">
            <v>5.49</v>
          </cell>
        </row>
        <row r="1062">
          <cell r="A1062">
            <v>37634</v>
          </cell>
          <cell r="C1062">
            <v>5.01</v>
          </cell>
          <cell r="E1062">
            <v>5.51</v>
          </cell>
        </row>
        <row r="1063">
          <cell r="A1063">
            <v>37635</v>
          </cell>
          <cell r="C1063">
            <v>5</v>
          </cell>
          <cell r="E1063">
            <v>5.5</v>
          </cell>
        </row>
        <row r="1064">
          <cell r="A1064">
            <v>37636</v>
          </cell>
          <cell r="C1064">
            <v>5.01</v>
          </cell>
          <cell r="E1064">
            <v>5.49</v>
          </cell>
        </row>
        <row r="1065">
          <cell r="A1065">
            <v>37637</v>
          </cell>
          <cell r="C1065">
            <v>4.97</v>
          </cell>
          <cell r="E1065">
            <v>5.48</v>
          </cell>
        </row>
        <row r="1066">
          <cell r="A1066">
            <v>37638</v>
          </cell>
          <cell r="C1066">
            <v>4.9400000000000004</v>
          </cell>
          <cell r="E1066">
            <v>5.47</v>
          </cell>
        </row>
        <row r="1067">
          <cell r="A1067">
            <v>37641</v>
          </cell>
          <cell r="C1067">
            <v>4.92</v>
          </cell>
          <cell r="E1067">
            <v>5.45</v>
          </cell>
        </row>
        <row r="1068">
          <cell r="A1068">
            <v>37642</v>
          </cell>
          <cell r="C1068">
            <v>4.9000000000000004</v>
          </cell>
          <cell r="E1068">
            <v>5.43</v>
          </cell>
        </row>
        <row r="1069">
          <cell r="A1069">
            <v>37643</v>
          </cell>
          <cell r="C1069">
            <v>4.91</v>
          </cell>
          <cell r="E1069">
            <v>5.44</v>
          </cell>
        </row>
        <row r="1070">
          <cell r="A1070">
            <v>37644</v>
          </cell>
          <cell r="C1070">
            <v>4.92</v>
          </cell>
          <cell r="E1070">
            <v>5.44</v>
          </cell>
        </row>
        <row r="1071">
          <cell r="A1071">
            <v>37645</v>
          </cell>
          <cell r="C1071">
            <v>4.93</v>
          </cell>
          <cell r="E1071">
            <v>5.44</v>
          </cell>
        </row>
        <row r="1072">
          <cell r="A1072">
            <v>37648</v>
          </cell>
          <cell r="C1072">
            <v>4.93</v>
          </cell>
          <cell r="E1072">
            <v>5.44</v>
          </cell>
        </row>
        <row r="1073">
          <cell r="A1073">
            <v>37649</v>
          </cell>
          <cell r="C1073">
            <v>4.96</v>
          </cell>
          <cell r="E1073">
            <v>5.45</v>
          </cell>
        </row>
        <row r="1074">
          <cell r="A1074">
            <v>37650</v>
          </cell>
          <cell r="C1074">
            <v>5.0199999999999996</v>
          </cell>
          <cell r="E1074">
            <v>5.49</v>
          </cell>
        </row>
        <row r="1075">
          <cell r="A1075">
            <v>37651</v>
          </cell>
          <cell r="C1075">
            <v>5.03</v>
          </cell>
          <cell r="E1075">
            <v>5.5</v>
          </cell>
        </row>
        <row r="1076">
          <cell r="A1076">
            <v>37652</v>
          </cell>
          <cell r="C1076">
            <v>5.0199999999999996</v>
          </cell>
          <cell r="E1076">
            <v>5.47</v>
          </cell>
        </row>
        <row r="1077">
          <cell r="A1077">
            <v>37655</v>
          </cell>
          <cell r="C1077">
            <v>5.05</v>
          </cell>
          <cell r="E1077">
            <v>5.49</v>
          </cell>
        </row>
        <row r="1078">
          <cell r="A1078">
            <v>37656</v>
          </cell>
          <cell r="C1078">
            <v>5.03</v>
          </cell>
          <cell r="E1078">
            <v>5.48</v>
          </cell>
        </row>
        <row r="1079">
          <cell r="A1079">
            <v>37657</v>
          </cell>
          <cell r="C1079">
            <v>5.08</v>
          </cell>
          <cell r="E1079">
            <v>5.52</v>
          </cell>
        </row>
        <row r="1080">
          <cell r="A1080">
            <v>37658</v>
          </cell>
          <cell r="C1080">
            <v>5.04</v>
          </cell>
          <cell r="E1080">
            <v>5.49</v>
          </cell>
        </row>
        <row r="1081">
          <cell r="A1081">
            <v>37659</v>
          </cell>
          <cell r="C1081">
            <v>5.03</v>
          </cell>
          <cell r="E1081">
            <v>5.5</v>
          </cell>
        </row>
        <row r="1082">
          <cell r="A1082">
            <v>37662</v>
          </cell>
          <cell r="C1082">
            <v>5.07</v>
          </cell>
          <cell r="E1082">
            <v>5.53</v>
          </cell>
        </row>
        <row r="1083">
          <cell r="A1083">
            <v>37663</v>
          </cell>
          <cell r="C1083">
            <v>5.0599999999999996</v>
          </cell>
          <cell r="E1083">
            <v>5.52</v>
          </cell>
        </row>
        <row r="1084">
          <cell r="A1084">
            <v>37664</v>
          </cell>
          <cell r="C1084">
            <v>5.0199999999999996</v>
          </cell>
          <cell r="E1084">
            <v>5.52</v>
          </cell>
        </row>
        <row r="1085">
          <cell r="A1085">
            <v>37665</v>
          </cell>
          <cell r="C1085">
            <v>4.97</v>
          </cell>
          <cell r="E1085">
            <v>5.48</v>
          </cell>
        </row>
        <row r="1086">
          <cell r="A1086">
            <v>37666</v>
          </cell>
          <cell r="C1086">
            <v>5.03</v>
          </cell>
          <cell r="E1086">
            <v>5.52</v>
          </cell>
        </row>
        <row r="1087">
          <cell r="A1087">
            <v>37669</v>
          </cell>
          <cell r="C1087">
            <v>5.04</v>
          </cell>
          <cell r="E1087">
            <v>5.52</v>
          </cell>
        </row>
        <row r="1088">
          <cell r="A1088">
            <v>37670</v>
          </cell>
          <cell r="C1088">
            <v>5.03</v>
          </cell>
          <cell r="E1088">
            <v>5.52</v>
          </cell>
        </row>
        <row r="1089">
          <cell r="A1089">
            <v>37671</v>
          </cell>
          <cell r="C1089">
            <v>5.0199999999999996</v>
          </cell>
          <cell r="E1089">
            <v>5.5</v>
          </cell>
        </row>
        <row r="1090">
          <cell r="A1090">
            <v>37672</v>
          </cell>
          <cell r="C1090">
            <v>4.9800000000000004</v>
          </cell>
          <cell r="E1090">
            <v>5.48</v>
          </cell>
        </row>
        <row r="1091">
          <cell r="A1091">
            <v>37673</v>
          </cell>
          <cell r="C1091">
            <v>5.03</v>
          </cell>
          <cell r="E1091">
            <v>5.51</v>
          </cell>
        </row>
        <row r="1092">
          <cell r="A1092">
            <v>37676</v>
          </cell>
          <cell r="C1092">
            <v>4.9800000000000004</v>
          </cell>
          <cell r="E1092">
            <v>5.5</v>
          </cell>
        </row>
        <row r="1093">
          <cell r="A1093">
            <v>37677</v>
          </cell>
          <cell r="C1093">
            <v>4.97</v>
          </cell>
          <cell r="E1093">
            <v>5.49</v>
          </cell>
        </row>
        <row r="1094">
          <cell r="A1094">
            <v>37678</v>
          </cell>
          <cell r="C1094">
            <v>4.93</v>
          </cell>
          <cell r="E1094">
            <v>5.46</v>
          </cell>
        </row>
        <row r="1095">
          <cell r="A1095">
            <v>37679</v>
          </cell>
          <cell r="C1095">
            <v>4.9400000000000004</v>
          </cell>
          <cell r="E1095">
            <v>5.45</v>
          </cell>
        </row>
        <row r="1096">
          <cell r="A1096">
            <v>37680</v>
          </cell>
          <cell r="C1096">
            <v>4.9400000000000004</v>
          </cell>
          <cell r="E1096">
            <v>5.44</v>
          </cell>
        </row>
        <row r="1097">
          <cell r="A1097">
            <v>37683</v>
          </cell>
          <cell r="C1097">
            <v>4.93</v>
          </cell>
          <cell r="E1097">
            <v>5.44</v>
          </cell>
        </row>
        <row r="1098">
          <cell r="A1098">
            <v>37684</v>
          </cell>
          <cell r="C1098">
            <v>4.92</v>
          </cell>
          <cell r="E1098">
            <v>5.43</v>
          </cell>
        </row>
        <row r="1099">
          <cell r="A1099">
            <v>37685</v>
          </cell>
          <cell r="C1099">
            <v>4.8600000000000003</v>
          </cell>
          <cell r="E1099">
            <v>5.39</v>
          </cell>
        </row>
        <row r="1100">
          <cell r="A1100">
            <v>37686</v>
          </cell>
          <cell r="C1100">
            <v>4.87</v>
          </cell>
          <cell r="E1100">
            <v>5.39</v>
          </cell>
        </row>
        <row r="1101">
          <cell r="A1101">
            <v>37687</v>
          </cell>
          <cell r="C1101">
            <v>4.84</v>
          </cell>
          <cell r="E1101">
            <v>5.38</v>
          </cell>
        </row>
        <row r="1102">
          <cell r="A1102">
            <v>37690</v>
          </cell>
          <cell r="C1102">
            <v>4.8</v>
          </cell>
          <cell r="E1102">
            <v>5.37</v>
          </cell>
        </row>
        <row r="1103">
          <cell r="A1103">
            <v>37691</v>
          </cell>
          <cell r="C1103">
            <v>4.8</v>
          </cell>
          <cell r="E1103">
            <v>5.35</v>
          </cell>
        </row>
        <row r="1104">
          <cell r="A1104">
            <v>37692</v>
          </cell>
          <cell r="C1104">
            <v>4.82</v>
          </cell>
          <cell r="E1104">
            <v>5.35</v>
          </cell>
        </row>
        <row r="1105">
          <cell r="A1105">
            <v>37693</v>
          </cell>
          <cell r="C1105">
            <v>4.93</v>
          </cell>
          <cell r="E1105">
            <v>5.44</v>
          </cell>
        </row>
        <row r="1106">
          <cell r="A1106">
            <v>37694</v>
          </cell>
          <cell r="C1106">
            <v>4.92</v>
          </cell>
          <cell r="E1106">
            <v>5.43</v>
          </cell>
        </row>
        <row r="1107">
          <cell r="A1107">
            <v>37697</v>
          </cell>
          <cell r="C1107">
            <v>5.01</v>
          </cell>
          <cell r="E1107">
            <v>5.5</v>
          </cell>
        </row>
        <row r="1108">
          <cell r="A1108">
            <v>37698</v>
          </cell>
          <cell r="C1108">
            <v>5.04</v>
          </cell>
          <cell r="E1108">
            <v>5.52</v>
          </cell>
        </row>
        <row r="1109">
          <cell r="A1109">
            <v>37699</v>
          </cell>
          <cell r="C1109">
            <v>5.12</v>
          </cell>
          <cell r="E1109">
            <v>5.58</v>
          </cell>
        </row>
        <row r="1110">
          <cell r="A1110">
            <v>37700</v>
          </cell>
          <cell r="C1110">
            <v>5.13</v>
          </cell>
          <cell r="E1110">
            <v>5.6</v>
          </cell>
        </row>
        <row r="1111">
          <cell r="A1111">
            <v>37701</v>
          </cell>
          <cell r="C1111">
            <v>5.22</v>
          </cell>
          <cell r="E1111">
            <v>5.66</v>
          </cell>
        </row>
        <row r="1112">
          <cell r="A1112">
            <v>37704</v>
          </cell>
          <cell r="C1112">
            <v>5.13</v>
          </cell>
          <cell r="E1112">
            <v>5.59</v>
          </cell>
        </row>
        <row r="1113">
          <cell r="A1113">
            <v>37705</v>
          </cell>
          <cell r="C1113">
            <v>5.14</v>
          </cell>
          <cell r="E1113">
            <v>5.59</v>
          </cell>
        </row>
        <row r="1114">
          <cell r="A1114">
            <v>37706</v>
          </cell>
          <cell r="C1114">
            <v>5.13</v>
          </cell>
          <cell r="E1114">
            <v>5.58</v>
          </cell>
        </row>
        <row r="1115">
          <cell r="A1115">
            <v>37707</v>
          </cell>
          <cell r="C1115">
            <v>5.14</v>
          </cell>
          <cell r="E1115">
            <v>5.6</v>
          </cell>
        </row>
        <row r="1116">
          <cell r="A1116">
            <v>37708</v>
          </cell>
          <cell r="C1116">
            <v>5.1100000000000003</v>
          </cell>
          <cell r="E1116">
            <v>5.57</v>
          </cell>
        </row>
        <row r="1117">
          <cell r="A1117">
            <v>37711</v>
          </cell>
          <cell r="C1117">
            <v>5.08</v>
          </cell>
          <cell r="E1117">
            <v>5.55</v>
          </cell>
        </row>
        <row r="1118">
          <cell r="A1118">
            <v>37712</v>
          </cell>
          <cell r="C1118">
            <v>5.13</v>
          </cell>
          <cell r="E1118">
            <v>5.59</v>
          </cell>
        </row>
        <row r="1119">
          <cell r="A1119">
            <v>37713</v>
          </cell>
          <cell r="C1119">
            <v>5.16</v>
          </cell>
          <cell r="E1119">
            <v>5.61</v>
          </cell>
        </row>
        <row r="1120">
          <cell r="A1120">
            <v>37714</v>
          </cell>
          <cell r="C1120">
            <v>5.14</v>
          </cell>
          <cell r="E1120">
            <v>5.61</v>
          </cell>
        </row>
        <row r="1121">
          <cell r="A1121">
            <v>37715</v>
          </cell>
          <cell r="C1121">
            <v>5.15</v>
          </cell>
          <cell r="E1121">
            <v>5.62</v>
          </cell>
        </row>
        <row r="1122">
          <cell r="A1122">
            <v>37718</v>
          </cell>
          <cell r="C1122">
            <v>5.16</v>
          </cell>
          <cell r="E1122">
            <v>5.62</v>
          </cell>
        </row>
        <row r="1123">
          <cell r="A1123">
            <v>37719</v>
          </cell>
          <cell r="C1123">
            <v>5.0999999999999996</v>
          </cell>
          <cell r="E1123">
            <v>5.56</v>
          </cell>
        </row>
        <row r="1124">
          <cell r="A1124">
            <v>37720</v>
          </cell>
          <cell r="C1124">
            <v>5.0599999999999996</v>
          </cell>
          <cell r="E1124">
            <v>5.53</v>
          </cell>
        </row>
        <row r="1125">
          <cell r="A1125">
            <v>37721</v>
          </cell>
          <cell r="C1125">
            <v>5.07</v>
          </cell>
          <cell r="E1125">
            <v>5.52</v>
          </cell>
        </row>
        <row r="1126">
          <cell r="A1126">
            <v>37722</v>
          </cell>
          <cell r="C1126">
            <v>5.09</v>
          </cell>
          <cell r="E1126">
            <v>5.53</v>
          </cell>
        </row>
        <row r="1127">
          <cell r="A1127">
            <v>37725</v>
          </cell>
          <cell r="C1127">
            <v>5.12</v>
          </cell>
          <cell r="E1127">
            <v>5.56</v>
          </cell>
        </row>
        <row r="1128">
          <cell r="A1128">
            <v>37726</v>
          </cell>
          <cell r="C1128">
            <v>5.09</v>
          </cell>
          <cell r="E1128">
            <v>5.55</v>
          </cell>
        </row>
        <row r="1129">
          <cell r="A1129">
            <v>37727</v>
          </cell>
          <cell r="C1129">
            <v>5.05</v>
          </cell>
          <cell r="E1129">
            <v>5.53</v>
          </cell>
        </row>
        <row r="1130">
          <cell r="A1130">
            <v>37728</v>
          </cell>
          <cell r="C1130">
            <v>5.05</v>
          </cell>
          <cell r="E1130">
            <v>5.53</v>
          </cell>
        </row>
        <row r="1131">
          <cell r="A1131">
            <v>37729</v>
          </cell>
          <cell r="C1131" t="str">
            <v>na</v>
          </cell>
          <cell r="E1131" t="str">
            <v>na</v>
          </cell>
        </row>
        <row r="1132">
          <cell r="A1132">
            <v>37732</v>
          </cell>
          <cell r="C1132">
            <v>5.0199999999999996</v>
          </cell>
          <cell r="E1132">
            <v>5.51</v>
          </cell>
        </row>
        <row r="1133">
          <cell r="A1133">
            <v>37733</v>
          </cell>
          <cell r="C1133">
            <v>5.03</v>
          </cell>
          <cell r="E1133">
            <v>5.52</v>
          </cell>
        </row>
        <row r="1134">
          <cell r="A1134">
            <v>37734</v>
          </cell>
          <cell r="C1134">
            <v>5.04</v>
          </cell>
          <cell r="E1134">
            <v>5.53</v>
          </cell>
        </row>
        <row r="1135">
          <cell r="A1135">
            <v>37735</v>
          </cell>
          <cell r="C1135">
            <v>4.97</v>
          </cell>
          <cell r="E1135">
            <v>5.49</v>
          </cell>
        </row>
        <row r="1136">
          <cell r="A1136">
            <v>37736</v>
          </cell>
          <cell r="C1136">
            <v>4.92</v>
          </cell>
          <cell r="E1136">
            <v>5.45</v>
          </cell>
        </row>
        <row r="1137">
          <cell r="A1137">
            <v>37739</v>
          </cell>
          <cell r="C1137">
            <v>4.91</v>
          </cell>
          <cell r="E1137">
            <v>5.43</v>
          </cell>
        </row>
        <row r="1138">
          <cell r="A1138">
            <v>37740</v>
          </cell>
          <cell r="C1138">
            <v>4.93</v>
          </cell>
          <cell r="E1138">
            <v>5.44</v>
          </cell>
        </row>
        <row r="1139">
          <cell r="A1139">
            <v>37741</v>
          </cell>
          <cell r="C1139">
            <v>4.9000000000000004</v>
          </cell>
          <cell r="E1139">
            <v>5.41</v>
          </cell>
        </row>
        <row r="1140">
          <cell r="A1140">
            <v>37742</v>
          </cell>
          <cell r="C1140">
            <v>4.9000000000000004</v>
          </cell>
          <cell r="E1140">
            <v>5.4</v>
          </cell>
        </row>
        <row r="1141">
          <cell r="A1141">
            <v>37743</v>
          </cell>
          <cell r="C1141">
            <v>4.95</v>
          </cell>
          <cell r="E1141">
            <v>5.43</v>
          </cell>
        </row>
        <row r="1142">
          <cell r="A1142">
            <v>37746</v>
          </cell>
          <cell r="C1142">
            <v>4.9400000000000004</v>
          </cell>
          <cell r="E1142">
            <v>5.43</v>
          </cell>
        </row>
        <row r="1143">
          <cell r="A1143">
            <v>37747</v>
          </cell>
          <cell r="C1143">
            <v>4.88</v>
          </cell>
          <cell r="E1143">
            <v>5.39</v>
          </cell>
        </row>
        <row r="1144">
          <cell r="A1144">
            <v>37748</v>
          </cell>
          <cell r="C1144">
            <v>4.82</v>
          </cell>
          <cell r="E1144">
            <v>5.35</v>
          </cell>
        </row>
        <row r="1145">
          <cell r="A1145">
            <v>37749</v>
          </cell>
          <cell r="C1145">
            <v>4.84</v>
          </cell>
          <cell r="E1145">
            <v>5.36</v>
          </cell>
        </row>
        <row r="1146">
          <cell r="A1146">
            <v>37750</v>
          </cell>
          <cell r="C1146">
            <v>4.84</v>
          </cell>
          <cell r="E1146">
            <v>5.37</v>
          </cell>
        </row>
        <row r="1147">
          <cell r="A1147">
            <v>37753</v>
          </cell>
          <cell r="C1147">
            <v>4.82</v>
          </cell>
          <cell r="E1147">
            <v>5.37</v>
          </cell>
        </row>
        <row r="1148">
          <cell r="A1148">
            <v>37754</v>
          </cell>
          <cell r="C1148">
            <v>4.8</v>
          </cell>
          <cell r="E1148">
            <v>5.35</v>
          </cell>
        </row>
        <row r="1149">
          <cell r="A1149">
            <v>37755</v>
          </cell>
          <cell r="C1149">
            <v>4.74</v>
          </cell>
          <cell r="E1149">
            <v>5.28</v>
          </cell>
        </row>
        <row r="1150">
          <cell r="A1150">
            <v>37756</v>
          </cell>
          <cell r="C1150">
            <v>4.7300000000000004</v>
          </cell>
          <cell r="E1150">
            <v>5.27</v>
          </cell>
        </row>
        <row r="1151">
          <cell r="A1151">
            <v>37757</v>
          </cell>
          <cell r="C1151">
            <v>4.6900000000000004</v>
          </cell>
          <cell r="E1151">
            <v>5.24</v>
          </cell>
        </row>
        <row r="1152">
          <cell r="A1152">
            <v>37760</v>
          </cell>
          <cell r="C1152" t="str">
            <v>na</v>
          </cell>
          <cell r="E1152" t="str">
            <v>na</v>
          </cell>
        </row>
        <row r="1153">
          <cell r="A1153">
            <v>37761</v>
          </cell>
          <cell r="C1153">
            <v>4.57</v>
          </cell>
          <cell r="E1153">
            <v>5.16</v>
          </cell>
        </row>
        <row r="1154">
          <cell r="A1154">
            <v>37762</v>
          </cell>
          <cell r="C1154">
            <v>4.55</v>
          </cell>
          <cell r="E1154">
            <v>5.13</v>
          </cell>
        </row>
        <row r="1155">
          <cell r="A1155">
            <v>37763</v>
          </cell>
          <cell r="C1155">
            <v>4.45</v>
          </cell>
          <cell r="E1155">
            <v>5.0599999999999996</v>
          </cell>
        </row>
        <row r="1156">
          <cell r="A1156">
            <v>37764</v>
          </cell>
          <cell r="C1156">
            <v>4.4400000000000004</v>
          </cell>
          <cell r="E1156">
            <v>5.05</v>
          </cell>
        </row>
        <row r="1157">
          <cell r="A1157">
            <v>37767</v>
          </cell>
          <cell r="C1157">
            <v>4.3899999999999997</v>
          </cell>
          <cell r="E1157">
            <v>5.01</v>
          </cell>
        </row>
        <row r="1158">
          <cell r="A1158">
            <v>37768</v>
          </cell>
          <cell r="C1158">
            <v>4.46</v>
          </cell>
          <cell r="E1158">
            <v>5.09</v>
          </cell>
        </row>
        <row r="1159">
          <cell r="A1159">
            <v>37769</v>
          </cell>
          <cell r="C1159">
            <v>4.5</v>
          </cell>
          <cell r="E1159">
            <v>5.12</v>
          </cell>
        </row>
        <row r="1160">
          <cell r="A1160">
            <v>37770</v>
          </cell>
          <cell r="C1160">
            <v>4.3899999999999997</v>
          </cell>
          <cell r="E1160">
            <v>5.0199999999999996</v>
          </cell>
        </row>
        <row r="1161">
          <cell r="A1161">
            <v>37771</v>
          </cell>
          <cell r="C1161">
            <v>4.41</v>
          </cell>
          <cell r="E1161">
            <v>5</v>
          </cell>
        </row>
        <row r="1162">
          <cell r="A1162">
            <v>37774</v>
          </cell>
          <cell r="C1162">
            <v>4.45</v>
          </cell>
          <cell r="E1162">
            <v>5.05</v>
          </cell>
        </row>
        <row r="1163">
          <cell r="A1163">
            <v>37775</v>
          </cell>
          <cell r="C1163">
            <v>4.3499999999999996</v>
          </cell>
          <cell r="E1163">
            <v>4.99</v>
          </cell>
        </row>
        <row r="1164">
          <cell r="A1164">
            <v>37776</v>
          </cell>
          <cell r="C1164">
            <v>4.3499999999999996</v>
          </cell>
          <cell r="E1164">
            <v>4.99</v>
          </cell>
        </row>
        <row r="1165">
          <cell r="A1165">
            <v>37777</v>
          </cell>
          <cell r="C1165">
            <v>4.3499999999999996</v>
          </cell>
          <cell r="E1165">
            <v>4.99</v>
          </cell>
        </row>
        <row r="1166">
          <cell r="A1166">
            <v>37778</v>
          </cell>
          <cell r="C1166">
            <v>4.3</v>
          </cell>
          <cell r="E1166">
            <v>4.96</v>
          </cell>
        </row>
        <row r="1167">
          <cell r="A1167">
            <v>37781</v>
          </cell>
          <cell r="C1167">
            <v>4.22</v>
          </cell>
          <cell r="E1167">
            <v>4.91</v>
          </cell>
        </row>
        <row r="1168">
          <cell r="A1168">
            <v>37782</v>
          </cell>
          <cell r="C1168">
            <v>4.13</v>
          </cell>
          <cell r="E1168">
            <v>4.84</v>
          </cell>
        </row>
        <row r="1169">
          <cell r="A1169">
            <v>37783</v>
          </cell>
          <cell r="C1169">
            <v>4.18</v>
          </cell>
          <cell r="E1169">
            <v>4.87</v>
          </cell>
        </row>
        <row r="1170">
          <cell r="A1170">
            <v>37784</v>
          </cell>
          <cell r="C1170">
            <v>4.12</v>
          </cell>
          <cell r="E1170">
            <v>4.82</v>
          </cell>
        </row>
        <row r="1171">
          <cell r="A1171">
            <v>37785</v>
          </cell>
          <cell r="C1171">
            <v>4.0199999999999996</v>
          </cell>
          <cell r="E1171">
            <v>4.74</v>
          </cell>
        </row>
        <row r="1172">
          <cell r="A1172">
            <v>37788</v>
          </cell>
          <cell r="C1172">
            <v>4.12</v>
          </cell>
          <cell r="E1172">
            <v>4.82</v>
          </cell>
        </row>
        <row r="1173">
          <cell r="A1173">
            <v>37789</v>
          </cell>
          <cell r="C1173">
            <v>4.2300000000000004</v>
          </cell>
          <cell r="E1173">
            <v>4.91</v>
          </cell>
        </row>
        <row r="1174">
          <cell r="A1174">
            <v>37790</v>
          </cell>
          <cell r="C1174">
            <v>4.26</v>
          </cell>
          <cell r="E1174">
            <v>4.95</v>
          </cell>
        </row>
        <row r="1175">
          <cell r="A1175">
            <v>37791</v>
          </cell>
          <cell r="C1175">
            <v>4.28</v>
          </cell>
          <cell r="E1175">
            <v>4.97</v>
          </cell>
        </row>
        <row r="1176">
          <cell r="A1176">
            <v>37792</v>
          </cell>
          <cell r="C1176">
            <v>4.3499999999999996</v>
          </cell>
          <cell r="E1176">
            <v>5.01</v>
          </cell>
        </row>
        <row r="1177">
          <cell r="A1177">
            <v>37795</v>
          </cell>
          <cell r="C1177">
            <v>4.28</v>
          </cell>
          <cell r="E1177">
            <v>4.96</v>
          </cell>
        </row>
        <row r="1178">
          <cell r="A1178">
            <v>37796</v>
          </cell>
          <cell r="C1178">
            <v>4.2699999999999996</v>
          </cell>
          <cell r="E1178">
            <v>4.9400000000000004</v>
          </cell>
        </row>
        <row r="1179">
          <cell r="A1179">
            <v>37797</v>
          </cell>
          <cell r="C1179">
            <v>4.37</v>
          </cell>
          <cell r="E1179">
            <v>5.03</v>
          </cell>
        </row>
        <row r="1180">
          <cell r="A1180">
            <v>37798</v>
          </cell>
          <cell r="C1180">
            <v>4.47</v>
          </cell>
          <cell r="E1180">
            <v>5.0999999999999996</v>
          </cell>
        </row>
        <row r="1181">
          <cell r="A1181">
            <v>37799</v>
          </cell>
          <cell r="C1181">
            <v>4.5</v>
          </cell>
          <cell r="E1181">
            <v>5.13</v>
          </cell>
        </row>
        <row r="1182">
          <cell r="A1182">
            <v>37802</v>
          </cell>
          <cell r="C1182">
            <v>4.45</v>
          </cell>
          <cell r="E1182">
            <v>5.09</v>
          </cell>
        </row>
        <row r="1183">
          <cell r="A1183">
            <v>37803</v>
          </cell>
          <cell r="C1183" t="str">
            <v>na</v>
          </cell>
          <cell r="E1183" t="str">
            <v>na</v>
          </cell>
        </row>
        <row r="1184">
          <cell r="A1184">
            <v>37804</v>
          </cell>
          <cell r="C1184">
            <v>4.46</v>
          </cell>
          <cell r="E1184">
            <v>5.09</v>
          </cell>
        </row>
        <row r="1185">
          <cell r="A1185">
            <v>37805</v>
          </cell>
          <cell r="C1185">
            <v>4.55</v>
          </cell>
          <cell r="E1185">
            <v>5.17</v>
          </cell>
        </row>
        <row r="1186">
          <cell r="A1186">
            <v>37806</v>
          </cell>
          <cell r="C1186">
            <v>4.53</v>
          </cell>
          <cell r="E1186">
            <v>5.16</v>
          </cell>
        </row>
        <row r="1187">
          <cell r="A1187">
            <v>37809</v>
          </cell>
          <cell r="C1187">
            <v>4.67</v>
          </cell>
          <cell r="E1187">
            <v>5.26</v>
          </cell>
        </row>
        <row r="1188">
          <cell r="A1188">
            <v>37810</v>
          </cell>
          <cell r="C1188">
            <v>4.6500000000000004</v>
          </cell>
          <cell r="E1188">
            <v>5.25</v>
          </cell>
        </row>
        <row r="1189">
          <cell r="A1189">
            <v>37811</v>
          </cell>
          <cell r="C1189">
            <v>4.62</v>
          </cell>
          <cell r="E1189">
            <v>5.23</v>
          </cell>
        </row>
        <row r="1190">
          <cell r="A1190">
            <v>37812</v>
          </cell>
          <cell r="C1190">
            <v>4.6100000000000003</v>
          </cell>
          <cell r="E1190">
            <v>5.22</v>
          </cell>
        </row>
        <row r="1191">
          <cell r="A1191">
            <v>37813</v>
          </cell>
          <cell r="C1191">
            <v>4.6399999999999997</v>
          </cell>
          <cell r="E1191">
            <v>5.23</v>
          </cell>
        </row>
        <row r="1192">
          <cell r="A1192">
            <v>37816</v>
          </cell>
          <cell r="C1192">
            <v>4.68</v>
          </cell>
          <cell r="E1192">
            <v>5.27</v>
          </cell>
        </row>
        <row r="1193">
          <cell r="A1193">
            <v>37817</v>
          </cell>
          <cell r="C1193">
            <v>4.8</v>
          </cell>
          <cell r="E1193">
            <v>5.38</v>
          </cell>
        </row>
        <row r="1194">
          <cell r="A1194">
            <v>37818</v>
          </cell>
          <cell r="C1194">
            <v>4.7</v>
          </cell>
          <cell r="E1194">
            <v>5.3</v>
          </cell>
        </row>
        <row r="1195">
          <cell r="A1195">
            <v>37819</v>
          </cell>
          <cell r="C1195">
            <v>4.6500000000000004</v>
          </cell>
          <cell r="E1195">
            <v>5.28</v>
          </cell>
        </row>
        <row r="1196">
          <cell r="A1196">
            <v>37820</v>
          </cell>
          <cell r="C1196">
            <v>4.68</v>
          </cell>
          <cell r="E1196">
            <v>5.3</v>
          </cell>
        </row>
        <row r="1197">
          <cell r="A1197">
            <v>37823</v>
          </cell>
          <cell r="C1197">
            <v>4.78</v>
          </cell>
          <cell r="E1197">
            <v>5.37</v>
          </cell>
        </row>
        <row r="1198">
          <cell r="A1198">
            <v>37824</v>
          </cell>
          <cell r="C1198">
            <v>4.7300000000000004</v>
          </cell>
          <cell r="E1198">
            <v>5.34</v>
          </cell>
        </row>
        <row r="1199">
          <cell r="A1199">
            <v>37825</v>
          </cell>
          <cell r="C1199">
            <v>4.66</v>
          </cell>
          <cell r="E1199">
            <v>5.32</v>
          </cell>
        </row>
        <row r="1200">
          <cell r="A1200">
            <v>37826</v>
          </cell>
          <cell r="C1200">
            <v>4.6900000000000004</v>
          </cell>
          <cell r="E1200">
            <v>5.35</v>
          </cell>
        </row>
        <row r="1201">
          <cell r="A1201">
            <v>37827</v>
          </cell>
          <cell r="C1201">
            <v>4.72</v>
          </cell>
          <cell r="E1201">
            <v>5.37</v>
          </cell>
        </row>
        <row r="1202">
          <cell r="A1202">
            <v>37830</v>
          </cell>
          <cell r="C1202">
            <v>4.7699999999999996</v>
          </cell>
          <cell r="E1202">
            <v>5.41</v>
          </cell>
        </row>
        <row r="1203">
          <cell r="A1203">
            <v>37831</v>
          </cell>
          <cell r="C1203">
            <v>4.82</v>
          </cell>
          <cell r="E1203">
            <v>5.41</v>
          </cell>
        </row>
        <row r="1204">
          <cell r="A1204">
            <v>37832</v>
          </cell>
          <cell r="C1204">
            <v>4.78</v>
          </cell>
          <cell r="E1204">
            <v>5.4</v>
          </cell>
        </row>
        <row r="1205">
          <cell r="A1205">
            <v>37833</v>
          </cell>
          <cell r="C1205">
            <v>4.84</v>
          </cell>
          <cell r="E1205">
            <v>5.44</v>
          </cell>
        </row>
        <row r="1206">
          <cell r="A1206">
            <v>37834</v>
          </cell>
          <cell r="C1206">
            <v>4.83</v>
          </cell>
          <cell r="E1206">
            <v>5.4</v>
          </cell>
        </row>
        <row r="1207">
          <cell r="A1207">
            <v>37837</v>
          </cell>
          <cell r="C1207" t="str">
            <v>na</v>
          </cell>
          <cell r="E1207" t="str">
            <v>na</v>
          </cell>
        </row>
        <row r="1208">
          <cell r="A1208">
            <v>37838</v>
          </cell>
          <cell r="C1208">
            <v>4.92</v>
          </cell>
          <cell r="E1208">
            <v>5.45</v>
          </cell>
        </row>
        <row r="1209">
          <cell r="A1209">
            <v>37839</v>
          </cell>
          <cell r="C1209">
            <v>4.87</v>
          </cell>
          <cell r="E1209">
            <v>5.42</v>
          </cell>
        </row>
        <row r="1210">
          <cell r="A1210">
            <v>37840</v>
          </cell>
          <cell r="C1210">
            <v>4.82</v>
          </cell>
          <cell r="E1210">
            <v>5.4</v>
          </cell>
        </row>
        <row r="1211">
          <cell r="A1211">
            <v>37841</v>
          </cell>
          <cell r="C1211">
            <v>4.8</v>
          </cell>
          <cell r="E1211">
            <v>5.38</v>
          </cell>
        </row>
        <row r="1212">
          <cell r="A1212">
            <v>37844</v>
          </cell>
          <cell r="C1212">
            <v>4.8899999999999997</v>
          </cell>
          <cell r="E1212">
            <v>5.44</v>
          </cell>
        </row>
        <row r="1213">
          <cell r="A1213">
            <v>37845</v>
          </cell>
          <cell r="C1213">
            <v>4.97</v>
          </cell>
          <cell r="E1213">
            <v>5.46</v>
          </cell>
        </row>
        <row r="1214">
          <cell r="A1214">
            <v>37846</v>
          </cell>
          <cell r="C1214">
            <v>5.05</v>
          </cell>
          <cell r="E1214">
            <v>5.53</v>
          </cell>
        </row>
        <row r="1215">
          <cell r="A1215">
            <v>37847</v>
          </cell>
          <cell r="C1215">
            <v>5.05</v>
          </cell>
          <cell r="E1215">
            <v>5.53</v>
          </cell>
        </row>
        <row r="1216">
          <cell r="A1216">
            <v>37848</v>
          </cell>
          <cell r="C1216">
            <v>4.99</v>
          </cell>
          <cell r="E1216">
            <v>5.47</v>
          </cell>
        </row>
        <row r="1217">
          <cell r="A1217">
            <v>37851</v>
          </cell>
          <cell r="C1217">
            <v>4.92</v>
          </cell>
          <cell r="E1217">
            <v>5.41</v>
          </cell>
        </row>
        <row r="1218">
          <cell r="A1218">
            <v>37852</v>
          </cell>
          <cell r="C1218">
            <v>4.8</v>
          </cell>
          <cell r="E1218">
            <v>5.32</v>
          </cell>
        </row>
        <row r="1219">
          <cell r="A1219">
            <v>37853</v>
          </cell>
          <cell r="C1219">
            <v>4.83</v>
          </cell>
          <cell r="E1219">
            <v>5.35</v>
          </cell>
        </row>
        <row r="1220">
          <cell r="A1220">
            <v>37854</v>
          </cell>
          <cell r="C1220">
            <v>4.9000000000000004</v>
          </cell>
          <cell r="E1220">
            <v>5.39</v>
          </cell>
        </row>
        <row r="1221">
          <cell r="A1221">
            <v>37855</v>
          </cell>
          <cell r="C1221">
            <v>4.8899999999999997</v>
          </cell>
          <cell r="E1221">
            <v>5.38</v>
          </cell>
        </row>
        <row r="1222">
          <cell r="A1222">
            <v>37858</v>
          </cell>
          <cell r="C1222">
            <v>4.92</v>
          </cell>
          <cell r="E1222">
            <v>5.41</v>
          </cell>
        </row>
        <row r="1223">
          <cell r="A1223">
            <v>37859</v>
          </cell>
          <cell r="C1223">
            <v>4.8899999999999997</v>
          </cell>
          <cell r="E1223">
            <v>5.4</v>
          </cell>
        </row>
        <row r="1224">
          <cell r="A1224">
            <v>37860</v>
          </cell>
          <cell r="C1224">
            <v>4.96</v>
          </cell>
          <cell r="E1224">
            <v>5.44</v>
          </cell>
        </row>
        <row r="1225">
          <cell r="A1225">
            <v>37861</v>
          </cell>
          <cell r="C1225">
            <v>4.88</v>
          </cell>
          <cell r="E1225">
            <v>5.38</v>
          </cell>
        </row>
        <row r="1226">
          <cell r="A1226">
            <v>37862</v>
          </cell>
          <cell r="C1226">
            <v>4.8600000000000003</v>
          </cell>
          <cell r="E1226">
            <v>5.35</v>
          </cell>
        </row>
        <row r="1227">
          <cell r="A1227">
            <v>37865</v>
          </cell>
          <cell r="C1227" t="str">
            <v>na</v>
          </cell>
          <cell r="E1227" t="str">
            <v>na</v>
          </cell>
        </row>
        <row r="1228">
          <cell r="A1228">
            <v>37866</v>
          </cell>
          <cell r="C1228">
            <v>4.93</v>
          </cell>
          <cell r="E1228">
            <v>5.41</v>
          </cell>
        </row>
        <row r="1229">
          <cell r="A1229">
            <v>37867</v>
          </cell>
          <cell r="C1229">
            <v>4.97</v>
          </cell>
          <cell r="E1229">
            <v>5.44</v>
          </cell>
        </row>
        <row r="1230">
          <cell r="A1230">
            <v>37868</v>
          </cell>
          <cell r="C1230">
            <v>4.9000000000000004</v>
          </cell>
          <cell r="E1230">
            <v>5.39</v>
          </cell>
        </row>
        <row r="1231">
          <cell r="A1231">
            <v>37869</v>
          </cell>
          <cell r="C1231">
            <v>4.8099999999999996</v>
          </cell>
          <cell r="E1231">
            <v>5.34</v>
          </cell>
        </row>
        <row r="1232">
          <cell r="A1232">
            <v>37872</v>
          </cell>
          <cell r="C1232">
            <v>4.82</v>
          </cell>
          <cell r="E1232">
            <v>5.37</v>
          </cell>
        </row>
        <row r="1233">
          <cell r="A1233">
            <v>37873</v>
          </cell>
          <cell r="C1233">
            <v>4.79</v>
          </cell>
          <cell r="E1233">
            <v>5.34</v>
          </cell>
        </row>
        <row r="1234">
          <cell r="A1234">
            <v>37874</v>
          </cell>
          <cell r="C1234">
            <v>4.7699999999999996</v>
          </cell>
          <cell r="E1234">
            <v>5.32</v>
          </cell>
        </row>
        <row r="1235">
          <cell r="A1235">
            <v>37875</v>
          </cell>
          <cell r="C1235">
            <v>4.82</v>
          </cell>
          <cell r="E1235">
            <v>5.35</v>
          </cell>
        </row>
        <row r="1236">
          <cell r="A1236">
            <v>37876</v>
          </cell>
          <cell r="C1236">
            <v>4.79</v>
          </cell>
          <cell r="E1236">
            <v>5.33</v>
          </cell>
        </row>
        <row r="1237">
          <cell r="A1237">
            <v>37879</v>
          </cell>
          <cell r="C1237">
            <v>4.8</v>
          </cell>
          <cell r="E1237">
            <v>5.34</v>
          </cell>
        </row>
        <row r="1238">
          <cell r="A1238">
            <v>37880</v>
          </cell>
          <cell r="C1238">
            <v>4.82</v>
          </cell>
          <cell r="E1238">
            <v>5.36</v>
          </cell>
        </row>
        <row r="1239">
          <cell r="A1239">
            <v>37881</v>
          </cell>
          <cell r="C1239">
            <v>4.7699999999999996</v>
          </cell>
          <cell r="E1239">
            <v>5.32</v>
          </cell>
        </row>
        <row r="1240">
          <cell r="A1240">
            <v>37882</v>
          </cell>
          <cell r="C1240">
            <v>4.76</v>
          </cell>
          <cell r="E1240">
            <v>5.31</v>
          </cell>
        </row>
        <row r="1241">
          <cell r="A1241">
            <v>37883</v>
          </cell>
          <cell r="C1241">
            <v>4.76</v>
          </cell>
          <cell r="E1241">
            <v>5.29</v>
          </cell>
        </row>
        <row r="1242">
          <cell r="A1242">
            <v>37886</v>
          </cell>
          <cell r="C1242">
            <v>4.7</v>
          </cell>
          <cell r="E1242">
            <v>5.28</v>
          </cell>
        </row>
        <row r="1243">
          <cell r="A1243">
            <v>37887</v>
          </cell>
          <cell r="C1243">
            <v>4.68</v>
          </cell>
          <cell r="E1243">
            <v>5.26</v>
          </cell>
        </row>
        <row r="1244">
          <cell r="A1244">
            <v>37888</v>
          </cell>
          <cell r="C1244">
            <v>4.6399999999999997</v>
          </cell>
          <cell r="E1244">
            <v>5.23</v>
          </cell>
        </row>
        <row r="1245">
          <cell r="A1245">
            <v>37889</v>
          </cell>
          <cell r="C1245">
            <v>4.6100000000000003</v>
          </cell>
          <cell r="E1245">
            <v>5.2</v>
          </cell>
        </row>
        <row r="1246">
          <cell r="A1246">
            <v>37890</v>
          </cell>
          <cell r="C1246">
            <v>4.57</v>
          </cell>
          <cell r="E1246">
            <v>5.16</v>
          </cell>
        </row>
        <row r="1247">
          <cell r="A1247">
            <v>37893</v>
          </cell>
          <cell r="C1247">
            <v>4.6399999999999997</v>
          </cell>
          <cell r="E1247">
            <v>5.22</v>
          </cell>
        </row>
        <row r="1248">
          <cell r="A1248">
            <v>37894</v>
          </cell>
          <cell r="C1248">
            <v>4.55</v>
          </cell>
          <cell r="E1248">
            <v>5.14</v>
          </cell>
        </row>
        <row r="1249">
          <cell r="A1249">
            <v>37895</v>
          </cell>
          <cell r="C1249">
            <v>4.54</v>
          </cell>
          <cell r="E1249">
            <v>5.14</v>
          </cell>
        </row>
        <row r="1250">
          <cell r="A1250">
            <v>37896</v>
          </cell>
          <cell r="C1250">
            <v>4.5999999999999996</v>
          </cell>
          <cell r="E1250">
            <v>5.18</v>
          </cell>
        </row>
        <row r="1251">
          <cell r="A1251">
            <v>37897</v>
          </cell>
          <cell r="C1251">
            <v>4.75</v>
          </cell>
          <cell r="E1251">
            <v>5.29</v>
          </cell>
        </row>
        <row r="1252">
          <cell r="A1252">
            <v>37900</v>
          </cell>
          <cell r="C1252">
            <v>4.71</v>
          </cell>
          <cell r="E1252">
            <v>5.27</v>
          </cell>
        </row>
        <row r="1253">
          <cell r="A1253">
            <v>37901</v>
          </cell>
          <cell r="C1253">
            <v>4.78</v>
          </cell>
          <cell r="E1253">
            <v>5.32</v>
          </cell>
        </row>
        <row r="1254">
          <cell r="A1254">
            <v>37902</v>
          </cell>
          <cell r="C1254">
            <v>4.76</v>
          </cell>
          <cell r="E1254">
            <v>5.31</v>
          </cell>
        </row>
        <row r="1255">
          <cell r="A1255">
            <v>37903</v>
          </cell>
          <cell r="C1255">
            <v>4.83</v>
          </cell>
          <cell r="E1255">
            <v>5.35</v>
          </cell>
        </row>
        <row r="1256">
          <cell r="A1256">
            <v>37904</v>
          </cell>
          <cell r="C1256">
            <v>4.8099999999999996</v>
          </cell>
          <cell r="E1256">
            <v>5.33</v>
          </cell>
        </row>
        <row r="1257">
          <cell r="A1257">
            <v>37907</v>
          </cell>
          <cell r="C1257" t="str">
            <v>na</v>
          </cell>
          <cell r="E1257" t="str">
            <v>na</v>
          </cell>
        </row>
        <row r="1258">
          <cell r="A1258">
            <v>37908</v>
          </cell>
          <cell r="C1258">
            <v>4.9000000000000004</v>
          </cell>
          <cell r="E1258">
            <v>5.41</v>
          </cell>
        </row>
        <row r="1259">
          <cell r="A1259">
            <v>37909</v>
          </cell>
          <cell r="C1259">
            <v>4.96</v>
          </cell>
          <cell r="E1259">
            <v>5.47</v>
          </cell>
        </row>
        <row r="1260">
          <cell r="A1260">
            <v>37910</v>
          </cell>
          <cell r="C1260">
            <v>5.0199999999999996</v>
          </cell>
          <cell r="E1260">
            <v>5.5</v>
          </cell>
        </row>
        <row r="1261">
          <cell r="A1261">
            <v>37911</v>
          </cell>
          <cell r="C1261">
            <v>4.92</v>
          </cell>
          <cell r="E1261">
            <v>5.43</v>
          </cell>
        </row>
        <row r="1262">
          <cell r="A1262">
            <v>37914</v>
          </cell>
          <cell r="C1262">
            <v>4.8899999999999997</v>
          </cell>
          <cell r="E1262">
            <v>5.39</v>
          </cell>
        </row>
        <row r="1263">
          <cell r="A1263">
            <v>37915</v>
          </cell>
          <cell r="C1263">
            <v>4.8600000000000003</v>
          </cell>
          <cell r="E1263">
            <v>5.37</v>
          </cell>
        </row>
        <row r="1264">
          <cell r="A1264">
            <v>37916</v>
          </cell>
          <cell r="C1264">
            <v>4.79</v>
          </cell>
          <cell r="E1264">
            <v>5.33</v>
          </cell>
        </row>
        <row r="1265">
          <cell r="A1265">
            <v>37917</v>
          </cell>
          <cell r="C1265">
            <v>4.8499999999999996</v>
          </cell>
          <cell r="E1265">
            <v>5.38</v>
          </cell>
        </row>
        <row r="1266">
          <cell r="A1266">
            <v>37918</v>
          </cell>
          <cell r="C1266">
            <v>4.78</v>
          </cell>
          <cell r="E1266">
            <v>5.32</v>
          </cell>
        </row>
        <row r="1267">
          <cell r="A1267">
            <v>37921</v>
          </cell>
          <cell r="C1267">
            <v>4.83</v>
          </cell>
          <cell r="E1267">
            <v>5.35</v>
          </cell>
        </row>
        <row r="1268">
          <cell r="A1268">
            <v>37922</v>
          </cell>
          <cell r="C1268">
            <v>4.79</v>
          </cell>
          <cell r="E1268">
            <v>5.34</v>
          </cell>
        </row>
        <row r="1269">
          <cell r="A1269">
            <v>37923</v>
          </cell>
          <cell r="C1269">
            <v>4.8499999999999996</v>
          </cell>
          <cell r="E1269">
            <v>5.38</v>
          </cell>
        </row>
        <row r="1270">
          <cell r="A1270">
            <v>37924</v>
          </cell>
          <cell r="C1270">
            <v>4.8899999999999997</v>
          </cell>
          <cell r="E1270">
            <v>5.41</v>
          </cell>
        </row>
        <row r="1271">
          <cell r="A1271">
            <v>37925</v>
          </cell>
          <cell r="C1271">
            <v>4.83</v>
          </cell>
          <cell r="E1271">
            <v>5.35</v>
          </cell>
        </row>
        <row r="1272">
          <cell r="A1272">
            <v>37928</v>
          </cell>
          <cell r="C1272">
            <v>4.9000000000000004</v>
          </cell>
          <cell r="E1272">
            <v>5.41</v>
          </cell>
        </row>
        <row r="1273">
          <cell r="A1273">
            <v>37929</v>
          </cell>
          <cell r="C1273">
            <v>4.8600000000000003</v>
          </cell>
          <cell r="E1273">
            <v>5.38</v>
          </cell>
        </row>
        <row r="1274">
          <cell r="A1274">
            <v>37930</v>
          </cell>
          <cell r="C1274">
            <v>4.91</v>
          </cell>
          <cell r="E1274">
            <v>5.41</v>
          </cell>
        </row>
        <row r="1275">
          <cell r="A1275">
            <v>37931</v>
          </cell>
          <cell r="C1275">
            <v>4.96</v>
          </cell>
          <cell r="E1275">
            <v>5.45</v>
          </cell>
        </row>
        <row r="1276">
          <cell r="A1276">
            <v>37932</v>
          </cell>
          <cell r="C1276">
            <v>5.01</v>
          </cell>
          <cell r="E1276">
            <v>5.47</v>
          </cell>
        </row>
        <row r="1277">
          <cell r="A1277">
            <v>37935</v>
          </cell>
          <cell r="C1277">
            <v>5.01</v>
          </cell>
          <cell r="E1277">
            <v>5.47</v>
          </cell>
        </row>
        <row r="1278">
          <cell r="A1278">
            <v>37936</v>
          </cell>
          <cell r="C1278" t="str">
            <v>na</v>
          </cell>
          <cell r="E1278" t="str">
            <v>na</v>
          </cell>
        </row>
        <row r="1279">
          <cell r="A1279">
            <v>37937</v>
          </cell>
          <cell r="C1279">
            <v>4.99</v>
          </cell>
          <cell r="E1279">
            <v>5.47</v>
          </cell>
        </row>
        <row r="1280">
          <cell r="A1280">
            <v>37938</v>
          </cell>
          <cell r="C1280">
            <v>4.88</v>
          </cell>
          <cell r="E1280">
            <v>5.39</v>
          </cell>
        </row>
        <row r="1281">
          <cell r="A1281">
            <v>37939</v>
          </cell>
          <cell r="C1281">
            <v>4.83</v>
          </cell>
          <cell r="E1281">
            <v>5.35</v>
          </cell>
        </row>
        <row r="1282">
          <cell r="A1282">
            <v>37942</v>
          </cell>
          <cell r="C1282">
            <v>4.83</v>
          </cell>
          <cell r="E1282">
            <v>5.35</v>
          </cell>
        </row>
        <row r="1283">
          <cell r="A1283">
            <v>37943</v>
          </cell>
          <cell r="C1283">
            <v>4.78</v>
          </cell>
          <cell r="E1283">
            <v>5.3</v>
          </cell>
        </row>
        <row r="1284">
          <cell r="A1284">
            <v>37944</v>
          </cell>
          <cell r="C1284">
            <v>4.83</v>
          </cell>
          <cell r="E1284">
            <v>5.33</v>
          </cell>
        </row>
        <row r="1285">
          <cell r="A1285">
            <v>37945</v>
          </cell>
          <cell r="C1285">
            <v>4.7699999999999996</v>
          </cell>
          <cell r="E1285">
            <v>5.29</v>
          </cell>
        </row>
        <row r="1286">
          <cell r="A1286">
            <v>37946</v>
          </cell>
          <cell r="C1286">
            <v>4.7300000000000004</v>
          </cell>
          <cell r="E1286">
            <v>5.26</v>
          </cell>
        </row>
        <row r="1287">
          <cell r="A1287">
            <v>37949</v>
          </cell>
          <cell r="C1287">
            <v>4.79</v>
          </cell>
          <cell r="E1287">
            <v>5.29</v>
          </cell>
        </row>
        <row r="1288">
          <cell r="A1288">
            <v>37950</v>
          </cell>
          <cell r="C1288">
            <v>4.76</v>
          </cell>
          <cell r="E1288">
            <v>5.27</v>
          </cell>
        </row>
        <row r="1289">
          <cell r="A1289">
            <v>37951</v>
          </cell>
          <cell r="C1289">
            <v>4.79</v>
          </cell>
          <cell r="E1289">
            <v>5.29</v>
          </cell>
        </row>
        <row r="1290">
          <cell r="A1290">
            <v>37952</v>
          </cell>
          <cell r="C1290">
            <v>4.8099999999999996</v>
          </cell>
          <cell r="E1290">
            <v>5.31</v>
          </cell>
        </row>
        <row r="1291">
          <cell r="A1291">
            <v>37953</v>
          </cell>
          <cell r="C1291">
            <v>4.84</v>
          </cell>
          <cell r="E1291">
            <v>5.33</v>
          </cell>
        </row>
        <row r="1292">
          <cell r="A1292">
            <v>37956</v>
          </cell>
          <cell r="C1292">
            <v>4.8600000000000003</v>
          </cell>
          <cell r="E1292">
            <v>5.35</v>
          </cell>
        </row>
        <row r="1293">
          <cell r="A1293">
            <v>37957</v>
          </cell>
          <cell r="C1293">
            <v>4.82</v>
          </cell>
          <cell r="E1293">
            <v>5.32</v>
          </cell>
        </row>
        <row r="1294">
          <cell r="A1294">
            <v>37958</v>
          </cell>
          <cell r="C1294">
            <v>4.84</v>
          </cell>
          <cell r="E1294">
            <v>5.34</v>
          </cell>
        </row>
        <row r="1295">
          <cell r="A1295">
            <v>37959</v>
          </cell>
          <cell r="C1295">
            <v>4.8600000000000003</v>
          </cell>
          <cell r="E1295">
            <v>5.35</v>
          </cell>
        </row>
        <row r="1296">
          <cell r="A1296">
            <v>37960</v>
          </cell>
          <cell r="C1296">
            <v>4.7699999999999996</v>
          </cell>
          <cell r="E1296">
            <v>5.27</v>
          </cell>
        </row>
        <row r="1297">
          <cell r="A1297">
            <v>37963</v>
          </cell>
          <cell r="C1297">
            <v>4.79</v>
          </cell>
          <cell r="E1297">
            <v>5.3</v>
          </cell>
        </row>
        <row r="1298">
          <cell r="A1298">
            <v>37964</v>
          </cell>
          <cell r="C1298">
            <v>4.84</v>
          </cell>
          <cell r="E1298">
            <v>5.34</v>
          </cell>
        </row>
        <row r="1299">
          <cell r="A1299">
            <v>37965</v>
          </cell>
          <cell r="C1299">
            <v>4.8099999999999996</v>
          </cell>
          <cell r="E1299">
            <v>5.32</v>
          </cell>
        </row>
        <row r="1300">
          <cell r="A1300">
            <v>37966</v>
          </cell>
          <cell r="C1300">
            <v>4.75</v>
          </cell>
          <cell r="E1300">
            <v>5.28</v>
          </cell>
        </row>
        <row r="1301">
          <cell r="A1301">
            <v>37967</v>
          </cell>
          <cell r="C1301">
            <v>4.74</v>
          </cell>
          <cell r="E1301">
            <v>5.27</v>
          </cell>
        </row>
        <row r="1302">
          <cell r="A1302">
            <v>37970</v>
          </cell>
          <cell r="C1302">
            <v>4.7300000000000004</v>
          </cell>
          <cell r="E1302">
            <v>5.26</v>
          </cell>
        </row>
        <row r="1303">
          <cell r="A1303">
            <v>37971</v>
          </cell>
          <cell r="C1303">
            <v>4.7</v>
          </cell>
          <cell r="E1303">
            <v>5.24</v>
          </cell>
        </row>
        <row r="1304">
          <cell r="A1304">
            <v>37972</v>
          </cell>
          <cell r="C1304">
            <v>4.67</v>
          </cell>
          <cell r="E1304">
            <v>5.21</v>
          </cell>
        </row>
        <row r="1305">
          <cell r="A1305">
            <v>37973</v>
          </cell>
          <cell r="C1305">
            <v>4.62</v>
          </cell>
          <cell r="E1305">
            <v>5.17</v>
          </cell>
        </row>
        <row r="1306">
          <cell r="A1306">
            <v>37974</v>
          </cell>
          <cell r="C1306">
            <v>4.6500000000000004</v>
          </cell>
          <cell r="E1306">
            <v>5.19</v>
          </cell>
        </row>
        <row r="1307">
          <cell r="A1307">
            <v>37977</v>
          </cell>
          <cell r="C1307">
            <v>4.6399999999999997</v>
          </cell>
          <cell r="E1307">
            <v>5.19</v>
          </cell>
        </row>
        <row r="1308">
          <cell r="A1308">
            <v>37978</v>
          </cell>
          <cell r="C1308">
            <v>4.68</v>
          </cell>
          <cell r="E1308">
            <v>5.22</v>
          </cell>
        </row>
        <row r="1309">
          <cell r="A1309">
            <v>37979</v>
          </cell>
          <cell r="C1309">
            <v>4.5999999999999996</v>
          </cell>
          <cell r="E1309">
            <v>5.17</v>
          </cell>
        </row>
        <row r="1310">
          <cell r="A1310">
            <v>37980</v>
          </cell>
          <cell r="C1310" t="str">
            <v>na</v>
          </cell>
          <cell r="E1310" t="str">
            <v>na</v>
          </cell>
        </row>
        <row r="1311">
          <cell r="A1311">
            <v>37981</v>
          </cell>
          <cell r="C1311" t="str">
            <v>na</v>
          </cell>
          <cell r="E1311" t="str">
            <v>na</v>
          </cell>
        </row>
        <row r="1312">
          <cell r="A1312">
            <v>37984</v>
          </cell>
          <cell r="C1312">
            <v>4.62</v>
          </cell>
          <cell r="E1312">
            <v>5.18</v>
          </cell>
        </row>
        <row r="1313">
          <cell r="A1313">
            <v>37985</v>
          </cell>
          <cell r="C1313">
            <v>4.66</v>
          </cell>
          <cell r="E1313">
            <v>5.2</v>
          </cell>
        </row>
        <row r="1314">
          <cell r="A1314">
            <v>37986</v>
          </cell>
          <cell r="C1314">
            <v>4.66</v>
          </cell>
          <cell r="E1314">
            <v>5.2</v>
          </cell>
        </row>
        <row r="1315">
          <cell r="A1315">
            <v>37987</v>
          </cell>
          <cell r="C1315" t="str">
            <v>na</v>
          </cell>
          <cell r="E1315" t="str">
            <v>na</v>
          </cell>
        </row>
        <row r="1316">
          <cell r="A1316">
            <v>37988</v>
          </cell>
          <cell r="C1316">
            <v>4.7699999999999996</v>
          </cell>
          <cell r="E1316">
            <v>5.31</v>
          </cell>
        </row>
        <row r="1317">
          <cell r="A1317">
            <v>37991</v>
          </cell>
          <cell r="C1317">
            <v>4.79</v>
          </cell>
          <cell r="E1317">
            <v>5.33</v>
          </cell>
        </row>
        <row r="1318">
          <cell r="A1318">
            <v>37992</v>
          </cell>
          <cell r="C1318">
            <v>4.71</v>
          </cell>
          <cell r="E1318">
            <v>5.27</v>
          </cell>
        </row>
        <row r="1319">
          <cell r="A1319">
            <v>37993</v>
          </cell>
          <cell r="C1319">
            <v>4.7</v>
          </cell>
          <cell r="E1319">
            <v>5.26</v>
          </cell>
        </row>
        <row r="1320">
          <cell r="A1320">
            <v>37994</v>
          </cell>
          <cell r="C1320">
            <v>4.72</v>
          </cell>
          <cell r="E1320">
            <v>5.29</v>
          </cell>
        </row>
        <row r="1321">
          <cell r="A1321">
            <v>37995</v>
          </cell>
          <cell r="C1321">
            <v>4.5999999999999996</v>
          </cell>
          <cell r="E1321">
            <v>5.2</v>
          </cell>
        </row>
        <row r="1322">
          <cell r="A1322">
            <v>37998</v>
          </cell>
          <cell r="C1322">
            <v>4.5999999999999996</v>
          </cell>
          <cell r="E1322">
            <v>5.19</v>
          </cell>
        </row>
        <row r="1323">
          <cell r="A1323">
            <v>37999</v>
          </cell>
          <cell r="C1323">
            <v>4.55</v>
          </cell>
          <cell r="E1323">
            <v>5.16</v>
          </cell>
        </row>
        <row r="1324">
          <cell r="A1324">
            <v>38000</v>
          </cell>
          <cell r="C1324">
            <v>4.54</v>
          </cell>
          <cell r="E1324">
            <v>5.13</v>
          </cell>
        </row>
        <row r="1325">
          <cell r="A1325">
            <v>38001</v>
          </cell>
          <cell r="C1325">
            <v>4.5199999999999996</v>
          </cell>
          <cell r="E1325">
            <v>5.12</v>
          </cell>
        </row>
        <row r="1326">
          <cell r="A1326">
            <v>38002</v>
          </cell>
          <cell r="C1326">
            <v>4.57</v>
          </cell>
          <cell r="E1326">
            <v>5.15</v>
          </cell>
        </row>
        <row r="1327">
          <cell r="A1327">
            <v>38005</v>
          </cell>
          <cell r="C1327">
            <v>4.57</v>
          </cell>
          <cell r="E1327">
            <v>5.16</v>
          </cell>
        </row>
        <row r="1328">
          <cell r="A1328">
            <v>38006</v>
          </cell>
          <cell r="C1328">
            <v>4.53</v>
          </cell>
          <cell r="E1328">
            <v>5.16</v>
          </cell>
        </row>
        <row r="1329">
          <cell r="A1329">
            <v>38007</v>
          </cell>
          <cell r="C1329">
            <v>4.47</v>
          </cell>
          <cell r="E1329">
            <v>5.1100000000000003</v>
          </cell>
        </row>
        <row r="1330">
          <cell r="A1330">
            <v>38008</v>
          </cell>
          <cell r="C1330">
            <v>4.3899999999999997</v>
          </cell>
          <cell r="E1330">
            <v>5.05</v>
          </cell>
        </row>
        <row r="1331">
          <cell r="A1331">
            <v>38009</v>
          </cell>
          <cell r="C1331">
            <v>4.51</v>
          </cell>
          <cell r="E1331">
            <v>5.15</v>
          </cell>
        </row>
        <row r="1332">
          <cell r="A1332">
            <v>38012</v>
          </cell>
          <cell r="C1332">
            <v>4.54</v>
          </cell>
          <cell r="E1332">
            <v>5.18</v>
          </cell>
        </row>
        <row r="1333">
          <cell r="A1333">
            <v>38013</v>
          </cell>
          <cell r="C1333">
            <v>4.49</v>
          </cell>
          <cell r="E1333">
            <v>5.16</v>
          </cell>
        </row>
        <row r="1334">
          <cell r="A1334">
            <v>38014</v>
          </cell>
          <cell r="C1334">
            <v>4.6100000000000003</v>
          </cell>
          <cell r="E1334">
            <v>5.23</v>
          </cell>
        </row>
        <row r="1335">
          <cell r="A1335">
            <v>38015</v>
          </cell>
          <cell r="C1335">
            <v>4.5999999999999996</v>
          </cell>
          <cell r="E1335">
            <v>5.23</v>
          </cell>
        </row>
        <row r="1336">
          <cell r="A1336">
            <v>38016</v>
          </cell>
          <cell r="C1336">
            <v>4.53</v>
          </cell>
          <cell r="E1336">
            <v>5.17</v>
          </cell>
        </row>
        <row r="1337">
          <cell r="A1337">
            <v>38019</v>
          </cell>
          <cell r="C1337">
            <v>4.53</v>
          </cell>
          <cell r="E1337">
            <v>5.19</v>
          </cell>
        </row>
        <row r="1338">
          <cell r="A1338">
            <v>38020</v>
          </cell>
          <cell r="C1338">
            <v>4.5199999999999996</v>
          </cell>
          <cell r="E1338">
            <v>5.17</v>
          </cell>
        </row>
        <row r="1339">
          <cell r="A1339">
            <v>38021</v>
          </cell>
          <cell r="C1339">
            <v>4.54</v>
          </cell>
          <cell r="E1339">
            <v>5.18</v>
          </cell>
        </row>
        <row r="1340">
          <cell r="A1340">
            <v>38022</v>
          </cell>
          <cell r="C1340">
            <v>4.55</v>
          </cell>
          <cell r="E1340">
            <v>5.18</v>
          </cell>
        </row>
        <row r="1341">
          <cell r="A1341">
            <v>38023</v>
          </cell>
          <cell r="C1341">
            <v>4.45</v>
          </cell>
          <cell r="E1341">
            <v>5.0999999999999996</v>
          </cell>
        </row>
        <row r="1342">
          <cell r="A1342">
            <v>38026</v>
          </cell>
          <cell r="C1342">
            <v>4.42</v>
          </cell>
          <cell r="E1342">
            <v>5.09</v>
          </cell>
        </row>
        <row r="1343">
          <cell r="A1343">
            <v>38027</v>
          </cell>
          <cell r="C1343">
            <v>4.47</v>
          </cell>
          <cell r="E1343">
            <v>5.12</v>
          </cell>
        </row>
        <row r="1344">
          <cell r="A1344">
            <v>38028</v>
          </cell>
          <cell r="C1344">
            <v>4.4000000000000004</v>
          </cell>
          <cell r="E1344">
            <v>5.07</v>
          </cell>
        </row>
        <row r="1345">
          <cell r="A1345">
            <v>38029</v>
          </cell>
          <cell r="C1345">
            <v>4.43</v>
          </cell>
          <cell r="E1345">
            <v>5.0999999999999996</v>
          </cell>
        </row>
        <row r="1346">
          <cell r="A1346">
            <v>38030</v>
          </cell>
          <cell r="C1346">
            <v>4.41</v>
          </cell>
          <cell r="E1346">
            <v>5.09</v>
          </cell>
        </row>
        <row r="1347">
          <cell r="A1347">
            <v>38033</v>
          </cell>
          <cell r="C1347">
            <v>4.41</v>
          </cell>
          <cell r="E1347">
            <v>5.09</v>
          </cell>
        </row>
        <row r="1348">
          <cell r="A1348">
            <v>38034</v>
          </cell>
          <cell r="C1348">
            <v>4.4400000000000004</v>
          </cell>
          <cell r="E1348">
            <v>5.08</v>
          </cell>
        </row>
        <row r="1349">
          <cell r="A1349">
            <v>38035</v>
          </cell>
          <cell r="C1349">
            <v>4.46</v>
          </cell>
          <cell r="E1349">
            <v>5.1100000000000003</v>
          </cell>
        </row>
        <row r="1350">
          <cell r="A1350">
            <v>38036</v>
          </cell>
          <cell r="C1350">
            <v>4.46</v>
          </cell>
          <cell r="E1350">
            <v>5.12</v>
          </cell>
        </row>
        <row r="1351">
          <cell r="A1351">
            <v>38037</v>
          </cell>
          <cell r="C1351">
            <v>4.49</v>
          </cell>
          <cell r="E1351">
            <v>5.15</v>
          </cell>
        </row>
        <row r="1352">
          <cell r="A1352">
            <v>38040</v>
          </cell>
          <cell r="C1352">
            <v>4.45</v>
          </cell>
          <cell r="E1352">
            <v>5.13</v>
          </cell>
        </row>
        <row r="1353">
          <cell r="A1353">
            <v>38041</v>
          </cell>
          <cell r="C1353">
            <v>4.42</v>
          </cell>
          <cell r="E1353">
            <v>5.0999999999999996</v>
          </cell>
        </row>
        <row r="1354">
          <cell r="A1354">
            <v>38042</v>
          </cell>
          <cell r="C1354">
            <v>4.41</v>
          </cell>
          <cell r="E1354">
            <v>5.09</v>
          </cell>
        </row>
        <row r="1355">
          <cell r="A1355">
            <v>38043</v>
          </cell>
          <cell r="C1355">
            <v>4.41</v>
          </cell>
          <cell r="E1355">
            <v>5.0999999999999996</v>
          </cell>
        </row>
        <row r="1356">
          <cell r="A1356">
            <v>38044</v>
          </cell>
          <cell r="C1356">
            <v>4.3600000000000003</v>
          </cell>
          <cell r="E1356">
            <v>5.05</v>
          </cell>
        </row>
        <row r="1357">
          <cell r="A1357">
            <v>38047</v>
          </cell>
          <cell r="C1357">
            <v>4.34</v>
          </cell>
          <cell r="E1357">
            <v>5.0199999999999996</v>
          </cell>
        </row>
        <row r="1358">
          <cell r="A1358">
            <v>38048</v>
          </cell>
          <cell r="C1358">
            <v>4.3600000000000003</v>
          </cell>
          <cell r="E1358">
            <v>5.0199999999999996</v>
          </cell>
        </row>
        <row r="1359">
          <cell r="A1359">
            <v>38049</v>
          </cell>
          <cell r="C1359">
            <v>4.38</v>
          </cell>
          <cell r="E1359">
            <v>5.05</v>
          </cell>
        </row>
        <row r="1360">
          <cell r="A1360">
            <v>38050</v>
          </cell>
          <cell r="C1360">
            <v>4.38</v>
          </cell>
          <cell r="E1360">
            <v>5.05</v>
          </cell>
        </row>
        <row r="1361">
          <cell r="A1361">
            <v>38051</v>
          </cell>
          <cell r="C1361">
            <v>4.29</v>
          </cell>
          <cell r="E1361">
            <v>4.9800000000000004</v>
          </cell>
        </row>
        <row r="1362">
          <cell r="A1362">
            <v>38054</v>
          </cell>
          <cell r="C1362">
            <v>4.24</v>
          </cell>
          <cell r="E1362">
            <v>4.95</v>
          </cell>
        </row>
        <row r="1363">
          <cell r="A1363">
            <v>38055</v>
          </cell>
          <cell r="C1363">
            <v>4.24</v>
          </cell>
          <cell r="E1363">
            <v>4.95</v>
          </cell>
        </row>
        <row r="1364">
          <cell r="A1364">
            <v>38056</v>
          </cell>
          <cell r="C1364">
            <v>4.24</v>
          </cell>
          <cell r="E1364">
            <v>4.97</v>
          </cell>
        </row>
        <row r="1365">
          <cell r="A1365">
            <v>38057</v>
          </cell>
          <cell r="C1365">
            <v>4.2300000000000004</v>
          </cell>
          <cell r="E1365">
            <v>4.97</v>
          </cell>
        </row>
        <row r="1366">
          <cell r="A1366">
            <v>38058</v>
          </cell>
          <cell r="C1366">
            <v>4.26</v>
          </cell>
          <cell r="E1366">
            <v>4.99</v>
          </cell>
        </row>
        <row r="1367">
          <cell r="A1367">
            <v>38061</v>
          </cell>
          <cell r="C1367">
            <v>4.24</v>
          </cell>
          <cell r="E1367">
            <v>4.96</v>
          </cell>
        </row>
        <row r="1368">
          <cell r="A1368">
            <v>38062</v>
          </cell>
          <cell r="C1368">
            <v>4.21</v>
          </cell>
          <cell r="E1368">
            <v>4.9400000000000004</v>
          </cell>
        </row>
        <row r="1369">
          <cell r="A1369">
            <v>38063</v>
          </cell>
          <cell r="C1369">
            <v>4.18</v>
          </cell>
          <cell r="E1369">
            <v>4.91</v>
          </cell>
        </row>
        <row r="1370">
          <cell r="A1370">
            <v>38064</v>
          </cell>
          <cell r="C1370">
            <v>4.2</v>
          </cell>
          <cell r="E1370">
            <v>4.92</v>
          </cell>
        </row>
        <row r="1371">
          <cell r="A1371">
            <v>38065</v>
          </cell>
          <cell r="C1371">
            <v>4.22</v>
          </cell>
          <cell r="E1371">
            <v>4.93</v>
          </cell>
        </row>
        <row r="1372">
          <cell r="A1372">
            <v>38068</v>
          </cell>
          <cell r="C1372">
            <v>4.17</v>
          </cell>
          <cell r="E1372">
            <v>4.8899999999999997</v>
          </cell>
        </row>
        <row r="1373">
          <cell r="A1373">
            <v>38069</v>
          </cell>
          <cell r="C1373">
            <v>4.17</v>
          </cell>
          <cell r="E1373">
            <v>4.9000000000000004</v>
          </cell>
        </row>
        <row r="1374">
          <cell r="A1374">
            <v>38070</v>
          </cell>
          <cell r="C1374">
            <v>4.17</v>
          </cell>
          <cell r="E1374">
            <v>4.8899999999999997</v>
          </cell>
        </row>
        <row r="1375">
          <cell r="A1375">
            <v>38071</v>
          </cell>
          <cell r="C1375">
            <v>4.18</v>
          </cell>
          <cell r="E1375">
            <v>4.9000000000000004</v>
          </cell>
        </row>
        <row r="1376">
          <cell r="A1376">
            <v>38072</v>
          </cell>
          <cell r="C1376">
            <v>4.28</v>
          </cell>
          <cell r="E1376">
            <v>4.9800000000000004</v>
          </cell>
        </row>
        <row r="1377">
          <cell r="A1377">
            <v>38075</v>
          </cell>
          <cell r="C1377">
            <v>4.34</v>
          </cell>
          <cell r="E1377">
            <v>5.03</v>
          </cell>
        </row>
        <row r="1378">
          <cell r="A1378">
            <v>38076</v>
          </cell>
          <cell r="C1378">
            <v>4.34</v>
          </cell>
          <cell r="E1378">
            <v>5.04</v>
          </cell>
        </row>
        <row r="1379">
          <cell r="A1379">
            <v>38077</v>
          </cell>
          <cell r="C1379">
            <v>4.33</v>
          </cell>
          <cell r="E1379">
            <v>5.04</v>
          </cell>
        </row>
        <row r="1380">
          <cell r="A1380">
            <v>38078</v>
          </cell>
          <cell r="C1380">
            <v>4.34</v>
          </cell>
          <cell r="E1380">
            <v>5.05</v>
          </cell>
        </row>
        <row r="1381">
          <cell r="A1381">
            <v>38079</v>
          </cell>
          <cell r="C1381">
            <v>4.5199999999999996</v>
          </cell>
          <cell r="E1381">
            <v>5.17</v>
          </cell>
        </row>
        <row r="1382">
          <cell r="A1382">
            <v>38082</v>
          </cell>
          <cell r="C1382">
            <v>4.55</v>
          </cell>
          <cell r="E1382">
            <v>5.2</v>
          </cell>
        </row>
        <row r="1383">
          <cell r="A1383">
            <v>38083</v>
          </cell>
          <cell r="C1383">
            <v>4.54</v>
          </cell>
          <cell r="E1383">
            <v>5.19</v>
          </cell>
        </row>
        <row r="1384">
          <cell r="A1384">
            <v>38084</v>
          </cell>
          <cell r="C1384">
            <v>4.5</v>
          </cell>
          <cell r="E1384">
            <v>5.16</v>
          </cell>
        </row>
        <row r="1385">
          <cell r="A1385">
            <v>38085</v>
          </cell>
          <cell r="C1385">
            <v>4.5</v>
          </cell>
          <cell r="E1385">
            <v>5.16</v>
          </cell>
        </row>
        <row r="1386">
          <cell r="A1386">
            <v>38086</v>
          </cell>
          <cell r="C1386" t="str">
            <v>na</v>
          </cell>
          <cell r="E1386" t="str">
            <v>na</v>
          </cell>
        </row>
        <row r="1387">
          <cell r="A1387">
            <v>38089</v>
          </cell>
          <cell r="C1387">
            <v>4.54</v>
          </cell>
          <cell r="E1387">
            <v>5.19</v>
          </cell>
        </row>
        <row r="1388">
          <cell r="A1388">
            <v>38090</v>
          </cell>
          <cell r="C1388">
            <v>4.6399999999999997</v>
          </cell>
          <cell r="E1388">
            <v>5.25</v>
          </cell>
        </row>
        <row r="1389">
          <cell r="A1389">
            <v>38091</v>
          </cell>
          <cell r="C1389">
            <v>4.68</v>
          </cell>
          <cell r="E1389">
            <v>5.27</v>
          </cell>
        </row>
        <row r="1390">
          <cell r="A1390">
            <v>38092</v>
          </cell>
          <cell r="C1390">
            <v>4.68</v>
          </cell>
          <cell r="E1390">
            <v>5.27</v>
          </cell>
        </row>
        <row r="1391">
          <cell r="A1391">
            <v>38093</v>
          </cell>
          <cell r="C1391">
            <v>4.62</v>
          </cell>
          <cell r="E1391">
            <v>5.23</v>
          </cell>
        </row>
        <row r="1392">
          <cell r="A1392">
            <v>38096</v>
          </cell>
          <cell r="C1392">
            <v>4.66</v>
          </cell>
          <cell r="E1392">
            <v>5.26</v>
          </cell>
        </row>
        <row r="1393">
          <cell r="A1393">
            <v>38097</v>
          </cell>
          <cell r="C1393">
            <v>4.72</v>
          </cell>
          <cell r="E1393">
            <v>5.31</v>
          </cell>
        </row>
        <row r="1394">
          <cell r="A1394">
            <v>38098</v>
          </cell>
          <cell r="C1394">
            <v>4.68</v>
          </cell>
          <cell r="E1394">
            <v>5.27</v>
          </cell>
        </row>
        <row r="1395">
          <cell r="A1395">
            <v>38099</v>
          </cell>
          <cell r="C1395">
            <v>4.63</v>
          </cell>
          <cell r="E1395">
            <v>5.23</v>
          </cell>
        </row>
        <row r="1396">
          <cell r="A1396">
            <v>38100</v>
          </cell>
          <cell r="C1396">
            <v>4.68</v>
          </cell>
          <cell r="E1396">
            <v>5.27</v>
          </cell>
        </row>
        <row r="1397">
          <cell r="A1397">
            <v>38103</v>
          </cell>
          <cell r="C1397">
            <v>4.68</v>
          </cell>
          <cell r="E1397">
            <v>5.27</v>
          </cell>
        </row>
        <row r="1398">
          <cell r="A1398">
            <v>38104</v>
          </cell>
          <cell r="C1398">
            <v>4.66</v>
          </cell>
          <cell r="E1398">
            <v>5.26</v>
          </cell>
        </row>
        <row r="1399">
          <cell r="A1399">
            <v>38105</v>
          </cell>
          <cell r="C1399">
            <v>4.71</v>
          </cell>
          <cell r="E1399">
            <v>5.31</v>
          </cell>
        </row>
        <row r="1400">
          <cell r="A1400">
            <v>38106</v>
          </cell>
          <cell r="C1400">
            <v>4.72</v>
          </cell>
          <cell r="E1400">
            <v>5.32</v>
          </cell>
        </row>
        <row r="1401">
          <cell r="A1401">
            <v>38107</v>
          </cell>
          <cell r="C1401">
            <v>4.62</v>
          </cell>
          <cell r="E1401">
            <v>5.24</v>
          </cell>
        </row>
        <row r="1402">
          <cell r="A1402">
            <v>38110</v>
          </cell>
          <cell r="C1402">
            <v>4.59</v>
          </cell>
          <cell r="E1402">
            <v>5.22</v>
          </cell>
        </row>
        <row r="1403">
          <cell r="A1403">
            <v>38111</v>
          </cell>
          <cell r="C1403">
            <v>4.62</v>
          </cell>
          <cell r="E1403">
            <v>5.25</v>
          </cell>
        </row>
        <row r="1404">
          <cell r="A1404">
            <v>38112</v>
          </cell>
          <cell r="C1404">
            <v>4.6399999999999997</v>
          </cell>
          <cell r="E1404">
            <v>5.27</v>
          </cell>
        </row>
        <row r="1405">
          <cell r="A1405">
            <v>38113</v>
          </cell>
          <cell r="C1405">
            <v>4.6399999999999997</v>
          </cell>
          <cell r="E1405">
            <v>5.26</v>
          </cell>
        </row>
        <row r="1406">
          <cell r="A1406">
            <v>38114</v>
          </cell>
          <cell r="C1406">
            <v>4.8099999999999996</v>
          </cell>
          <cell r="E1406">
            <v>5.36</v>
          </cell>
        </row>
        <row r="1407">
          <cell r="A1407">
            <v>38117</v>
          </cell>
          <cell r="C1407">
            <v>4.78</v>
          </cell>
          <cell r="E1407">
            <v>5.35</v>
          </cell>
        </row>
        <row r="1408">
          <cell r="A1408">
            <v>38118</v>
          </cell>
          <cell r="C1408">
            <v>4.76</v>
          </cell>
          <cell r="E1408">
            <v>5.34</v>
          </cell>
        </row>
        <row r="1409">
          <cell r="A1409">
            <v>38119</v>
          </cell>
          <cell r="C1409">
            <v>4.8499999999999996</v>
          </cell>
          <cell r="E1409">
            <v>5.42</v>
          </cell>
        </row>
        <row r="1410">
          <cell r="A1410">
            <v>38120</v>
          </cell>
          <cell r="C1410">
            <v>4.8899999999999997</v>
          </cell>
          <cell r="E1410">
            <v>5.44</v>
          </cell>
        </row>
        <row r="1411">
          <cell r="A1411">
            <v>38121</v>
          </cell>
          <cell r="C1411">
            <v>4.8499999999999996</v>
          </cell>
          <cell r="E1411">
            <v>5.39</v>
          </cell>
        </row>
        <row r="1412">
          <cell r="A1412">
            <v>38124</v>
          </cell>
          <cell r="C1412">
            <v>4.78</v>
          </cell>
          <cell r="E1412">
            <v>5.33</v>
          </cell>
        </row>
        <row r="1413">
          <cell r="A1413">
            <v>38125</v>
          </cell>
          <cell r="C1413">
            <v>4.82</v>
          </cell>
          <cell r="E1413">
            <v>5.35</v>
          </cell>
        </row>
        <row r="1414">
          <cell r="A1414">
            <v>38126</v>
          </cell>
          <cell r="C1414">
            <v>4.8600000000000003</v>
          </cell>
          <cell r="E1414">
            <v>5.39</v>
          </cell>
        </row>
        <row r="1415">
          <cell r="A1415">
            <v>38127</v>
          </cell>
          <cell r="C1415">
            <v>4.82</v>
          </cell>
          <cell r="E1415">
            <v>5.36</v>
          </cell>
        </row>
        <row r="1416">
          <cell r="A1416">
            <v>38128</v>
          </cell>
          <cell r="C1416">
            <v>4.8499999999999996</v>
          </cell>
          <cell r="E1416">
            <v>5.38</v>
          </cell>
        </row>
        <row r="1417">
          <cell r="A1417">
            <v>38131</v>
          </cell>
          <cell r="C1417" t="str">
            <v>na</v>
          </cell>
          <cell r="E1417" t="str">
            <v>na</v>
          </cell>
        </row>
        <row r="1418">
          <cell r="A1418">
            <v>38132</v>
          </cell>
          <cell r="C1418">
            <v>4.87</v>
          </cell>
          <cell r="E1418">
            <v>5.39</v>
          </cell>
        </row>
        <row r="1419">
          <cell r="A1419">
            <v>38133</v>
          </cell>
          <cell r="C1419">
            <v>4.7699999999999996</v>
          </cell>
          <cell r="E1419">
            <v>5.32</v>
          </cell>
        </row>
        <row r="1420">
          <cell r="A1420">
            <v>38134</v>
          </cell>
          <cell r="C1420">
            <v>4.72</v>
          </cell>
          <cell r="E1420">
            <v>5.27</v>
          </cell>
        </row>
        <row r="1421">
          <cell r="A1421">
            <v>38135</v>
          </cell>
          <cell r="C1421">
            <v>4.76</v>
          </cell>
          <cell r="E1421">
            <v>5.3</v>
          </cell>
        </row>
        <row r="1422">
          <cell r="A1422">
            <v>38138</v>
          </cell>
          <cell r="C1422">
            <v>4.78</v>
          </cell>
          <cell r="E1422">
            <v>5.31</v>
          </cell>
        </row>
        <row r="1423">
          <cell r="A1423">
            <v>38139</v>
          </cell>
          <cell r="C1423">
            <v>4.8</v>
          </cell>
          <cell r="E1423">
            <v>5.32</v>
          </cell>
        </row>
        <row r="1424">
          <cell r="A1424">
            <v>38140</v>
          </cell>
          <cell r="C1424">
            <v>4.8600000000000003</v>
          </cell>
          <cell r="E1424">
            <v>5.39</v>
          </cell>
        </row>
        <row r="1425">
          <cell r="A1425">
            <v>38141</v>
          </cell>
          <cell r="C1425">
            <v>4.8600000000000003</v>
          </cell>
          <cell r="E1425">
            <v>5.39</v>
          </cell>
        </row>
        <row r="1426">
          <cell r="A1426">
            <v>38142</v>
          </cell>
          <cell r="C1426">
            <v>4.96</v>
          </cell>
          <cell r="E1426">
            <v>5.46</v>
          </cell>
        </row>
        <row r="1427">
          <cell r="A1427">
            <v>38145</v>
          </cell>
          <cell r="C1427">
            <v>4.97</v>
          </cell>
          <cell r="E1427">
            <v>5.46</v>
          </cell>
        </row>
        <row r="1428">
          <cell r="A1428">
            <v>38146</v>
          </cell>
          <cell r="C1428">
            <v>4.9400000000000004</v>
          </cell>
          <cell r="E1428">
            <v>5.43</v>
          </cell>
        </row>
        <row r="1429">
          <cell r="A1429">
            <v>38147</v>
          </cell>
          <cell r="C1429">
            <v>4.95</v>
          </cell>
          <cell r="E1429">
            <v>5.44</v>
          </cell>
        </row>
        <row r="1430">
          <cell r="A1430">
            <v>38148</v>
          </cell>
          <cell r="C1430">
            <v>4.96</v>
          </cell>
          <cell r="E1430">
            <v>5.44</v>
          </cell>
        </row>
        <row r="1431">
          <cell r="A1431">
            <v>38149</v>
          </cell>
          <cell r="C1431">
            <v>5.01</v>
          </cell>
          <cell r="E1431">
            <v>5.47</v>
          </cell>
        </row>
        <row r="1432">
          <cell r="A1432">
            <v>38152</v>
          </cell>
          <cell r="C1432">
            <v>5.04</v>
          </cell>
          <cell r="E1432">
            <v>5.49</v>
          </cell>
        </row>
        <row r="1433">
          <cell r="A1433">
            <v>38153</v>
          </cell>
          <cell r="C1433">
            <v>4.93</v>
          </cell>
          <cell r="E1433">
            <v>5.39</v>
          </cell>
        </row>
        <row r="1434">
          <cell r="A1434">
            <v>38154</v>
          </cell>
          <cell r="C1434">
            <v>4.9800000000000004</v>
          </cell>
          <cell r="E1434">
            <v>5.43</v>
          </cell>
        </row>
        <row r="1435">
          <cell r="A1435">
            <v>38155</v>
          </cell>
          <cell r="C1435">
            <v>4.96</v>
          </cell>
          <cell r="E1435">
            <v>5.42</v>
          </cell>
        </row>
        <row r="1436">
          <cell r="A1436">
            <v>38156</v>
          </cell>
          <cell r="C1436">
            <v>5</v>
          </cell>
          <cell r="E1436">
            <v>5.44</v>
          </cell>
        </row>
        <row r="1437">
          <cell r="A1437">
            <v>38159</v>
          </cell>
          <cell r="C1437">
            <v>4.96</v>
          </cell>
          <cell r="E1437">
            <v>5.42</v>
          </cell>
        </row>
        <row r="1438">
          <cell r="A1438">
            <v>38160</v>
          </cell>
          <cell r="C1438">
            <v>4.9800000000000004</v>
          </cell>
          <cell r="E1438">
            <v>5.44</v>
          </cell>
        </row>
        <row r="1439">
          <cell r="A1439">
            <v>38161</v>
          </cell>
          <cell r="C1439">
            <v>4.92</v>
          </cell>
          <cell r="E1439">
            <v>5.38</v>
          </cell>
        </row>
        <row r="1440">
          <cell r="A1440">
            <v>38162</v>
          </cell>
          <cell r="C1440">
            <v>4.88</v>
          </cell>
          <cell r="E1440">
            <v>5.35</v>
          </cell>
        </row>
        <row r="1441">
          <cell r="A1441">
            <v>38163</v>
          </cell>
          <cell r="C1441">
            <v>4.88</v>
          </cell>
          <cell r="E1441">
            <v>5.36</v>
          </cell>
        </row>
        <row r="1442">
          <cell r="A1442">
            <v>38166</v>
          </cell>
          <cell r="C1442">
            <v>4.9400000000000004</v>
          </cell>
          <cell r="E1442">
            <v>5.41</v>
          </cell>
        </row>
        <row r="1443">
          <cell r="A1443">
            <v>38167</v>
          </cell>
          <cell r="C1443">
            <v>4.91</v>
          </cell>
          <cell r="E1443">
            <v>5.39</v>
          </cell>
        </row>
        <row r="1444">
          <cell r="A1444">
            <v>38168</v>
          </cell>
          <cell r="C1444">
            <v>4.83</v>
          </cell>
          <cell r="E1444">
            <v>5.33</v>
          </cell>
        </row>
        <row r="1445">
          <cell r="A1445">
            <v>38169</v>
          </cell>
          <cell r="C1445" t="str">
            <v>na</v>
          </cell>
          <cell r="E1445" t="str">
            <v>na</v>
          </cell>
        </row>
        <row r="1446">
          <cell r="A1446">
            <v>38170</v>
          </cell>
          <cell r="C1446">
            <v>4.7300000000000004</v>
          </cell>
          <cell r="E1446">
            <v>5.26</v>
          </cell>
        </row>
        <row r="1447">
          <cell r="A1447">
            <v>38173</v>
          </cell>
          <cell r="C1447">
            <v>4.74</v>
          </cell>
          <cell r="E1447">
            <v>5.27</v>
          </cell>
        </row>
        <row r="1448">
          <cell r="A1448">
            <v>38174</v>
          </cell>
          <cell r="C1448">
            <v>4.75</v>
          </cell>
          <cell r="E1448">
            <v>5.29</v>
          </cell>
        </row>
        <row r="1449">
          <cell r="A1449">
            <v>38175</v>
          </cell>
          <cell r="C1449">
            <v>4.75</v>
          </cell>
          <cell r="E1449">
            <v>5.3</v>
          </cell>
        </row>
        <row r="1450">
          <cell r="A1450">
            <v>38176</v>
          </cell>
          <cell r="C1450">
            <v>4.7300000000000004</v>
          </cell>
          <cell r="E1450">
            <v>5.29</v>
          </cell>
        </row>
        <row r="1451">
          <cell r="A1451">
            <v>38177</v>
          </cell>
          <cell r="C1451">
            <v>4.71</v>
          </cell>
          <cell r="E1451">
            <v>5.27</v>
          </cell>
        </row>
        <row r="1452">
          <cell r="A1452">
            <v>38180</v>
          </cell>
          <cell r="C1452">
            <v>4.7300000000000004</v>
          </cell>
          <cell r="E1452">
            <v>5.28</v>
          </cell>
        </row>
        <row r="1453">
          <cell r="A1453">
            <v>38181</v>
          </cell>
          <cell r="C1453">
            <v>4.75</v>
          </cell>
          <cell r="E1453">
            <v>5.29</v>
          </cell>
        </row>
        <row r="1454">
          <cell r="A1454">
            <v>38182</v>
          </cell>
          <cell r="C1454">
            <v>4.7699999999999996</v>
          </cell>
          <cell r="E1454">
            <v>5.29</v>
          </cell>
        </row>
        <row r="1455">
          <cell r="A1455">
            <v>38183</v>
          </cell>
          <cell r="C1455">
            <v>4.78</v>
          </cell>
          <cell r="E1455">
            <v>5.29</v>
          </cell>
        </row>
        <row r="1456">
          <cell r="A1456">
            <v>38184</v>
          </cell>
          <cell r="C1456">
            <v>4.68</v>
          </cell>
          <cell r="E1456">
            <v>5.22</v>
          </cell>
        </row>
        <row r="1457">
          <cell r="A1457">
            <v>38187</v>
          </cell>
          <cell r="C1457">
            <v>4.6900000000000004</v>
          </cell>
          <cell r="E1457">
            <v>5.19</v>
          </cell>
        </row>
        <row r="1458">
          <cell r="A1458">
            <v>38188</v>
          </cell>
          <cell r="C1458">
            <v>4.74</v>
          </cell>
          <cell r="E1458">
            <v>5.23</v>
          </cell>
        </row>
        <row r="1459">
          <cell r="A1459">
            <v>38189</v>
          </cell>
          <cell r="C1459">
            <v>4.7699999999999996</v>
          </cell>
          <cell r="E1459">
            <v>5.25</v>
          </cell>
        </row>
        <row r="1460">
          <cell r="A1460">
            <v>38190</v>
          </cell>
          <cell r="C1460">
            <v>4.75</v>
          </cell>
          <cell r="E1460">
            <v>5.24</v>
          </cell>
        </row>
        <row r="1461">
          <cell r="A1461">
            <v>38191</v>
          </cell>
          <cell r="C1461">
            <v>4.72</v>
          </cell>
          <cell r="E1461">
            <v>5.22</v>
          </cell>
        </row>
        <row r="1462">
          <cell r="A1462">
            <v>38194</v>
          </cell>
          <cell r="C1462">
            <v>4.74</v>
          </cell>
          <cell r="E1462">
            <v>5.22</v>
          </cell>
        </row>
        <row r="1463">
          <cell r="A1463">
            <v>38195</v>
          </cell>
          <cell r="C1463">
            <v>4.83</v>
          </cell>
          <cell r="E1463">
            <v>5.3</v>
          </cell>
        </row>
        <row r="1464">
          <cell r="A1464">
            <v>38196</v>
          </cell>
          <cell r="C1464">
            <v>4.82</v>
          </cell>
          <cell r="E1464">
            <v>5.29</v>
          </cell>
        </row>
        <row r="1465">
          <cell r="A1465">
            <v>38197</v>
          </cell>
          <cell r="C1465">
            <v>4.82</v>
          </cell>
          <cell r="E1465">
            <v>5.28</v>
          </cell>
        </row>
        <row r="1466">
          <cell r="A1466">
            <v>38198</v>
          </cell>
          <cell r="C1466">
            <v>4.75</v>
          </cell>
          <cell r="E1466">
            <v>5.24</v>
          </cell>
        </row>
        <row r="1467">
          <cell r="A1467">
            <v>38201</v>
          </cell>
          <cell r="C1467" t="str">
            <v>na</v>
          </cell>
          <cell r="E1467" t="str">
            <v>na</v>
          </cell>
        </row>
        <row r="1468">
          <cell r="A1468">
            <v>38202</v>
          </cell>
          <cell r="C1468">
            <v>4.68</v>
          </cell>
          <cell r="E1468">
            <v>5.18</v>
          </cell>
        </row>
        <row r="1469">
          <cell r="A1469">
            <v>38203</v>
          </cell>
          <cell r="C1469">
            <v>4.68</v>
          </cell>
          <cell r="E1469">
            <v>5.18</v>
          </cell>
        </row>
        <row r="1470">
          <cell r="A1470">
            <v>38204</v>
          </cell>
          <cell r="C1470">
            <v>4.67</v>
          </cell>
          <cell r="E1470">
            <v>5.18</v>
          </cell>
        </row>
        <row r="1471">
          <cell r="A1471">
            <v>38205</v>
          </cell>
          <cell r="C1471">
            <v>4.5199999999999996</v>
          </cell>
          <cell r="E1471">
            <v>5.09</v>
          </cell>
        </row>
        <row r="1472">
          <cell r="A1472">
            <v>38208</v>
          </cell>
          <cell r="C1472">
            <v>4.59</v>
          </cell>
          <cell r="E1472">
            <v>5.13</v>
          </cell>
        </row>
        <row r="1473">
          <cell r="A1473">
            <v>38209</v>
          </cell>
          <cell r="C1473">
            <v>4.6399999999999997</v>
          </cell>
          <cell r="E1473">
            <v>5.18</v>
          </cell>
        </row>
        <row r="1474">
          <cell r="A1474">
            <v>38210</v>
          </cell>
          <cell r="C1474">
            <v>4.5999999999999996</v>
          </cell>
          <cell r="E1474">
            <v>5.14</v>
          </cell>
        </row>
        <row r="1475">
          <cell r="A1475">
            <v>38211</v>
          </cell>
          <cell r="C1475">
            <v>4.57</v>
          </cell>
          <cell r="E1475">
            <v>5.12</v>
          </cell>
        </row>
        <row r="1476">
          <cell r="A1476">
            <v>38212</v>
          </cell>
          <cell r="C1476">
            <v>4.58</v>
          </cell>
          <cell r="E1476">
            <v>5.1100000000000003</v>
          </cell>
        </row>
        <row r="1477">
          <cell r="A1477">
            <v>38215</v>
          </cell>
          <cell r="C1477">
            <v>4.62</v>
          </cell>
          <cell r="E1477">
            <v>5.14</v>
          </cell>
        </row>
        <row r="1478">
          <cell r="A1478">
            <v>38216</v>
          </cell>
          <cell r="C1478">
            <v>4.58</v>
          </cell>
          <cell r="E1478">
            <v>5.1100000000000003</v>
          </cell>
        </row>
        <row r="1479">
          <cell r="A1479">
            <v>38217</v>
          </cell>
          <cell r="C1479">
            <v>4.62</v>
          </cell>
          <cell r="E1479">
            <v>5.15</v>
          </cell>
        </row>
        <row r="1480">
          <cell r="A1480">
            <v>38218</v>
          </cell>
          <cell r="C1480">
            <v>4.63</v>
          </cell>
          <cell r="E1480">
            <v>5.12</v>
          </cell>
        </row>
        <row r="1481">
          <cell r="A1481">
            <v>38219</v>
          </cell>
          <cell r="C1481">
            <v>4.6399999999999997</v>
          </cell>
          <cell r="E1481">
            <v>5.12</v>
          </cell>
        </row>
        <row r="1482">
          <cell r="A1482">
            <v>38222</v>
          </cell>
          <cell r="C1482">
            <v>4.6900000000000004</v>
          </cell>
          <cell r="E1482">
            <v>5.17</v>
          </cell>
        </row>
        <row r="1483">
          <cell r="A1483">
            <v>38223</v>
          </cell>
          <cell r="C1483">
            <v>4.71</v>
          </cell>
          <cell r="E1483">
            <v>5.18</v>
          </cell>
        </row>
        <row r="1484">
          <cell r="A1484">
            <v>38224</v>
          </cell>
          <cell r="C1484">
            <v>4.68</v>
          </cell>
          <cell r="E1484">
            <v>5.15</v>
          </cell>
        </row>
        <row r="1485">
          <cell r="A1485">
            <v>38225</v>
          </cell>
          <cell r="C1485">
            <v>4.66</v>
          </cell>
          <cell r="E1485">
            <v>5.13</v>
          </cell>
        </row>
        <row r="1486">
          <cell r="A1486">
            <v>38226</v>
          </cell>
          <cell r="C1486">
            <v>4.66</v>
          </cell>
          <cell r="E1486">
            <v>5.13</v>
          </cell>
        </row>
        <row r="1487">
          <cell r="A1487">
            <v>38229</v>
          </cell>
          <cell r="C1487">
            <v>4.63</v>
          </cell>
          <cell r="E1487">
            <v>5.1100000000000003</v>
          </cell>
        </row>
        <row r="1488">
          <cell r="A1488">
            <v>38230</v>
          </cell>
          <cell r="C1488">
            <v>4.5999999999999996</v>
          </cell>
          <cell r="E1488">
            <v>5.09</v>
          </cell>
        </row>
        <row r="1489">
          <cell r="A1489">
            <v>38231</v>
          </cell>
          <cell r="C1489">
            <v>4.5999999999999996</v>
          </cell>
          <cell r="E1489">
            <v>5.08</v>
          </cell>
        </row>
        <row r="1490">
          <cell r="A1490">
            <v>38232</v>
          </cell>
          <cell r="C1490">
            <v>4.6399999999999997</v>
          </cell>
          <cell r="E1490">
            <v>5.12</v>
          </cell>
        </row>
        <row r="1491">
          <cell r="A1491">
            <v>38233</v>
          </cell>
          <cell r="C1491">
            <v>4.71</v>
          </cell>
          <cell r="E1491">
            <v>5.16</v>
          </cell>
        </row>
        <row r="1492">
          <cell r="A1492">
            <v>38236</v>
          </cell>
          <cell r="C1492" t="str">
            <v>na</v>
          </cell>
          <cell r="E1492" t="str">
            <v>na</v>
          </cell>
        </row>
        <row r="1493">
          <cell r="A1493">
            <v>38237</v>
          </cell>
          <cell r="C1493">
            <v>4.71</v>
          </cell>
          <cell r="E1493">
            <v>5.16</v>
          </cell>
        </row>
        <row r="1494">
          <cell r="A1494">
            <v>38238</v>
          </cell>
          <cell r="C1494">
            <v>4.66</v>
          </cell>
          <cell r="E1494">
            <v>5.1100000000000003</v>
          </cell>
        </row>
        <row r="1495">
          <cell r="A1495">
            <v>38239</v>
          </cell>
          <cell r="C1495">
            <v>4.68</v>
          </cell>
          <cell r="E1495">
            <v>5.13</v>
          </cell>
        </row>
        <row r="1496">
          <cell r="A1496">
            <v>38240</v>
          </cell>
          <cell r="C1496">
            <v>4.66</v>
          </cell>
          <cell r="E1496">
            <v>5.12</v>
          </cell>
        </row>
        <row r="1497">
          <cell r="A1497">
            <v>38243</v>
          </cell>
          <cell r="C1497">
            <v>4.62</v>
          </cell>
          <cell r="E1497">
            <v>5.1100000000000003</v>
          </cell>
        </row>
        <row r="1498">
          <cell r="A1498">
            <v>38244</v>
          </cell>
          <cell r="C1498">
            <v>4.62</v>
          </cell>
          <cell r="E1498">
            <v>5.0999999999999996</v>
          </cell>
        </row>
        <row r="1499">
          <cell r="A1499">
            <v>38245</v>
          </cell>
          <cell r="C1499">
            <v>4.63</v>
          </cell>
          <cell r="E1499">
            <v>5.0999999999999996</v>
          </cell>
        </row>
        <row r="1500">
          <cell r="A1500">
            <v>38246</v>
          </cell>
          <cell r="C1500">
            <v>4.57</v>
          </cell>
          <cell r="E1500">
            <v>5.05</v>
          </cell>
        </row>
        <row r="1501">
          <cell r="A1501">
            <v>38247</v>
          </cell>
          <cell r="C1501">
            <v>4.57</v>
          </cell>
          <cell r="E1501">
            <v>5.07</v>
          </cell>
        </row>
        <row r="1502">
          <cell r="A1502">
            <v>38250</v>
          </cell>
          <cell r="C1502">
            <v>4.5199999999999996</v>
          </cell>
          <cell r="E1502">
            <v>5.03</v>
          </cell>
        </row>
        <row r="1503">
          <cell r="A1503">
            <v>38251</v>
          </cell>
          <cell r="C1503">
            <v>4.55</v>
          </cell>
          <cell r="E1503">
            <v>5.04</v>
          </cell>
        </row>
        <row r="1504">
          <cell r="A1504">
            <v>38252</v>
          </cell>
          <cell r="C1504">
            <v>4.53</v>
          </cell>
          <cell r="E1504">
            <v>5.03</v>
          </cell>
        </row>
        <row r="1505">
          <cell r="A1505">
            <v>38253</v>
          </cell>
          <cell r="C1505">
            <v>4.5599999999999996</v>
          </cell>
          <cell r="E1505">
            <v>5.04</v>
          </cell>
        </row>
        <row r="1506">
          <cell r="A1506">
            <v>38254</v>
          </cell>
          <cell r="C1506">
            <v>4.5599999999999996</v>
          </cell>
          <cell r="E1506">
            <v>5.03</v>
          </cell>
        </row>
        <row r="1507">
          <cell r="A1507">
            <v>38257</v>
          </cell>
          <cell r="C1507">
            <v>4.53</v>
          </cell>
          <cell r="E1507">
            <v>5.01</v>
          </cell>
        </row>
        <row r="1508">
          <cell r="A1508">
            <v>38258</v>
          </cell>
          <cell r="C1508">
            <v>4.5199999999999996</v>
          </cell>
          <cell r="E1508">
            <v>5</v>
          </cell>
        </row>
        <row r="1509">
          <cell r="A1509">
            <v>38259</v>
          </cell>
          <cell r="C1509">
            <v>4.58</v>
          </cell>
          <cell r="E1509">
            <v>5.04</v>
          </cell>
        </row>
        <row r="1510">
          <cell r="A1510">
            <v>38260</v>
          </cell>
          <cell r="C1510">
            <v>4.63</v>
          </cell>
          <cell r="E1510">
            <v>5.08</v>
          </cell>
        </row>
        <row r="1511">
          <cell r="A1511">
            <v>38261</v>
          </cell>
          <cell r="C1511">
            <v>4.67</v>
          </cell>
          <cell r="E1511">
            <v>5.12</v>
          </cell>
        </row>
        <row r="1512">
          <cell r="A1512">
            <v>38264</v>
          </cell>
          <cell r="C1512">
            <v>4.66</v>
          </cell>
          <cell r="E1512">
            <v>5.1100000000000003</v>
          </cell>
        </row>
        <row r="1513">
          <cell r="A1513">
            <v>38265</v>
          </cell>
          <cell r="C1513">
            <v>4.6399999999999997</v>
          </cell>
          <cell r="E1513">
            <v>5.09</v>
          </cell>
        </row>
        <row r="1514">
          <cell r="A1514">
            <v>38266</v>
          </cell>
          <cell r="C1514">
            <v>4.68</v>
          </cell>
          <cell r="E1514">
            <v>5.13</v>
          </cell>
        </row>
        <row r="1515">
          <cell r="A1515">
            <v>38267</v>
          </cell>
          <cell r="C1515">
            <v>4.7</v>
          </cell>
          <cell r="E1515">
            <v>5.15</v>
          </cell>
        </row>
        <row r="1516">
          <cell r="A1516">
            <v>38268</v>
          </cell>
          <cell r="C1516">
            <v>4.63</v>
          </cell>
          <cell r="E1516">
            <v>5.09</v>
          </cell>
        </row>
        <row r="1517">
          <cell r="A1517">
            <v>38271</v>
          </cell>
          <cell r="C1517" t="str">
            <v>na</v>
          </cell>
          <cell r="E1517" t="str">
            <v>na</v>
          </cell>
        </row>
        <row r="1518">
          <cell r="A1518">
            <v>38272</v>
          </cell>
          <cell r="C1518">
            <v>4.58</v>
          </cell>
          <cell r="E1518">
            <v>5.0599999999999996</v>
          </cell>
        </row>
        <row r="1519">
          <cell r="A1519">
            <v>38273</v>
          </cell>
          <cell r="C1519">
            <v>4.57</v>
          </cell>
          <cell r="E1519">
            <v>5.05</v>
          </cell>
        </row>
        <row r="1520">
          <cell r="A1520">
            <v>38274</v>
          </cell>
          <cell r="C1520">
            <v>4.5199999999999996</v>
          </cell>
          <cell r="E1520">
            <v>5.0199999999999996</v>
          </cell>
        </row>
        <row r="1521">
          <cell r="A1521">
            <v>38275</v>
          </cell>
          <cell r="C1521">
            <v>4.55</v>
          </cell>
          <cell r="E1521">
            <v>5.04</v>
          </cell>
        </row>
        <row r="1522">
          <cell r="A1522">
            <v>38278</v>
          </cell>
          <cell r="C1522">
            <v>4.53</v>
          </cell>
          <cell r="E1522">
            <v>5.0199999999999996</v>
          </cell>
        </row>
        <row r="1523">
          <cell r="A1523">
            <v>38279</v>
          </cell>
          <cell r="C1523">
            <v>4.5</v>
          </cell>
          <cell r="E1523">
            <v>4.99</v>
          </cell>
        </row>
        <row r="1524">
          <cell r="A1524">
            <v>38280</v>
          </cell>
          <cell r="C1524">
            <v>4.46</v>
          </cell>
          <cell r="E1524">
            <v>4.97</v>
          </cell>
        </row>
        <row r="1525">
          <cell r="A1525">
            <v>38281</v>
          </cell>
          <cell r="C1525">
            <v>4.4800000000000004</v>
          </cell>
          <cell r="E1525">
            <v>4.97</v>
          </cell>
        </row>
        <row r="1526">
          <cell r="A1526">
            <v>38282</v>
          </cell>
          <cell r="C1526">
            <v>4.45</v>
          </cell>
          <cell r="E1526">
            <v>4.9400000000000004</v>
          </cell>
        </row>
        <row r="1527">
          <cell r="A1527">
            <v>38285</v>
          </cell>
          <cell r="C1527">
            <v>4.4400000000000004</v>
          </cell>
          <cell r="E1527">
            <v>4.9400000000000004</v>
          </cell>
        </row>
        <row r="1528">
          <cell r="A1528">
            <v>38286</v>
          </cell>
          <cell r="C1528">
            <v>4.46</v>
          </cell>
          <cell r="E1528">
            <v>4.95</v>
          </cell>
        </row>
        <row r="1529">
          <cell r="A1529">
            <v>38287</v>
          </cell>
          <cell r="C1529">
            <v>4.5199999999999996</v>
          </cell>
          <cell r="E1529">
            <v>5</v>
          </cell>
        </row>
        <row r="1530">
          <cell r="A1530">
            <v>38288</v>
          </cell>
          <cell r="C1530">
            <v>4.49</v>
          </cell>
          <cell r="E1530">
            <v>4.97</v>
          </cell>
        </row>
        <row r="1531">
          <cell r="A1531">
            <v>38289</v>
          </cell>
          <cell r="C1531">
            <v>4.47</v>
          </cell>
          <cell r="E1531">
            <v>4.9400000000000004</v>
          </cell>
        </row>
        <row r="1532">
          <cell r="A1532">
            <v>38292</v>
          </cell>
          <cell r="C1532">
            <v>4.5</v>
          </cell>
          <cell r="E1532">
            <v>4.97</v>
          </cell>
        </row>
        <row r="1533">
          <cell r="A1533">
            <v>38293</v>
          </cell>
          <cell r="C1533">
            <v>4.4800000000000004</v>
          </cell>
          <cell r="E1533">
            <v>4.95</v>
          </cell>
        </row>
        <row r="1534">
          <cell r="A1534">
            <v>38294</v>
          </cell>
          <cell r="C1534">
            <v>4.47</v>
          </cell>
          <cell r="E1534">
            <v>4.9400000000000004</v>
          </cell>
        </row>
        <row r="1535">
          <cell r="A1535">
            <v>38295</v>
          </cell>
          <cell r="C1535">
            <v>4.4800000000000004</v>
          </cell>
          <cell r="E1535">
            <v>4.95</v>
          </cell>
        </row>
        <row r="1536">
          <cell r="A1536">
            <v>38296</v>
          </cell>
          <cell r="C1536">
            <v>4.55</v>
          </cell>
          <cell r="E1536">
            <v>5</v>
          </cell>
        </row>
        <row r="1537">
          <cell r="A1537">
            <v>38299</v>
          </cell>
          <cell r="C1537">
            <v>4.55</v>
          </cell>
          <cell r="E1537">
            <v>5</v>
          </cell>
        </row>
        <row r="1538">
          <cell r="A1538">
            <v>38300</v>
          </cell>
          <cell r="C1538">
            <v>4.57</v>
          </cell>
          <cell r="E1538">
            <v>5.0199999999999996</v>
          </cell>
        </row>
        <row r="1539">
          <cell r="A1539">
            <v>38301</v>
          </cell>
          <cell r="C1539">
            <v>4.54</v>
          </cell>
          <cell r="E1539">
            <v>5</v>
          </cell>
        </row>
        <row r="1540">
          <cell r="A1540">
            <v>38302</v>
          </cell>
          <cell r="C1540" t="str">
            <v>na</v>
          </cell>
          <cell r="E1540" t="str">
            <v>na</v>
          </cell>
        </row>
        <row r="1541">
          <cell r="A1541">
            <v>38303</v>
          </cell>
          <cell r="C1541">
            <v>4.4800000000000004</v>
          </cell>
          <cell r="E1541">
            <v>4.9400000000000004</v>
          </cell>
        </row>
        <row r="1542">
          <cell r="A1542">
            <v>38306</v>
          </cell>
          <cell r="C1542">
            <v>4.51</v>
          </cell>
          <cell r="E1542">
            <v>4.96</v>
          </cell>
        </row>
        <row r="1543">
          <cell r="A1543">
            <v>38307</v>
          </cell>
          <cell r="C1543">
            <v>4.5199999999999996</v>
          </cell>
          <cell r="E1543">
            <v>4.97</v>
          </cell>
        </row>
        <row r="1544">
          <cell r="A1544">
            <v>38308</v>
          </cell>
          <cell r="C1544">
            <v>4.45</v>
          </cell>
          <cell r="E1544">
            <v>4.92</v>
          </cell>
        </row>
        <row r="1545">
          <cell r="A1545">
            <v>38309</v>
          </cell>
          <cell r="C1545">
            <v>4.47</v>
          </cell>
          <cell r="E1545">
            <v>4.92</v>
          </cell>
        </row>
        <row r="1546">
          <cell r="A1546">
            <v>38310</v>
          </cell>
          <cell r="C1546">
            <v>4.51</v>
          </cell>
          <cell r="E1546">
            <v>4.97</v>
          </cell>
        </row>
        <row r="1547">
          <cell r="A1547">
            <v>38313</v>
          </cell>
          <cell r="C1547">
            <v>4.51</v>
          </cell>
          <cell r="E1547">
            <v>4.96</v>
          </cell>
        </row>
        <row r="1548">
          <cell r="A1548">
            <v>38314</v>
          </cell>
          <cell r="C1548">
            <v>4.47</v>
          </cell>
          <cell r="E1548">
            <v>4.93</v>
          </cell>
        </row>
        <row r="1549">
          <cell r="A1549">
            <v>38315</v>
          </cell>
          <cell r="C1549">
            <v>4.4400000000000004</v>
          </cell>
          <cell r="E1549">
            <v>4.9000000000000004</v>
          </cell>
        </row>
        <row r="1550">
          <cell r="A1550">
            <v>38316</v>
          </cell>
          <cell r="C1550">
            <v>4.38</v>
          </cell>
          <cell r="E1550">
            <v>4.88</v>
          </cell>
        </row>
        <row r="1551">
          <cell r="A1551">
            <v>38317</v>
          </cell>
          <cell r="C1551">
            <v>4.3899999999999997</v>
          </cell>
          <cell r="E1551">
            <v>4.9000000000000004</v>
          </cell>
        </row>
        <row r="1552">
          <cell r="A1552">
            <v>38320</v>
          </cell>
          <cell r="C1552">
            <v>4.47</v>
          </cell>
          <cell r="E1552">
            <v>4.96</v>
          </cell>
        </row>
        <row r="1553">
          <cell r="A1553">
            <v>38321</v>
          </cell>
          <cell r="C1553">
            <v>4.4400000000000004</v>
          </cell>
          <cell r="E1553">
            <v>4.9800000000000004</v>
          </cell>
        </row>
        <row r="1554">
          <cell r="A1554">
            <v>38322</v>
          </cell>
          <cell r="C1554">
            <v>4.42</v>
          </cell>
          <cell r="E1554">
            <v>4.95</v>
          </cell>
        </row>
        <row r="1555">
          <cell r="A1555">
            <v>38323</v>
          </cell>
          <cell r="C1555">
            <v>4.46</v>
          </cell>
          <cell r="E1555">
            <v>4.97</v>
          </cell>
        </row>
        <row r="1556">
          <cell r="A1556">
            <v>38324</v>
          </cell>
          <cell r="C1556">
            <v>4.34</v>
          </cell>
          <cell r="E1556">
            <v>4.88</v>
          </cell>
        </row>
        <row r="1557">
          <cell r="A1557">
            <v>38327</v>
          </cell>
          <cell r="C1557">
            <v>4.32</v>
          </cell>
          <cell r="E1557">
            <v>4.8600000000000003</v>
          </cell>
        </row>
        <row r="1558">
          <cell r="A1558">
            <v>38328</v>
          </cell>
          <cell r="C1558">
            <v>4.3</v>
          </cell>
          <cell r="E1558">
            <v>4.8600000000000003</v>
          </cell>
        </row>
        <row r="1559">
          <cell r="A1559">
            <v>38329</v>
          </cell>
          <cell r="C1559">
            <v>4.26</v>
          </cell>
          <cell r="E1559">
            <v>4.82</v>
          </cell>
        </row>
        <row r="1560">
          <cell r="A1560">
            <v>38330</v>
          </cell>
          <cell r="C1560">
            <v>4.32</v>
          </cell>
          <cell r="E1560">
            <v>4.8899999999999997</v>
          </cell>
        </row>
        <row r="1561">
          <cell r="A1561">
            <v>38331</v>
          </cell>
          <cell r="C1561">
            <v>4.3099999999999996</v>
          </cell>
          <cell r="E1561">
            <v>4.8600000000000003</v>
          </cell>
        </row>
        <row r="1562">
          <cell r="A1562">
            <v>38334</v>
          </cell>
          <cell r="C1562">
            <v>4.29</v>
          </cell>
          <cell r="E1562">
            <v>4.84</v>
          </cell>
        </row>
        <row r="1563">
          <cell r="A1563">
            <v>38335</v>
          </cell>
          <cell r="C1563">
            <v>4.25</v>
          </cell>
          <cell r="E1563">
            <v>4.8099999999999996</v>
          </cell>
        </row>
        <row r="1564">
          <cell r="A1564">
            <v>38336</v>
          </cell>
          <cell r="C1564">
            <v>4.22</v>
          </cell>
          <cell r="E1564">
            <v>4.79</v>
          </cell>
        </row>
        <row r="1565">
          <cell r="A1565">
            <v>38337</v>
          </cell>
          <cell r="C1565">
            <v>4.28</v>
          </cell>
          <cell r="E1565">
            <v>4.84</v>
          </cell>
        </row>
        <row r="1566">
          <cell r="A1566">
            <v>38338</v>
          </cell>
          <cell r="C1566">
            <v>4.32</v>
          </cell>
          <cell r="E1566">
            <v>4.87</v>
          </cell>
        </row>
        <row r="1567">
          <cell r="A1567">
            <v>38341</v>
          </cell>
          <cell r="C1567">
            <v>4.32</v>
          </cell>
          <cell r="E1567">
            <v>4.8499999999999996</v>
          </cell>
        </row>
        <row r="1568">
          <cell r="A1568">
            <v>38342</v>
          </cell>
          <cell r="C1568">
            <v>4.32</v>
          </cell>
          <cell r="E1568">
            <v>4.84</v>
          </cell>
        </row>
        <row r="1569">
          <cell r="A1569">
            <v>38343</v>
          </cell>
          <cell r="C1569">
            <v>4.3600000000000003</v>
          </cell>
          <cell r="E1569">
            <v>4.88</v>
          </cell>
        </row>
        <row r="1570">
          <cell r="A1570">
            <v>38344</v>
          </cell>
          <cell r="C1570">
            <v>4.3</v>
          </cell>
          <cell r="E1570">
            <v>4.8499999999999996</v>
          </cell>
        </row>
        <row r="1571">
          <cell r="A1571">
            <v>38345</v>
          </cell>
          <cell r="C1571">
            <v>4.32</v>
          </cell>
          <cell r="E1571">
            <v>4.8600000000000003</v>
          </cell>
        </row>
        <row r="1572">
          <cell r="A1572">
            <v>38348</v>
          </cell>
          <cell r="C1572" t="str">
            <v>na</v>
          </cell>
          <cell r="E1572" t="str">
            <v>na</v>
          </cell>
        </row>
        <row r="1573">
          <cell r="A1573">
            <v>38349</v>
          </cell>
          <cell r="C1573" t="str">
            <v>na</v>
          </cell>
          <cell r="E1573" t="str">
            <v>na</v>
          </cell>
        </row>
        <row r="1574">
          <cell r="A1574">
            <v>38350</v>
          </cell>
          <cell r="C1574">
            <v>4.3899999999999997</v>
          </cell>
          <cell r="E1574">
            <v>4.92</v>
          </cell>
        </row>
        <row r="1575">
          <cell r="A1575">
            <v>38351</v>
          </cell>
          <cell r="C1575">
            <v>4.33</v>
          </cell>
          <cell r="E1575">
            <v>4.87</v>
          </cell>
        </row>
        <row r="1576">
          <cell r="A1576">
            <v>38352</v>
          </cell>
          <cell r="C1576">
            <v>4.3</v>
          </cell>
          <cell r="E1576">
            <v>4.83</v>
          </cell>
        </row>
        <row r="1577">
          <cell r="A1577">
            <v>38355</v>
          </cell>
          <cell r="C1577" t="str">
            <v>na</v>
          </cell>
          <cell r="E1577" t="str">
            <v>na</v>
          </cell>
        </row>
        <row r="1578">
          <cell r="A1578">
            <v>38356</v>
          </cell>
          <cell r="C1578">
            <v>4.34</v>
          </cell>
          <cell r="E1578">
            <v>4.8499999999999996</v>
          </cell>
        </row>
        <row r="1579">
          <cell r="A1579">
            <v>38357</v>
          </cell>
          <cell r="C1579">
            <v>4.32</v>
          </cell>
          <cell r="E1579">
            <v>4.84</v>
          </cell>
        </row>
        <row r="1580">
          <cell r="A1580">
            <v>38358</v>
          </cell>
          <cell r="C1580">
            <v>4.3099999999999996</v>
          </cell>
          <cell r="E1580">
            <v>4.83</v>
          </cell>
        </row>
        <row r="1581">
          <cell r="A1581">
            <v>38359</v>
          </cell>
          <cell r="C1581">
            <v>4.3600000000000003</v>
          </cell>
          <cell r="E1581">
            <v>4.8600000000000003</v>
          </cell>
        </row>
        <row r="1582">
          <cell r="A1582">
            <v>38362</v>
          </cell>
          <cell r="C1582">
            <v>4.37</v>
          </cell>
          <cell r="E1582">
            <v>4.87</v>
          </cell>
        </row>
        <row r="1583">
          <cell r="A1583">
            <v>38363</v>
          </cell>
          <cell r="C1583">
            <v>4.33</v>
          </cell>
          <cell r="E1583">
            <v>4.83</v>
          </cell>
        </row>
        <row r="1584">
          <cell r="A1584">
            <v>38364</v>
          </cell>
          <cell r="C1584">
            <v>4.3099999999999996</v>
          </cell>
          <cell r="E1584">
            <v>4.83</v>
          </cell>
        </row>
        <row r="1585">
          <cell r="A1585">
            <v>38365</v>
          </cell>
          <cell r="C1585">
            <v>4.24</v>
          </cell>
          <cell r="E1585">
            <v>4.7699999999999996</v>
          </cell>
        </row>
        <row r="1586">
          <cell r="A1586">
            <v>38366</v>
          </cell>
          <cell r="C1586">
            <v>4.25</v>
          </cell>
          <cell r="E1586">
            <v>4.7699999999999996</v>
          </cell>
        </row>
        <row r="1587">
          <cell r="A1587">
            <v>38369</v>
          </cell>
          <cell r="C1587">
            <v>4.24</v>
          </cell>
          <cell r="E1587">
            <v>4.76</v>
          </cell>
        </row>
        <row r="1588">
          <cell r="A1588">
            <v>38370</v>
          </cell>
          <cell r="C1588">
            <v>4.22</v>
          </cell>
          <cell r="E1588">
            <v>4.76</v>
          </cell>
        </row>
        <row r="1589">
          <cell r="A1589">
            <v>38371</v>
          </cell>
          <cell r="C1589">
            <v>4.2</v>
          </cell>
          <cell r="E1589">
            <v>4.7300000000000004</v>
          </cell>
        </row>
        <row r="1590">
          <cell r="A1590">
            <v>38372</v>
          </cell>
          <cell r="C1590">
            <v>4.2300000000000004</v>
          </cell>
          <cell r="E1590">
            <v>4.75</v>
          </cell>
        </row>
        <row r="1591">
          <cell r="A1591">
            <v>38373</v>
          </cell>
          <cell r="C1591">
            <v>4.22</v>
          </cell>
          <cell r="E1591">
            <v>4.74</v>
          </cell>
        </row>
        <row r="1592">
          <cell r="A1592">
            <v>38376</v>
          </cell>
          <cell r="C1592">
            <v>4.21</v>
          </cell>
          <cell r="E1592">
            <v>4.72</v>
          </cell>
        </row>
        <row r="1593">
          <cell r="A1593">
            <v>38377</v>
          </cell>
          <cell r="C1593">
            <v>4.22</v>
          </cell>
          <cell r="E1593">
            <v>4.74</v>
          </cell>
        </row>
        <row r="1594">
          <cell r="A1594">
            <v>38378</v>
          </cell>
          <cell r="C1594">
            <v>4.21</v>
          </cell>
          <cell r="E1594">
            <v>4.74</v>
          </cell>
        </row>
        <row r="1595">
          <cell r="A1595">
            <v>38379</v>
          </cell>
          <cell r="C1595">
            <v>4.2300000000000004</v>
          </cell>
          <cell r="E1595">
            <v>4.74</v>
          </cell>
        </row>
        <row r="1596">
          <cell r="A1596">
            <v>38380</v>
          </cell>
          <cell r="C1596">
            <v>4.1900000000000004</v>
          </cell>
          <cell r="E1596">
            <v>4.7</v>
          </cell>
        </row>
        <row r="1597">
          <cell r="A1597">
            <v>38383</v>
          </cell>
          <cell r="C1597">
            <v>4.21</v>
          </cell>
          <cell r="E1597">
            <v>4.71</v>
          </cell>
        </row>
        <row r="1598">
          <cell r="A1598">
            <v>38384</v>
          </cell>
          <cell r="C1598">
            <v>4.2300000000000004</v>
          </cell>
          <cell r="E1598">
            <v>4.72</v>
          </cell>
        </row>
        <row r="1599">
          <cell r="A1599">
            <v>38385</v>
          </cell>
          <cell r="C1599">
            <v>4.2300000000000004</v>
          </cell>
          <cell r="E1599">
            <v>4.7300000000000004</v>
          </cell>
        </row>
        <row r="1600">
          <cell r="A1600">
            <v>38386</v>
          </cell>
          <cell r="C1600">
            <v>4.26</v>
          </cell>
          <cell r="E1600">
            <v>4.75</v>
          </cell>
        </row>
        <row r="1601">
          <cell r="A1601">
            <v>38387</v>
          </cell>
          <cell r="C1601">
            <v>4.17</v>
          </cell>
          <cell r="E1601">
            <v>4.67</v>
          </cell>
        </row>
        <row r="1602">
          <cell r="A1602">
            <v>38390</v>
          </cell>
          <cell r="C1602">
            <v>4.1399999999999997</v>
          </cell>
          <cell r="E1602">
            <v>4.63</v>
          </cell>
        </row>
        <row r="1603">
          <cell r="A1603">
            <v>38391</v>
          </cell>
          <cell r="C1603">
            <v>4.13</v>
          </cell>
          <cell r="E1603">
            <v>4.6100000000000003</v>
          </cell>
        </row>
        <row r="1604">
          <cell r="A1604">
            <v>38392</v>
          </cell>
          <cell r="C1604">
            <v>4.1100000000000003</v>
          </cell>
          <cell r="E1604">
            <v>4.58</v>
          </cell>
        </row>
        <row r="1605">
          <cell r="A1605">
            <v>38393</v>
          </cell>
          <cell r="C1605">
            <v>4.16</v>
          </cell>
          <cell r="E1605">
            <v>4.63</v>
          </cell>
        </row>
        <row r="1606">
          <cell r="A1606">
            <v>38394</v>
          </cell>
          <cell r="C1606">
            <v>4.17</v>
          </cell>
          <cell r="E1606">
            <v>4.6399999999999997</v>
          </cell>
        </row>
        <row r="1607">
          <cell r="A1607">
            <v>38397</v>
          </cell>
          <cell r="C1607">
            <v>4.1399999999999997</v>
          </cell>
          <cell r="E1607">
            <v>4.6100000000000003</v>
          </cell>
        </row>
        <row r="1608">
          <cell r="A1608">
            <v>38398</v>
          </cell>
          <cell r="C1608">
            <v>4.16</v>
          </cell>
          <cell r="E1608">
            <v>4.62</v>
          </cell>
        </row>
        <row r="1609">
          <cell r="A1609">
            <v>38399</v>
          </cell>
          <cell r="C1609">
            <v>4.18</v>
          </cell>
          <cell r="E1609">
            <v>4.6399999999999997</v>
          </cell>
        </row>
        <row r="1610">
          <cell r="A1610">
            <v>38400</v>
          </cell>
          <cell r="C1610">
            <v>4.1900000000000004</v>
          </cell>
          <cell r="E1610">
            <v>4.66</v>
          </cell>
        </row>
        <row r="1611">
          <cell r="A1611">
            <v>38401</v>
          </cell>
          <cell r="C1611">
            <v>4.24</v>
          </cell>
          <cell r="E1611">
            <v>4.71</v>
          </cell>
        </row>
        <row r="1612">
          <cell r="A1612">
            <v>38404</v>
          </cell>
          <cell r="C1612">
            <v>4.25</v>
          </cell>
          <cell r="E1612">
            <v>4.7300000000000004</v>
          </cell>
        </row>
        <row r="1613">
          <cell r="A1613">
            <v>38405</v>
          </cell>
          <cell r="C1613">
            <v>4.2300000000000004</v>
          </cell>
          <cell r="E1613">
            <v>4.7300000000000004</v>
          </cell>
        </row>
        <row r="1614">
          <cell r="A1614">
            <v>38406</v>
          </cell>
          <cell r="C1614">
            <v>4.28</v>
          </cell>
          <cell r="E1614">
            <v>4.76</v>
          </cell>
        </row>
        <row r="1615">
          <cell r="A1615">
            <v>38407</v>
          </cell>
          <cell r="C1615">
            <v>4.3099999999999996</v>
          </cell>
          <cell r="E1615">
            <v>4.7699999999999996</v>
          </cell>
        </row>
        <row r="1616">
          <cell r="A1616">
            <v>38408</v>
          </cell>
          <cell r="C1616">
            <v>4.24</v>
          </cell>
          <cell r="E1616">
            <v>4.71</v>
          </cell>
        </row>
        <row r="1617">
          <cell r="A1617">
            <v>38411</v>
          </cell>
          <cell r="C1617">
            <v>4.28</v>
          </cell>
          <cell r="E1617">
            <v>4.75</v>
          </cell>
        </row>
        <row r="1618">
          <cell r="A1618">
            <v>38412</v>
          </cell>
          <cell r="C1618">
            <v>4.28</v>
          </cell>
          <cell r="E1618">
            <v>4.74</v>
          </cell>
        </row>
        <row r="1619">
          <cell r="A1619">
            <v>38413</v>
          </cell>
          <cell r="C1619">
            <v>4.29</v>
          </cell>
          <cell r="E1619">
            <v>4.75</v>
          </cell>
        </row>
        <row r="1620">
          <cell r="A1620">
            <v>38414</v>
          </cell>
          <cell r="C1620">
            <v>4.28</v>
          </cell>
          <cell r="E1620">
            <v>4.74</v>
          </cell>
        </row>
        <row r="1621">
          <cell r="A1621">
            <v>38415</v>
          </cell>
          <cell r="C1621">
            <v>4.24</v>
          </cell>
          <cell r="E1621">
            <v>4.7</v>
          </cell>
        </row>
        <row r="1622">
          <cell r="A1622">
            <v>38418</v>
          </cell>
          <cell r="C1622">
            <v>4.2300000000000004</v>
          </cell>
          <cell r="E1622">
            <v>4.68</v>
          </cell>
        </row>
        <row r="1623">
          <cell r="A1623">
            <v>38419</v>
          </cell>
          <cell r="C1623">
            <v>4.25</v>
          </cell>
          <cell r="E1623">
            <v>4.7</v>
          </cell>
        </row>
        <row r="1624">
          <cell r="A1624">
            <v>38420</v>
          </cell>
          <cell r="C1624">
            <v>4.34</v>
          </cell>
          <cell r="E1624">
            <v>4.79</v>
          </cell>
        </row>
        <row r="1625">
          <cell r="A1625">
            <v>38421</v>
          </cell>
          <cell r="C1625">
            <v>4.3499999999999996</v>
          </cell>
          <cell r="E1625">
            <v>4.79</v>
          </cell>
        </row>
        <row r="1626">
          <cell r="A1626">
            <v>38422</v>
          </cell>
          <cell r="C1626">
            <v>4.41</v>
          </cell>
          <cell r="E1626">
            <v>4.83</v>
          </cell>
        </row>
        <row r="1627">
          <cell r="A1627">
            <v>38425</v>
          </cell>
          <cell r="C1627">
            <v>4.3899999999999997</v>
          </cell>
          <cell r="E1627">
            <v>4.8099999999999996</v>
          </cell>
        </row>
        <row r="1628">
          <cell r="A1628">
            <v>38426</v>
          </cell>
          <cell r="C1628">
            <v>4.43</v>
          </cell>
          <cell r="E1628">
            <v>4.8499999999999996</v>
          </cell>
        </row>
        <row r="1629">
          <cell r="A1629">
            <v>38427</v>
          </cell>
          <cell r="C1629">
            <v>4.38</v>
          </cell>
          <cell r="E1629">
            <v>4.8099999999999996</v>
          </cell>
        </row>
        <row r="1630">
          <cell r="A1630">
            <v>38428</v>
          </cell>
          <cell r="C1630">
            <v>4.3499999999999996</v>
          </cell>
          <cell r="E1630">
            <v>4.78</v>
          </cell>
        </row>
        <row r="1631">
          <cell r="A1631">
            <v>38429</v>
          </cell>
          <cell r="C1631">
            <v>4.3499999999999996</v>
          </cell>
          <cell r="E1631">
            <v>4.7699999999999996</v>
          </cell>
        </row>
        <row r="1632">
          <cell r="A1632">
            <v>38432</v>
          </cell>
          <cell r="C1632">
            <v>4.38</v>
          </cell>
          <cell r="E1632">
            <v>4.79</v>
          </cell>
        </row>
        <row r="1633">
          <cell r="A1633">
            <v>38433</v>
          </cell>
          <cell r="C1633">
            <v>4.45</v>
          </cell>
          <cell r="E1633">
            <v>4.83</v>
          </cell>
        </row>
        <row r="1634">
          <cell r="A1634">
            <v>38434</v>
          </cell>
          <cell r="C1634">
            <v>4.4400000000000004</v>
          </cell>
          <cell r="E1634">
            <v>4.82</v>
          </cell>
        </row>
        <row r="1635">
          <cell r="A1635">
            <v>38435</v>
          </cell>
          <cell r="C1635">
            <v>4.4400000000000004</v>
          </cell>
          <cell r="E1635">
            <v>4.82</v>
          </cell>
        </row>
        <row r="1636">
          <cell r="A1636">
            <v>38436</v>
          </cell>
          <cell r="C1636" t="str">
            <v>na</v>
          </cell>
          <cell r="E1636" t="str">
            <v>na</v>
          </cell>
        </row>
        <row r="1637">
          <cell r="A1637">
            <v>38439</v>
          </cell>
          <cell r="C1637">
            <v>4.47</v>
          </cell>
          <cell r="E1637">
            <v>4.84</v>
          </cell>
        </row>
        <row r="1638">
          <cell r="A1638">
            <v>38440</v>
          </cell>
          <cell r="C1638">
            <v>4.42</v>
          </cell>
          <cell r="E1638">
            <v>4.8099999999999996</v>
          </cell>
        </row>
        <row r="1639">
          <cell r="A1639">
            <v>38441</v>
          </cell>
          <cell r="C1639">
            <v>4.3899999999999997</v>
          </cell>
          <cell r="E1639">
            <v>4.7699999999999996</v>
          </cell>
        </row>
        <row r="1640">
          <cell r="A1640">
            <v>38442</v>
          </cell>
          <cell r="C1640">
            <v>4.32</v>
          </cell>
          <cell r="E1640">
            <v>4.71</v>
          </cell>
        </row>
        <row r="1641">
          <cell r="A1641">
            <v>38443</v>
          </cell>
          <cell r="C1641">
            <v>4.29</v>
          </cell>
          <cell r="E1641">
            <v>4.68</v>
          </cell>
        </row>
        <row r="1642">
          <cell r="A1642">
            <v>38446</v>
          </cell>
          <cell r="C1642">
            <v>4.28</v>
          </cell>
          <cell r="E1642">
            <v>4.6900000000000004</v>
          </cell>
        </row>
        <row r="1643">
          <cell r="A1643">
            <v>38447</v>
          </cell>
          <cell r="C1643">
            <v>4.3099999999999996</v>
          </cell>
          <cell r="E1643">
            <v>4.72</v>
          </cell>
        </row>
        <row r="1644">
          <cell r="A1644">
            <v>38448</v>
          </cell>
          <cell r="C1644">
            <v>4.28</v>
          </cell>
          <cell r="E1644">
            <v>4.7</v>
          </cell>
        </row>
        <row r="1645">
          <cell r="A1645">
            <v>38449</v>
          </cell>
          <cell r="C1645">
            <v>4.3099999999999996</v>
          </cell>
          <cell r="E1645">
            <v>4.74</v>
          </cell>
        </row>
        <row r="1646">
          <cell r="A1646">
            <v>38450</v>
          </cell>
          <cell r="C1646">
            <v>4.2699999999999996</v>
          </cell>
          <cell r="E1646">
            <v>4.71</v>
          </cell>
        </row>
        <row r="1647">
          <cell r="A1647">
            <v>38453</v>
          </cell>
          <cell r="C1647">
            <v>4.21</v>
          </cell>
          <cell r="E1647">
            <v>4.6500000000000004</v>
          </cell>
        </row>
        <row r="1648">
          <cell r="A1648">
            <v>38454</v>
          </cell>
          <cell r="C1648">
            <v>4.17</v>
          </cell>
          <cell r="E1648">
            <v>4.62</v>
          </cell>
        </row>
        <row r="1649">
          <cell r="A1649">
            <v>38455</v>
          </cell>
          <cell r="C1649">
            <v>4.1900000000000004</v>
          </cell>
          <cell r="E1649">
            <v>4.6500000000000004</v>
          </cell>
        </row>
        <row r="1650">
          <cell r="A1650">
            <v>38456</v>
          </cell>
          <cell r="C1650">
            <v>4.18</v>
          </cell>
          <cell r="E1650">
            <v>4.6500000000000004</v>
          </cell>
        </row>
        <row r="1651">
          <cell r="A1651">
            <v>38457</v>
          </cell>
          <cell r="C1651">
            <v>4.1500000000000004</v>
          </cell>
          <cell r="E1651">
            <v>4.6100000000000003</v>
          </cell>
        </row>
        <row r="1652">
          <cell r="A1652">
            <v>38460</v>
          </cell>
          <cell r="C1652">
            <v>4.17</v>
          </cell>
          <cell r="E1652">
            <v>4.62</v>
          </cell>
        </row>
        <row r="1653">
          <cell r="A1653">
            <v>38461</v>
          </cell>
          <cell r="C1653">
            <v>4.12</v>
          </cell>
          <cell r="E1653">
            <v>4.59</v>
          </cell>
        </row>
        <row r="1654">
          <cell r="A1654">
            <v>38462</v>
          </cell>
          <cell r="C1654">
            <v>4.1100000000000003</v>
          </cell>
          <cell r="E1654">
            <v>4.59</v>
          </cell>
        </row>
        <row r="1655">
          <cell r="A1655">
            <v>38463</v>
          </cell>
          <cell r="C1655">
            <v>4.17</v>
          </cell>
          <cell r="E1655">
            <v>4.63</v>
          </cell>
        </row>
        <row r="1656">
          <cell r="A1656">
            <v>38464</v>
          </cell>
          <cell r="C1656">
            <v>4.16</v>
          </cell>
          <cell r="E1656">
            <v>4.6100000000000003</v>
          </cell>
        </row>
        <row r="1657">
          <cell r="A1657">
            <v>38467</v>
          </cell>
          <cell r="C1657">
            <v>4.16</v>
          </cell>
          <cell r="E1657">
            <v>4.5999999999999996</v>
          </cell>
        </row>
        <row r="1658">
          <cell r="A1658">
            <v>38468</v>
          </cell>
          <cell r="C1658">
            <v>4.16</v>
          </cell>
          <cell r="E1658">
            <v>4.5999999999999996</v>
          </cell>
        </row>
        <row r="1659">
          <cell r="A1659">
            <v>38469</v>
          </cell>
          <cell r="C1659">
            <v>4.1399999999999997</v>
          </cell>
          <cell r="E1659">
            <v>4.59</v>
          </cell>
        </row>
        <row r="1660">
          <cell r="A1660">
            <v>38470</v>
          </cell>
          <cell r="C1660">
            <v>4.0999999999999996</v>
          </cell>
          <cell r="E1660">
            <v>4.5599999999999996</v>
          </cell>
        </row>
        <row r="1661">
          <cell r="A1661">
            <v>38471</v>
          </cell>
          <cell r="C1661">
            <v>4.1399999999999997</v>
          </cell>
          <cell r="E1661">
            <v>4.58</v>
          </cell>
        </row>
        <row r="1662">
          <cell r="A1662">
            <v>38474</v>
          </cell>
          <cell r="C1662">
            <v>4.13</v>
          </cell>
          <cell r="E1662">
            <v>4.57</v>
          </cell>
        </row>
        <row r="1663">
          <cell r="A1663">
            <v>38475</v>
          </cell>
          <cell r="C1663">
            <v>4.12</v>
          </cell>
          <cell r="E1663">
            <v>4.55</v>
          </cell>
        </row>
        <row r="1664">
          <cell r="A1664">
            <v>38476</v>
          </cell>
          <cell r="C1664">
            <v>4.13</v>
          </cell>
          <cell r="E1664">
            <v>4.57</v>
          </cell>
        </row>
        <row r="1665">
          <cell r="A1665">
            <v>38477</v>
          </cell>
          <cell r="C1665">
            <v>4.13</v>
          </cell>
          <cell r="E1665">
            <v>4.58</v>
          </cell>
        </row>
        <row r="1666">
          <cell r="A1666">
            <v>38478</v>
          </cell>
          <cell r="C1666">
            <v>4.22</v>
          </cell>
          <cell r="E1666">
            <v>4.63</v>
          </cell>
        </row>
        <row r="1667">
          <cell r="A1667">
            <v>38481</v>
          </cell>
          <cell r="C1667">
            <v>4.21</v>
          </cell>
          <cell r="E1667">
            <v>4.6100000000000003</v>
          </cell>
        </row>
        <row r="1668">
          <cell r="A1668">
            <v>38482</v>
          </cell>
          <cell r="C1668">
            <v>4.16</v>
          </cell>
          <cell r="E1668">
            <v>4.57</v>
          </cell>
        </row>
        <row r="1669">
          <cell r="A1669">
            <v>38483</v>
          </cell>
          <cell r="C1669">
            <v>4.12</v>
          </cell>
          <cell r="E1669">
            <v>4.54</v>
          </cell>
        </row>
        <row r="1670">
          <cell r="A1670">
            <v>38484</v>
          </cell>
          <cell r="C1670">
            <v>4.09</v>
          </cell>
          <cell r="E1670">
            <v>4.5199999999999996</v>
          </cell>
        </row>
        <row r="1671">
          <cell r="A1671">
            <v>38485</v>
          </cell>
          <cell r="C1671">
            <v>4.03</v>
          </cell>
          <cell r="E1671">
            <v>4.47</v>
          </cell>
        </row>
        <row r="1672">
          <cell r="A1672">
            <v>38488</v>
          </cell>
          <cell r="C1672">
            <v>4.05</v>
          </cell>
          <cell r="E1672">
            <v>4.49</v>
          </cell>
        </row>
        <row r="1673">
          <cell r="A1673">
            <v>38489</v>
          </cell>
          <cell r="C1673">
            <v>4.04</v>
          </cell>
          <cell r="E1673">
            <v>4.4800000000000004</v>
          </cell>
        </row>
        <row r="1674">
          <cell r="A1674">
            <v>38490</v>
          </cell>
          <cell r="C1674">
            <v>4.03</v>
          </cell>
          <cell r="E1674">
            <v>4.46</v>
          </cell>
        </row>
        <row r="1675">
          <cell r="A1675">
            <v>38491</v>
          </cell>
          <cell r="C1675">
            <v>4.09</v>
          </cell>
          <cell r="E1675">
            <v>4.5</v>
          </cell>
        </row>
        <row r="1676">
          <cell r="A1676">
            <v>38492</v>
          </cell>
          <cell r="C1676">
            <v>4.09</v>
          </cell>
          <cell r="E1676">
            <v>4.5</v>
          </cell>
        </row>
        <row r="1677">
          <cell r="A1677">
            <v>38495</v>
          </cell>
          <cell r="C1677" t="str">
            <v>na</v>
          </cell>
          <cell r="E1677" t="str">
            <v>na</v>
          </cell>
        </row>
        <row r="1678">
          <cell r="A1678">
            <v>38496</v>
          </cell>
          <cell r="C1678">
            <v>4.03</v>
          </cell>
          <cell r="E1678">
            <v>4.45</v>
          </cell>
        </row>
        <row r="1679">
          <cell r="A1679">
            <v>38497</v>
          </cell>
          <cell r="C1679">
            <v>4.0199999999999996</v>
          </cell>
          <cell r="E1679">
            <v>4.46</v>
          </cell>
        </row>
        <row r="1680">
          <cell r="A1680">
            <v>38498</v>
          </cell>
          <cell r="C1680">
            <v>4.01</v>
          </cell>
          <cell r="E1680">
            <v>4.45</v>
          </cell>
        </row>
        <row r="1681">
          <cell r="A1681">
            <v>38499</v>
          </cell>
          <cell r="C1681">
            <v>3.97</v>
          </cell>
          <cell r="E1681">
            <v>4.42</v>
          </cell>
        </row>
        <row r="1682">
          <cell r="A1682">
            <v>38502</v>
          </cell>
          <cell r="C1682">
            <v>3.96</v>
          </cell>
          <cell r="E1682">
            <v>4.41</v>
          </cell>
        </row>
        <row r="1683">
          <cell r="A1683">
            <v>38503</v>
          </cell>
          <cell r="C1683">
            <v>3.92</v>
          </cell>
          <cell r="E1683">
            <v>4.37</v>
          </cell>
        </row>
        <row r="1684">
          <cell r="A1684">
            <v>38504</v>
          </cell>
          <cell r="C1684">
            <v>3.8</v>
          </cell>
          <cell r="E1684">
            <v>4.28</v>
          </cell>
        </row>
        <row r="1685">
          <cell r="A1685">
            <v>38505</v>
          </cell>
          <cell r="C1685">
            <v>3.81</v>
          </cell>
          <cell r="E1685">
            <v>4.29</v>
          </cell>
        </row>
        <row r="1686">
          <cell r="A1686">
            <v>38506</v>
          </cell>
          <cell r="C1686">
            <v>3.88</v>
          </cell>
          <cell r="E1686">
            <v>4.34</v>
          </cell>
        </row>
        <row r="1687">
          <cell r="A1687">
            <v>38509</v>
          </cell>
          <cell r="C1687">
            <v>3.84</v>
          </cell>
          <cell r="E1687">
            <v>4.3099999999999996</v>
          </cell>
        </row>
        <row r="1688">
          <cell r="A1688">
            <v>38510</v>
          </cell>
          <cell r="C1688">
            <v>3.78</v>
          </cell>
          <cell r="E1688">
            <v>4.26</v>
          </cell>
        </row>
        <row r="1689">
          <cell r="A1689">
            <v>38511</v>
          </cell>
          <cell r="C1689">
            <v>3.81</v>
          </cell>
          <cell r="E1689">
            <v>4.29</v>
          </cell>
        </row>
        <row r="1690">
          <cell r="A1690">
            <v>38512</v>
          </cell>
          <cell r="C1690">
            <v>3.81</v>
          </cell>
          <cell r="E1690">
            <v>4.29</v>
          </cell>
        </row>
        <row r="1691">
          <cell r="A1691">
            <v>38513</v>
          </cell>
          <cell r="C1691">
            <v>3.89</v>
          </cell>
          <cell r="E1691">
            <v>4.3499999999999996</v>
          </cell>
        </row>
        <row r="1692">
          <cell r="A1692">
            <v>38516</v>
          </cell>
          <cell r="C1692">
            <v>3.9</v>
          </cell>
          <cell r="E1692">
            <v>4.37</v>
          </cell>
        </row>
        <row r="1693">
          <cell r="A1693">
            <v>38517</v>
          </cell>
          <cell r="C1693">
            <v>3.93</v>
          </cell>
          <cell r="E1693">
            <v>4.4000000000000004</v>
          </cell>
        </row>
        <row r="1694">
          <cell r="A1694">
            <v>38518</v>
          </cell>
          <cell r="C1694">
            <v>3.93</v>
          </cell>
          <cell r="E1694">
            <v>4.3899999999999997</v>
          </cell>
        </row>
        <row r="1695">
          <cell r="A1695">
            <v>38519</v>
          </cell>
          <cell r="C1695">
            <v>3.9</v>
          </cell>
          <cell r="E1695">
            <v>4.3600000000000003</v>
          </cell>
        </row>
        <row r="1696">
          <cell r="A1696">
            <v>38520</v>
          </cell>
          <cell r="C1696">
            <v>3.89</v>
          </cell>
          <cell r="E1696">
            <v>4.3499999999999996</v>
          </cell>
        </row>
        <row r="1697">
          <cell r="A1697">
            <v>38523</v>
          </cell>
          <cell r="C1697">
            <v>3.88</v>
          </cell>
          <cell r="E1697">
            <v>4.3499999999999996</v>
          </cell>
        </row>
        <row r="1698">
          <cell r="A1698">
            <v>38524</v>
          </cell>
          <cell r="C1698">
            <v>3.84</v>
          </cell>
          <cell r="E1698">
            <v>4.3099999999999996</v>
          </cell>
        </row>
        <row r="1699">
          <cell r="A1699">
            <v>38525</v>
          </cell>
          <cell r="C1699">
            <v>3.77</v>
          </cell>
          <cell r="E1699">
            <v>4.25</v>
          </cell>
        </row>
        <row r="1700">
          <cell r="A1700">
            <v>38526</v>
          </cell>
          <cell r="C1700">
            <v>3.76</v>
          </cell>
          <cell r="E1700">
            <v>4.24</v>
          </cell>
        </row>
        <row r="1701">
          <cell r="A1701">
            <v>38527</v>
          </cell>
          <cell r="C1701">
            <v>3.74</v>
          </cell>
          <cell r="E1701">
            <v>4.2300000000000004</v>
          </cell>
        </row>
        <row r="1702">
          <cell r="A1702">
            <v>38530</v>
          </cell>
          <cell r="C1702">
            <v>3.73</v>
          </cell>
          <cell r="E1702">
            <v>4.22</v>
          </cell>
        </row>
        <row r="1703">
          <cell r="A1703">
            <v>38531</v>
          </cell>
          <cell r="C1703">
            <v>3.78</v>
          </cell>
          <cell r="E1703">
            <v>4.25</v>
          </cell>
        </row>
        <row r="1704">
          <cell r="A1704">
            <v>38532</v>
          </cell>
          <cell r="C1704">
            <v>3.81</v>
          </cell>
          <cell r="E1704">
            <v>4.29</v>
          </cell>
        </row>
        <row r="1705">
          <cell r="A1705">
            <v>38533</v>
          </cell>
          <cell r="C1705">
            <v>3.74</v>
          </cell>
          <cell r="E1705">
            <v>4.21</v>
          </cell>
        </row>
        <row r="1706">
          <cell r="A1706">
            <v>38534</v>
          </cell>
          <cell r="C1706" t="str">
            <v>na</v>
          </cell>
          <cell r="E1706" t="str">
            <v>na</v>
          </cell>
        </row>
        <row r="1707">
          <cell r="A1707">
            <v>38537</v>
          </cell>
          <cell r="C1707">
            <v>3.85</v>
          </cell>
          <cell r="E1707">
            <v>4.3099999999999996</v>
          </cell>
        </row>
        <row r="1708">
          <cell r="A1708">
            <v>38538</v>
          </cell>
          <cell r="C1708">
            <v>3.9</v>
          </cell>
          <cell r="E1708">
            <v>4.3499999999999996</v>
          </cell>
        </row>
        <row r="1709">
          <cell r="A1709">
            <v>38539</v>
          </cell>
          <cell r="C1709">
            <v>3.89</v>
          </cell>
          <cell r="E1709">
            <v>4.32</v>
          </cell>
        </row>
        <row r="1710">
          <cell r="A1710">
            <v>38540</v>
          </cell>
          <cell r="C1710">
            <v>3.88</v>
          </cell>
          <cell r="E1710">
            <v>4.32</v>
          </cell>
        </row>
        <row r="1711">
          <cell r="A1711">
            <v>38541</v>
          </cell>
          <cell r="C1711">
            <v>3.89</v>
          </cell>
          <cell r="E1711">
            <v>4.32</v>
          </cell>
        </row>
        <row r="1712">
          <cell r="A1712">
            <v>38544</v>
          </cell>
          <cell r="C1712">
            <v>3.91</v>
          </cell>
          <cell r="E1712">
            <v>4.33</v>
          </cell>
        </row>
        <row r="1713">
          <cell r="A1713">
            <v>38545</v>
          </cell>
          <cell r="C1713">
            <v>3.96</v>
          </cell>
          <cell r="E1713">
            <v>4.3600000000000003</v>
          </cell>
        </row>
        <row r="1714">
          <cell r="A1714">
            <v>38546</v>
          </cell>
          <cell r="C1714">
            <v>3.94</v>
          </cell>
          <cell r="E1714">
            <v>4.3499999999999996</v>
          </cell>
        </row>
        <row r="1715">
          <cell r="A1715">
            <v>38547</v>
          </cell>
          <cell r="C1715">
            <v>3.92</v>
          </cell>
          <cell r="E1715">
            <v>4.33</v>
          </cell>
        </row>
        <row r="1716">
          <cell r="A1716">
            <v>38548</v>
          </cell>
          <cell r="C1716">
            <v>3.91</v>
          </cell>
          <cell r="E1716">
            <v>4.3099999999999996</v>
          </cell>
        </row>
        <row r="1717">
          <cell r="A1717">
            <v>38551</v>
          </cell>
          <cell r="C1717">
            <v>3.95</v>
          </cell>
          <cell r="E1717">
            <v>4.34</v>
          </cell>
        </row>
        <row r="1718">
          <cell r="A1718">
            <v>38552</v>
          </cell>
          <cell r="C1718">
            <v>3.91</v>
          </cell>
          <cell r="E1718">
            <v>4.32</v>
          </cell>
        </row>
        <row r="1719">
          <cell r="A1719">
            <v>38553</v>
          </cell>
          <cell r="C1719">
            <v>3.92</v>
          </cell>
          <cell r="E1719">
            <v>4.32</v>
          </cell>
        </row>
        <row r="1720">
          <cell r="A1720">
            <v>38554</v>
          </cell>
          <cell r="C1720">
            <v>3.96</v>
          </cell>
          <cell r="E1720">
            <v>4.3600000000000003</v>
          </cell>
        </row>
        <row r="1721">
          <cell r="A1721">
            <v>38555</v>
          </cell>
          <cell r="C1721">
            <v>3.86</v>
          </cell>
          <cell r="E1721">
            <v>4.29</v>
          </cell>
        </row>
        <row r="1722">
          <cell r="A1722">
            <v>38558</v>
          </cell>
          <cell r="C1722">
            <v>3.84</v>
          </cell>
          <cell r="E1722">
            <v>4.28</v>
          </cell>
        </row>
        <row r="1723">
          <cell r="A1723">
            <v>38559</v>
          </cell>
          <cell r="C1723">
            <v>3.88</v>
          </cell>
          <cell r="E1723">
            <v>4.3</v>
          </cell>
        </row>
        <row r="1724">
          <cell r="A1724">
            <v>38560</v>
          </cell>
          <cell r="C1724">
            <v>3.91</v>
          </cell>
          <cell r="E1724">
            <v>4.3099999999999996</v>
          </cell>
        </row>
        <row r="1725">
          <cell r="A1725">
            <v>38561</v>
          </cell>
          <cell r="C1725">
            <v>3.85</v>
          </cell>
          <cell r="E1725">
            <v>4.2699999999999996</v>
          </cell>
        </row>
        <row r="1726">
          <cell r="A1726">
            <v>38562</v>
          </cell>
          <cell r="C1726">
            <v>3.86</v>
          </cell>
          <cell r="E1726">
            <v>4.2699999999999996</v>
          </cell>
        </row>
        <row r="1727">
          <cell r="A1727">
            <v>38565</v>
          </cell>
          <cell r="C1727" t="str">
            <v>na</v>
          </cell>
          <cell r="E1727" t="str">
            <v>na</v>
          </cell>
        </row>
        <row r="1728">
          <cell r="A1728">
            <v>38566</v>
          </cell>
          <cell r="C1728">
            <v>3.94</v>
          </cell>
          <cell r="E1728">
            <v>4.34</v>
          </cell>
        </row>
        <row r="1729">
          <cell r="A1729">
            <v>38567</v>
          </cell>
          <cell r="C1729">
            <v>3.93</v>
          </cell>
          <cell r="E1729">
            <v>4.32</v>
          </cell>
        </row>
        <row r="1730">
          <cell r="A1730">
            <v>38568</v>
          </cell>
          <cell r="C1730">
            <v>3.93</v>
          </cell>
          <cell r="E1730">
            <v>4.32</v>
          </cell>
        </row>
        <row r="1731">
          <cell r="A1731">
            <v>38569</v>
          </cell>
          <cell r="C1731">
            <v>4.01</v>
          </cell>
          <cell r="E1731">
            <v>4.37</v>
          </cell>
        </row>
        <row r="1732">
          <cell r="A1732">
            <v>38572</v>
          </cell>
          <cell r="C1732">
            <v>4.0199999999999996</v>
          </cell>
          <cell r="E1732">
            <v>4.38</v>
          </cell>
        </row>
        <row r="1733">
          <cell r="A1733">
            <v>38573</v>
          </cell>
          <cell r="C1733">
            <v>4</v>
          </cell>
          <cell r="E1733">
            <v>4.37</v>
          </cell>
        </row>
        <row r="1734">
          <cell r="A1734">
            <v>38574</v>
          </cell>
          <cell r="C1734">
            <v>4.04</v>
          </cell>
          <cell r="E1734">
            <v>4.4000000000000004</v>
          </cell>
        </row>
        <row r="1735">
          <cell r="A1735">
            <v>38575</v>
          </cell>
          <cell r="C1735">
            <v>3.98</v>
          </cell>
          <cell r="E1735">
            <v>4.3600000000000003</v>
          </cell>
        </row>
        <row r="1736">
          <cell r="A1736">
            <v>38576</v>
          </cell>
          <cell r="C1736">
            <v>3.92</v>
          </cell>
          <cell r="E1736">
            <v>4.3</v>
          </cell>
        </row>
        <row r="1737">
          <cell r="A1737">
            <v>38579</v>
          </cell>
          <cell r="C1737">
            <v>3.95</v>
          </cell>
          <cell r="E1737">
            <v>4.32</v>
          </cell>
        </row>
        <row r="1738">
          <cell r="A1738">
            <v>38580</v>
          </cell>
          <cell r="C1738">
            <v>3.93</v>
          </cell>
          <cell r="E1738">
            <v>4.26</v>
          </cell>
        </row>
        <row r="1739">
          <cell r="A1739">
            <v>38581</v>
          </cell>
          <cell r="C1739">
            <v>3.96</v>
          </cell>
          <cell r="E1739">
            <v>4.29</v>
          </cell>
        </row>
        <row r="1740">
          <cell r="A1740">
            <v>38582</v>
          </cell>
          <cell r="C1740">
            <v>3.92</v>
          </cell>
          <cell r="E1740">
            <v>4.25</v>
          </cell>
        </row>
        <row r="1741">
          <cell r="A1741">
            <v>38583</v>
          </cell>
          <cell r="C1741">
            <v>3.91</v>
          </cell>
          <cell r="E1741">
            <v>4.2300000000000004</v>
          </cell>
        </row>
        <row r="1742">
          <cell r="A1742">
            <v>38586</v>
          </cell>
          <cell r="C1742">
            <v>3.92</v>
          </cell>
          <cell r="E1742">
            <v>4.24</v>
          </cell>
        </row>
        <row r="1743">
          <cell r="A1743">
            <v>38587</v>
          </cell>
          <cell r="C1743">
            <v>3.91</v>
          </cell>
          <cell r="E1743">
            <v>4.2300000000000004</v>
          </cell>
        </row>
        <row r="1744">
          <cell r="A1744">
            <v>38588</v>
          </cell>
          <cell r="C1744">
            <v>3.87</v>
          </cell>
          <cell r="E1744">
            <v>4.2</v>
          </cell>
        </row>
        <row r="1745">
          <cell r="A1745">
            <v>38589</v>
          </cell>
          <cell r="C1745">
            <v>3.84</v>
          </cell>
          <cell r="E1745">
            <v>4.16</v>
          </cell>
        </row>
        <row r="1746">
          <cell r="A1746">
            <v>38590</v>
          </cell>
          <cell r="C1746">
            <v>3.85</v>
          </cell>
          <cell r="E1746">
            <v>4.16</v>
          </cell>
        </row>
        <row r="1747">
          <cell r="A1747">
            <v>38593</v>
          </cell>
          <cell r="C1747">
            <v>3.83</v>
          </cell>
          <cell r="E1747">
            <v>4.1500000000000004</v>
          </cell>
        </row>
        <row r="1748">
          <cell r="A1748">
            <v>38594</v>
          </cell>
          <cell r="C1748">
            <v>3.81</v>
          </cell>
          <cell r="E1748">
            <v>4.13</v>
          </cell>
        </row>
        <row r="1749">
          <cell r="A1749">
            <v>38595</v>
          </cell>
          <cell r="C1749">
            <v>3.78</v>
          </cell>
          <cell r="E1749">
            <v>4.12</v>
          </cell>
        </row>
        <row r="1750">
          <cell r="A1750">
            <v>38596</v>
          </cell>
          <cell r="C1750">
            <v>3.73</v>
          </cell>
          <cell r="E1750">
            <v>4.0999999999999996</v>
          </cell>
        </row>
        <row r="1751">
          <cell r="A1751">
            <v>38597</v>
          </cell>
          <cell r="C1751">
            <v>3.73</v>
          </cell>
          <cell r="E1751">
            <v>4.0999999999999996</v>
          </cell>
        </row>
        <row r="1752">
          <cell r="A1752">
            <v>38600</v>
          </cell>
          <cell r="C1752" t="str">
            <v>na</v>
          </cell>
          <cell r="E1752" t="str">
            <v>na</v>
          </cell>
        </row>
        <row r="1753">
          <cell r="A1753">
            <v>38601</v>
          </cell>
          <cell r="C1753">
            <v>3.79</v>
          </cell>
          <cell r="E1753">
            <v>4.1399999999999997</v>
          </cell>
        </row>
        <row r="1754">
          <cell r="A1754">
            <v>38602</v>
          </cell>
          <cell r="C1754">
            <v>3.85</v>
          </cell>
          <cell r="E1754">
            <v>4.1900000000000004</v>
          </cell>
        </row>
        <row r="1755">
          <cell r="A1755">
            <v>38603</v>
          </cell>
          <cell r="C1755">
            <v>3.85</v>
          </cell>
          <cell r="E1755">
            <v>4.1900000000000004</v>
          </cell>
        </row>
        <row r="1756">
          <cell r="A1756">
            <v>38604</v>
          </cell>
          <cell r="C1756">
            <v>3.82</v>
          </cell>
          <cell r="E1756">
            <v>4.1500000000000004</v>
          </cell>
        </row>
        <row r="1757">
          <cell r="A1757">
            <v>38607</v>
          </cell>
          <cell r="C1757">
            <v>3.85</v>
          </cell>
          <cell r="E1757">
            <v>4.1900000000000004</v>
          </cell>
        </row>
        <row r="1758">
          <cell r="A1758">
            <v>38608</v>
          </cell>
          <cell r="C1758">
            <v>3.82</v>
          </cell>
          <cell r="E1758">
            <v>4.16</v>
          </cell>
        </row>
        <row r="1759">
          <cell r="A1759">
            <v>38609</v>
          </cell>
          <cell r="C1759">
            <v>3.85</v>
          </cell>
          <cell r="E1759">
            <v>4.17</v>
          </cell>
        </row>
        <row r="1760">
          <cell r="A1760">
            <v>38610</v>
          </cell>
          <cell r="C1760">
            <v>3.87</v>
          </cell>
          <cell r="E1760">
            <v>4.1900000000000004</v>
          </cell>
        </row>
        <row r="1761">
          <cell r="A1761">
            <v>38611</v>
          </cell>
          <cell r="C1761">
            <v>3.92</v>
          </cell>
          <cell r="E1761">
            <v>4.2300000000000004</v>
          </cell>
        </row>
        <row r="1762">
          <cell r="A1762">
            <v>38614</v>
          </cell>
          <cell r="C1762">
            <v>3.88</v>
          </cell>
          <cell r="E1762">
            <v>4.21</v>
          </cell>
        </row>
        <row r="1763">
          <cell r="A1763">
            <v>38615</v>
          </cell>
          <cell r="C1763">
            <v>3.9</v>
          </cell>
          <cell r="E1763">
            <v>4.21</v>
          </cell>
        </row>
        <row r="1764">
          <cell r="A1764">
            <v>38616</v>
          </cell>
          <cell r="C1764">
            <v>3.85</v>
          </cell>
          <cell r="E1764">
            <v>4.17</v>
          </cell>
        </row>
        <row r="1765">
          <cell r="A1765">
            <v>38617</v>
          </cell>
          <cell r="C1765">
            <v>3.86</v>
          </cell>
          <cell r="E1765">
            <v>4.18</v>
          </cell>
        </row>
        <row r="1766">
          <cell r="A1766">
            <v>38618</v>
          </cell>
          <cell r="C1766">
            <v>3.91</v>
          </cell>
          <cell r="E1766">
            <v>4.22</v>
          </cell>
        </row>
        <row r="1767">
          <cell r="A1767">
            <v>38621</v>
          </cell>
          <cell r="C1767">
            <v>3.95</v>
          </cell>
          <cell r="E1767">
            <v>4.24</v>
          </cell>
        </row>
        <row r="1768">
          <cell r="A1768">
            <v>38622</v>
          </cell>
          <cell r="C1768">
            <v>3.94</v>
          </cell>
          <cell r="E1768">
            <v>4.2300000000000004</v>
          </cell>
        </row>
        <row r="1769">
          <cell r="A1769">
            <v>38623</v>
          </cell>
          <cell r="C1769">
            <v>3.94</v>
          </cell>
          <cell r="E1769">
            <v>4.21</v>
          </cell>
        </row>
        <row r="1770">
          <cell r="A1770">
            <v>38624</v>
          </cell>
          <cell r="C1770">
            <v>3.97</v>
          </cell>
          <cell r="E1770">
            <v>4.24</v>
          </cell>
        </row>
        <row r="1771">
          <cell r="A1771">
            <v>38625</v>
          </cell>
          <cell r="C1771">
            <v>3.96</v>
          </cell>
          <cell r="E1771">
            <v>4.22</v>
          </cell>
        </row>
        <row r="1772">
          <cell r="A1772">
            <v>38628</v>
          </cell>
          <cell r="C1772">
            <v>3.98</v>
          </cell>
          <cell r="E1772">
            <v>4.24</v>
          </cell>
        </row>
        <row r="1773">
          <cell r="A1773">
            <v>38629</v>
          </cell>
          <cell r="C1773">
            <v>3.94</v>
          </cell>
          <cell r="E1773">
            <v>4.2</v>
          </cell>
        </row>
        <row r="1774">
          <cell r="A1774">
            <v>38630</v>
          </cell>
          <cell r="C1774">
            <v>3.93</v>
          </cell>
          <cell r="E1774">
            <v>4.1900000000000004</v>
          </cell>
        </row>
        <row r="1775">
          <cell r="A1775">
            <v>38631</v>
          </cell>
          <cell r="C1775">
            <v>3.93</v>
          </cell>
          <cell r="E1775">
            <v>4.2</v>
          </cell>
        </row>
        <row r="1776">
          <cell r="A1776">
            <v>38632</v>
          </cell>
          <cell r="C1776">
            <v>3.94</v>
          </cell>
          <cell r="E1776">
            <v>4.1900000000000004</v>
          </cell>
        </row>
        <row r="1777">
          <cell r="A1777">
            <v>38635</v>
          </cell>
          <cell r="C1777" t="str">
            <v>na</v>
          </cell>
          <cell r="E1777" t="str">
            <v>na</v>
          </cell>
        </row>
        <row r="1778">
          <cell r="A1778">
            <v>38636</v>
          </cell>
          <cell r="C1778">
            <v>3.99</v>
          </cell>
          <cell r="E1778">
            <v>4.2300000000000004</v>
          </cell>
        </row>
        <row r="1779">
          <cell r="A1779">
            <v>38637</v>
          </cell>
          <cell r="C1779">
            <v>4.05</v>
          </cell>
          <cell r="E1779">
            <v>4.29</v>
          </cell>
        </row>
        <row r="1780">
          <cell r="A1780">
            <v>38638</v>
          </cell>
          <cell r="C1780">
            <v>4.05</v>
          </cell>
          <cell r="E1780">
            <v>4.3</v>
          </cell>
        </row>
        <row r="1781">
          <cell r="A1781">
            <v>38639</v>
          </cell>
          <cell r="C1781">
            <v>4.04</v>
          </cell>
          <cell r="E1781">
            <v>4.3</v>
          </cell>
        </row>
        <row r="1782">
          <cell r="A1782">
            <v>38642</v>
          </cell>
          <cell r="C1782">
            <v>4.0599999999999996</v>
          </cell>
          <cell r="E1782">
            <v>4.3099999999999996</v>
          </cell>
        </row>
        <row r="1783">
          <cell r="A1783">
            <v>38643</v>
          </cell>
          <cell r="C1783">
            <v>4.0599999999999996</v>
          </cell>
          <cell r="E1783">
            <v>4.3</v>
          </cell>
        </row>
        <row r="1784">
          <cell r="A1784">
            <v>38644</v>
          </cell>
          <cell r="C1784">
            <v>4.0999999999999996</v>
          </cell>
          <cell r="E1784">
            <v>4.33</v>
          </cell>
        </row>
        <row r="1785">
          <cell r="A1785">
            <v>38645</v>
          </cell>
          <cell r="C1785">
            <v>4.0599999999999996</v>
          </cell>
          <cell r="E1785">
            <v>4.3</v>
          </cell>
        </row>
        <row r="1786">
          <cell r="A1786">
            <v>38646</v>
          </cell>
          <cell r="C1786">
            <v>4.0199999999999996</v>
          </cell>
          <cell r="E1786">
            <v>4.26</v>
          </cell>
        </row>
        <row r="1787">
          <cell r="A1787">
            <v>38649</v>
          </cell>
          <cell r="C1787">
            <v>4.05</v>
          </cell>
          <cell r="E1787">
            <v>4.2699999999999996</v>
          </cell>
        </row>
        <row r="1788">
          <cell r="A1788">
            <v>38650</v>
          </cell>
          <cell r="C1788">
            <v>4.1100000000000003</v>
          </cell>
          <cell r="E1788">
            <v>4.32</v>
          </cell>
        </row>
        <row r="1789">
          <cell r="A1789">
            <v>38651</v>
          </cell>
          <cell r="C1789">
            <v>4.16</v>
          </cell>
          <cell r="E1789">
            <v>4.37</v>
          </cell>
        </row>
        <row r="1790">
          <cell r="A1790">
            <v>38652</v>
          </cell>
          <cell r="C1790">
            <v>4.1399999999999997</v>
          </cell>
          <cell r="E1790">
            <v>4.3499999999999996</v>
          </cell>
        </row>
        <row r="1791">
          <cell r="A1791">
            <v>38653</v>
          </cell>
          <cell r="C1791">
            <v>4.16</v>
          </cell>
          <cell r="E1791">
            <v>4.3499999999999996</v>
          </cell>
        </row>
        <row r="1792">
          <cell r="A1792">
            <v>38656</v>
          </cell>
          <cell r="C1792">
            <v>4.17</v>
          </cell>
          <cell r="E1792">
            <v>4.3499999999999996</v>
          </cell>
        </row>
        <row r="1793">
          <cell r="A1793">
            <v>38657</v>
          </cell>
          <cell r="C1793">
            <v>4.17</v>
          </cell>
          <cell r="E1793">
            <v>4.3499999999999996</v>
          </cell>
        </row>
        <row r="1794">
          <cell r="A1794">
            <v>38658</v>
          </cell>
          <cell r="C1794">
            <v>4.18</v>
          </cell>
          <cell r="E1794">
            <v>4.3600000000000003</v>
          </cell>
        </row>
        <row r="1795">
          <cell r="A1795">
            <v>38659</v>
          </cell>
          <cell r="C1795">
            <v>4.18</v>
          </cell>
          <cell r="E1795">
            <v>4.3600000000000003</v>
          </cell>
        </row>
        <row r="1796">
          <cell r="A1796">
            <v>38660</v>
          </cell>
          <cell r="C1796">
            <v>4.2</v>
          </cell>
          <cell r="E1796">
            <v>4.37</v>
          </cell>
        </row>
        <row r="1797">
          <cell r="A1797">
            <v>38663</v>
          </cell>
          <cell r="C1797">
            <v>4.18</v>
          </cell>
          <cell r="E1797">
            <v>4.34</v>
          </cell>
        </row>
        <row r="1798">
          <cell r="A1798">
            <v>38664</v>
          </cell>
          <cell r="C1798">
            <v>4.1399999999999997</v>
          </cell>
          <cell r="E1798">
            <v>4.3</v>
          </cell>
        </row>
        <row r="1799">
          <cell r="A1799">
            <v>38665</v>
          </cell>
          <cell r="C1799">
            <v>4.18</v>
          </cell>
          <cell r="E1799">
            <v>4.34</v>
          </cell>
        </row>
        <row r="1800">
          <cell r="A1800">
            <v>38666</v>
          </cell>
          <cell r="C1800">
            <v>4.16</v>
          </cell>
          <cell r="E1800">
            <v>4.3099999999999996</v>
          </cell>
        </row>
        <row r="1801">
          <cell r="A1801">
            <v>38667</v>
          </cell>
          <cell r="C1801" t="str">
            <v>na</v>
          </cell>
          <cell r="E1801" t="str">
            <v>na</v>
          </cell>
        </row>
        <row r="1802">
          <cell r="A1802">
            <v>38670</v>
          </cell>
          <cell r="C1802">
            <v>4.1900000000000004</v>
          </cell>
          <cell r="E1802">
            <v>4.33</v>
          </cell>
        </row>
        <row r="1803">
          <cell r="A1803">
            <v>38671</v>
          </cell>
          <cell r="C1803">
            <v>4.1500000000000004</v>
          </cell>
          <cell r="E1803">
            <v>4.29</v>
          </cell>
        </row>
        <row r="1804">
          <cell r="A1804">
            <v>38672</v>
          </cell>
          <cell r="C1804">
            <v>4.09</v>
          </cell>
          <cell r="E1804">
            <v>4.24</v>
          </cell>
        </row>
        <row r="1805">
          <cell r="A1805">
            <v>38673</v>
          </cell>
          <cell r="C1805">
            <v>4.08</v>
          </cell>
          <cell r="E1805">
            <v>4.2300000000000004</v>
          </cell>
        </row>
        <row r="1806">
          <cell r="A1806">
            <v>38674</v>
          </cell>
          <cell r="C1806">
            <v>4.1100000000000003</v>
          </cell>
          <cell r="E1806">
            <v>4.25</v>
          </cell>
        </row>
        <row r="1807">
          <cell r="A1807">
            <v>38677</v>
          </cell>
          <cell r="C1807">
            <v>4.09</v>
          </cell>
          <cell r="E1807">
            <v>4.2300000000000004</v>
          </cell>
        </row>
        <row r="1808">
          <cell r="A1808">
            <v>38678</v>
          </cell>
          <cell r="C1808">
            <v>4.03</v>
          </cell>
          <cell r="E1808">
            <v>4.2</v>
          </cell>
        </row>
        <row r="1809">
          <cell r="A1809">
            <v>38679</v>
          </cell>
          <cell r="C1809">
            <v>4.01</v>
          </cell>
          <cell r="E1809">
            <v>4.18</v>
          </cell>
        </row>
        <row r="1810">
          <cell r="A1810">
            <v>38680</v>
          </cell>
          <cell r="C1810">
            <v>4.01</v>
          </cell>
          <cell r="E1810">
            <v>4.18</v>
          </cell>
        </row>
        <row r="1811">
          <cell r="A1811">
            <v>38681</v>
          </cell>
          <cell r="C1811">
            <v>4.01</v>
          </cell>
          <cell r="E1811">
            <v>4.17</v>
          </cell>
        </row>
        <row r="1812">
          <cell r="A1812">
            <v>38684</v>
          </cell>
          <cell r="C1812">
            <v>3.99</v>
          </cell>
          <cell r="E1812">
            <v>4.1500000000000004</v>
          </cell>
        </row>
        <row r="1813">
          <cell r="A1813">
            <v>38685</v>
          </cell>
          <cell r="C1813">
            <v>4.04</v>
          </cell>
          <cell r="E1813">
            <v>4.18</v>
          </cell>
        </row>
        <row r="1814">
          <cell r="A1814">
            <v>38686</v>
          </cell>
          <cell r="C1814">
            <v>4.0599999999999996</v>
          </cell>
          <cell r="E1814">
            <v>4.18</v>
          </cell>
        </row>
        <row r="1815">
          <cell r="A1815">
            <v>38687</v>
          </cell>
          <cell r="C1815">
            <v>4.05</v>
          </cell>
          <cell r="E1815">
            <v>4.18</v>
          </cell>
        </row>
        <row r="1816">
          <cell r="A1816">
            <v>38688</v>
          </cell>
          <cell r="C1816">
            <v>4.08</v>
          </cell>
          <cell r="E1816">
            <v>4.21</v>
          </cell>
        </row>
        <row r="1817">
          <cell r="A1817">
            <v>38691</v>
          </cell>
          <cell r="C1817">
            <v>4.1100000000000003</v>
          </cell>
          <cell r="E1817">
            <v>4.24</v>
          </cell>
        </row>
        <row r="1818">
          <cell r="A1818">
            <v>38692</v>
          </cell>
          <cell r="C1818">
            <v>4.05</v>
          </cell>
          <cell r="E1818">
            <v>4.18</v>
          </cell>
        </row>
        <row r="1819">
          <cell r="A1819">
            <v>38693</v>
          </cell>
          <cell r="C1819">
            <v>4.07</v>
          </cell>
          <cell r="E1819">
            <v>4.2</v>
          </cell>
        </row>
        <row r="1820">
          <cell r="A1820">
            <v>38694</v>
          </cell>
          <cell r="C1820">
            <v>4.04</v>
          </cell>
          <cell r="E1820">
            <v>4.17</v>
          </cell>
        </row>
        <row r="1821">
          <cell r="A1821">
            <v>38695</v>
          </cell>
          <cell r="C1821">
            <v>4.1100000000000003</v>
          </cell>
          <cell r="E1821">
            <v>4.22</v>
          </cell>
        </row>
        <row r="1822">
          <cell r="A1822">
            <v>38698</v>
          </cell>
          <cell r="C1822">
            <v>4.13</v>
          </cell>
          <cell r="E1822">
            <v>4.24</v>
          </cell>
        </row>
        <row r="1823">
          <cell r="A1823">
            <v>38699</v>
          </cell>
          <cell r="C1823">
            <v>4.12</v>
          </cell>
          <cell r="E1823">
            <v>4.2300000000000004</v>
          </cell>
        </row>
        <row r="1824">
          <cell r="A1824">
            <v>38700</v>
          </cell>
          <cell r="C1824">
            <v>4.08</v>
          </cell>
          <cell r="E1824">
            <v>4.1900000000000004</v>
          </cell>
        </row>
        <row r="1825">
          <cell r="A1825">
            <v>38701</v>
          </cell>
          <cell r="C1825">
            <v>4.0599999999999996</v>
          </cell>
          <cell r="E1825">
            <v>4.17</v>
          </cell>
        </row>
        <row r="1826">
          <cell r="A1826">
            <v>38702</v>
          </cell>
          <cell r="C1826">
            <v>4.01</v>
          </cell>
          <cell r="E1826">
            <v>4.12</v>
          </cell>
        </row>
        <row r="1827">
          <cell r="A1827">
            <v>38705</v>
          </cell>
          <cell r="C1827">
            <v>4</v>
          </cell>
          <cell r="E1827">
            <v>4.1100000000000003</v>
          </cell>
        </row>
        <row r="1828">
          <cell r="A1828">
            <v>38706</v>
          </cell>
          <cell r="C1828">
            <v>4.0199999999999996</v>
          </cell>
          <cell r="E1828">
            <v>4.12</v>
          </cell>
        </row>
        <row r="1829">
          <cell r="A1829">
            <v>38707</v>
          </cell>
          <cell r="C1829">
            <v>4.03</v>
          </cell>
          <cell r="E1829">
            <v>4.12</v>
          </cell>
        </row>
        <row r="1830">
          <cell r="A1830">
            <v>38708</v>
          </cell>
          <cell r="C1830">
            <v>4</v>
          </cell>
          <cell r="E1830">
            <v>4.09</v>
          </cell>
        </row>
        <row r="1831">
          <cell r="A1831">
            <v>38709</v>
          </cell>
          <cell r="C1831">
            <v>3.99</v>
          </cell>
          <cell r="E1831">
            <v>4.07</v>
          </cell>
        </row>
        <row r="1832">
          <cell r="A1832">
            <v>38712</v>
          </cell>
          <cell r="C1832" t="str">
            <v>na</v>
          </cell>
          <cell r="E1832" t="str">
            <v>na</v>
          </cell>
        </row>
        <row r="1833">
          <cell r="A1833">
            <v>38713</v>
          </cell>
          <cell r="C1833" t="str">
            <v>na</v>
          </cell>
          <cell r="E1833" t="str">
            <v>na</v>
          </cell>
        </row>
        <row r="1834">
          <cell r="A1834">
            <v>38714</v>
          </cell>
          <cell r="C1834">
            <v>3.93</v>
          </cell>
          <cell r="E1834">
            <v>4.0199999999999996</v>
          </cell>
        </row>
        <row r="1835">
          <cell r="A1835">
            <v>38715</v>
          </cell>
          <cell r="C1835">
            <v>3.96</v>
          </cell>
          <cell r="E1835">
            <v>4.04</v>
          </cell>
        </row>
        <row r="1836">
          <cell r="A1836">
            <v>38716</v>
          </cell>
          <cell r="C1836">
            <v>3.98</v>
          </cell>
          <cell r="E1836">
            <v>4.05</v>
          </cell>
        </row>
        <row r="1837">
          <cell r="A1837">
            <v>38719</v>
          </cell>
          <cell r="C1837" t="str">
            <v>na</v>
          </cell>
          <cell r="E1837" t="str">
            <v>na</v>
          </cell>
        </row>
        <row r="1838">
          <cell r="A1838">
            <v>38720</v>
          </cell>
          <cell r="C1838">
            <v>3.97</v>
          </cell>
          <cell r="E1838">
            <v>4.0599999999999996</v>
          </cell>
        </row>
        <row r="1839">
          <cell r="A1839">
            <v>38721</v>
          </cell>
          <cell r="C1839">
            <v>3.93</v>
          </cell>
          <cell r="E1839">
            <v>4.0599999999999996</v>
          </cell>
        </row>
        <row r="1840">
          <cell r="A1840">
            <v>38722</v>
          </cell>
          <cell r="C1840">
            <v>3.95</v>
          </cell>
          <cell r="E1840">
            <v>4.08</v>
          </cell>
        </row>
        <row r="1841">
          <cell r="A1841">
            <v>38723</v>
          </cell>
          <cell r="C1841">
            <v>3.97</v>
          </cell>
          <cell r="E1841">
            <v>4.0999999999999996</v>
          </cell>
        </row>
        <row r="1842">
          <cell r="A1842">
            <v>38726</v>
          </cell>
          <cell r="C1842">
            <v>3.99</v>
          </cell>
          <cell r="E1842">
            <v>4.1100000000000003</v>
          </cell>
        </row>
        <row r="1843">
          <cell r="A1843">
            <v>38727</v>
          </cell>
          <cell r="C1843">
            <v>4.03</v>
          </cell>
          <cell r="E1843">
            <v>4.1500000000000004</v>
          </cell>
        </row>
        <row r="1844">
          <cell r="A1844">
            <v>38728</v>
          </cell>
          <cell r="C1844">
            <v>4.05</v>
          </cell>
          <cell r="E1844">
            <v>4.1500000000000004</v>
          </cell>
        </row>
        <row r="1845">
          <cell r="A1845">
            <v>38729</v>
          </cell>
          <cell r="C1845">
            <v>4.03</v>
          </cell>
          <cell r="E1845">
            <v>4.1399999999999997</v>
          </cell>
        </row>
        <row r="1846">
          <cell r="A1846">
            <v>38730</v>
          </cell>
          <cell r="C1846">
            <v>3.99</v>
          </cell>
          <cell r="E1846">
            <v>4.0999999999999996</v>
          </cell>
        </row>
        <row r="1847">
          <cell r="A1847">
            <v>38733</v>
          </cell>
          <cell r="C1847">
            <v>3.98</v>
          </cell>
          <cell r="E1847">
            <v>4.09</v>
          </cell>
        </row>
        <row r="1848">
          <cell r="A1848">
            <v>38734</v>
          </cell>
          <cell r="C1848">
            <v>3.94</v>
          </cell>
          <cell r="E1848">
            <v>4.0599999999999996</v>
          </cell>
        </row>
        <row r="1849">
          <cell r="A1849">
            <v>38735</v>
          </cell>
          <cell r="C1849">
            <v>3.94</v>
          </cell>
          <cell r="E1849">
            <v>4.0599999999999996</v>
          </cell>
        </row>
        <row r="1850">
          <cell r="A1850">
            <v>38736</v>
          </cell>
          <cell r="C1850">
            <v>4</v>
          </cell>
          <cell r="E1850">
            <v>4.0999999999999996</v>
          </cell>
        </row>
        <row r="1851">
          <cell r="A1851">
            <v>38737</v>
          </cell>
          <cell r="C1851">
            <v>4.01</v>
          </cell>
          <cell r="E1851">
            <v>4.1100000000000003</v>
          </cell>
        </row>
        <row r="1852">
          <cell r="A1852">
            <v>38740</v>
          </cell>
          <cell r="C1852">
            <v>4.04</v>
          </cell>
          <cell r="E1852">
            <v>4.13</v>
          </cell>
        </row>
        <row r="1853">
          <cell r="A1853">
            <v>38741</v>
          </cell>
          <cell r="C1853">
            <v>4.05</v>
          </cell>
          <cell r="E1853">
            <v>4.16</v>
          </cell>
        </row>
        <row r="1854">
          <cell r="A1854">
            <v>38742</v>
          </cell>
          <cell r="C1854">
            <v>4.1100000000000003</v>
          </cell>
          <cell r="E1854">
            <v>4.2</v>
          </cell>
        </row>
        <row r="1855">
          <cell r="A1855">
            <v>38743</v>
          </cell>
          <cell r="C1855">
            <v>4.1399999999999997</v>
          </cell>
          <cell r="E1855">
            <v>4.2300000000000004</v>
          </cell>
        </row>
        <row r="1856">
          <cell r="A1856">
            <v>38744</v>
          </cell>
          <cell r="C1856">
            <v>4.1500000000000004</v>
          </cell>
          <cell r="E1856">
            <v>4.2300000000000004</v>
          </cell>
        </row>
        <row r="1857">
          <cell r="A1857">
            <v>38747</v>
          </cell>
          <cell r="C1857">
            <v>4.17</v>
          </cell>
          <cell r="E1857">
            <v>4.25</v>
          </cell>
        </row>
        <row r="1858">
          <cell r="A1858">
            <v>38748</v>
          </cell>
          <cell r="C1858">
            <v>4.17</v>
          </cell>
          <cell r="E1858">
            <v>4.24</v>
          </cell>
        </row>
        <row r="1859">
          <cell r="A1859">
            <v>38749</v>
          </cell>
          <cell r="C1859">
            <v>4.18</v>
          </cell>
          <cell r="E1859">
            <v>4.26</v>
          </cell>
        </row>
        <row r="1860">
          <cell r="A1860">
            <v>38750</v>
          </cell>
          <cell r="C1860">
            <v>4.18</v>
          </cell>
          <cell r="E1860">
            <v>4.25</v>
          </cell>
        </row>
        <row r="1861">
          <cell r="A1861">
            <v>38751</v>
          </cell>
          <cell r="C1861">
            <v>4.16</v>
          </cell>
          <cell r="E1861">
            <v>4.21</v>
          </cell>
        </row>
        <row r="1862">
          <cell r="A1862">
            <v>38754</v>
          </cell>
          <cell r="C1862">
            <v>4.21</v>
          </cell>
          <cell r="E1862">
            <v>4.2300000000000004</v>
          </cell>
        </row>
        <row r="1863">
          <cell r="A1863">
            <v>38755</v>
          </cell>
          <cell r="C1863">
            <v>4.2</v>
          </cell>
          <cell r="E1863">
            <v>4.24</v>
          </cell>
        </row>
        <row r="1864">
          <cell r="A1864">
            <v>38756</v>
          </cell>
          <cell r="C1864">
            <v>4.21</v>
          </cell>
          <cell r="E1864">
            <v>4.25</v>
          </cell>
        </row>
        <row r="1865">
          <cell r="A1865">
            <v>38757</v>
          </cell>
          <cell r="C1865">
            <v>4.21</v>
          </cell>
          <cell r="E1865">
            <v>4.24</v>
          </cell>
        </row>
        <row r="1866">
          <cell r="A1866">
            <v>38758</v>
          </cell>
          <cell r="C1866">
            <v>4.22</v>
          </cell>
          <cell r="E1866">
            <v>4.2699999999999996</v>
          </cell>
        </row>
        <row r="1867">
          <cell r="A1867">
            <v>38761</v>
          </cell>
          <cell r="C1867">
            <v>4.2</v>
          </cell>
          <cell r="E1867">
            <v>4.26</v>
          </cell>
        </row>
        <row r="1868">
          <cell r="A1868">
            <v>38762</v>
          </cell>
          <cell r="C1868">
            <v>4.22</v>
          </cell>
          <cell r="E1868">
            <v>4.2699999999999996</v>
          </cell>
        </row>
        <row r="1869">
          <cell r="A1869">
            <v>38763</v>
          </cell>
          <cell r="C1869">
            <v>4.21</v>
          </cell>
          <cell r="E1869">
            <v>4.2699999999999996</v>
          </cell>
        </row>
        <row r="1870">
          <cell r="A1870">
            <v>38764</v>
          </cell>
          <cell r="C1870">
            <v>4.1900000000000004</v>
          </cell>
          <cell r="E1870">
            <v>4.25</v>
          </cell>
        </row>
        <row r="1871">
          <cell r="A1871">
            <v>38765</v>
          </cell>
          <cell r="C1871">
            <v>4.12</v>
          </cell>
          <cell r="E1871">
            <v>4.18</v>
          </cell>
        </row>
        <row r="1872">
          <cell r="A1872">
            <v>38768</v>
          </cell>
          <cell r="C1872">
            <v>4.1100000000000003</v>
          </cell>
          <cell r="E1872">
            <v>4.17</v>
          </cell>
        </row>
        <row r="1873">
          <cell r="A1873">
            <v>38769</v>
          </cell>
          <cell r="C1873">
            <v>4.13</v>
          </cell>
          <cell r="E1873">
            <v>4.1900000000000004</v>
          </cell>
        </row>
        <row r="1874">
          <cell r="A1874">
            <v>38770</v>
          </cell>
          <cell r="C1874">
            <v>4.0999999999999996</v>
          </cell>
          <cell r="E1874">
            <v>4.1500000000000004</v>
          </cell>
        </row>
        <row r="1875">
          <cell r="A1875">
            <v>38771</v>
          </cell>
          <cell r="C1875">
            <v>4.13</v>
          </cell>
          <cell r="E1875">
            <v>4.17</v>
          </cell>
        </row>
        <row r="1876">
          <cell r="A1876">
            <v>38772</v>
          </cell>
          <cell r="C1876">
            <v>4.1500000000000004</v>
          </cell>
          <cell r="E1876">
            <v>4.17</v>
          </cell>
        </row>
        <row r="1877">
          <cell r="A1877">
            <v>38775</v>
          </cell>
          <cell r="C1877">
            <v>4.1500000000000004</v>
          </cell>
          <cell r="E1877">
            <v>4.17</v>
          </cell>
        </row>
        <row r="1878">
          <cell r="A1878">
            <v>38776</v>
          </cell>
          <cell r="C1878">
            <v>4.12</v>
          </cell>
          <cell r="E1878">
            <v>4.1500000000000004</v>
          </cell>
        </row>
        <row r="1879">
          <cell r="A1879">
            <v>38777</v>
          </cell>
          <cell r="C1879">
            <v>4.1500000000000004</v>
          </cell>
          <cell r="E1879">
            <v>4.17</v>
          </cell>
        </row>
        <row r="1880">
          <cell r="A1880">
            <v>38778</v>
          </cell>
          <cell r="C1880">
            <v>4.18</v>
          </cell>
          <cell r="E1880">
            <v>4.2</v>
          </cell>
        </row>
        <row r="1881">
          <cell r="A1881">
            <v>38779</v>
          </cell>
          <cell r="C1881">
            <v>4.22</v>
          </cell>
          <cell r="E1881">
            <v>4.24</v>
          </cell>
        </row>
        <row r="1882">
          <cell r="A1882">
            <v>38782</v>
          </cell>
          <cell r="C1882">
            <v>4.2699999999999996</v>
          </cell>
          <cell r="E1882">
            <v>4.29</v>
          </cell>
        </row>
        <row r="1883">
          <cell r="A1883">
            <v>38783</v>
          </cell>
          <cell r="C1883">
            <v>4.22</v>
          </cell>
          <cell r="E1883">
            <v>4.25</v>
          </cell>
        </row>
        <row r="1884">
          <cell r="A1884">
            <v>38784</v>
          </cell>
          <cell r="C1884">
            <v>4.2</v>
          </cell>
          <cell r="E1884">
            <v>4.24</v>
          </cell>
        </row>
        <row r="1885">
          <cell r="A1885">
            <v>38785</v>
          </cell>
          <cell r="C1885">
            <v>4.21</v>
          </cell>
          <cell r="E1885">
            <v>4.24</v>
          </cell>
        </row>
        <row r="1886">
          <cell r="A1886">
            <v>38786</v>
          </cell>
          <cell r="C1886">
            <v>4.24</v>
          </cell>
          <cell r="E1886">
            <v>4.26</v>
          </cell>
        </row>
        <row r="1887">
          <cell r="A1887">
            <v>38789</v>
          </cell>
          <cell r="C1887">
            <v>4.25</v>
          </cell>
          <cell r="E1887">
            <v>4.26</v>
          </cell>
        </row>
        <row r="1888">
          <cell r="A1888">
            <v>38790</v>
          </cell>
          <cell r="C1888">
            <v>4.18</v>
          </cell>
          <cell r="E1888">
            <v>4.2</v>
          </cell>
        </row>
        <row r="1889">
          <cell r="A1889">
            <v>38791</v>
          </cell>
          <cell r="C1889">
            <v>4.1900000000000004</v>
          </cell>
          <cell r="E1889">
            <v>4.22</v>
          </cell>
        </row>
        <row r="1890">
          <cell r="A1890">
            <v>38792</v>
          </cell>
          <cell r="C1890">
            <v>4.12</v>
          </cell>
          <cell r="E1890">
            <v>4.16</v>
          </cell>
        </row>
        <row r="1891">
          <cell r="A1891">
            <v>38793</v>
          </cell>
          <cell r="C1891">
            <v>4.1399999999999997</v>
          </cell>
          <cell r="E1891">
            <v>4.18</v>
          </cell>
        </row>
        <row r="1892">
          <cell r="A1892">
            <v>38796</v>
          </cell>
          <cell r="C1892">
            <v>4.16</v>
          </cell>
          <cell r="E1892">
            <v>4.18</v>
          </cell>
        </row>
        <row r="1893">
          <cell r="A1893">
            <v>38797</v>
          </cell>
          <cell r="C1893">
            <v>4.2</v>
          </cell>
          <cell r="E1893">
            <v>4.2</v>
          </cell>
        </row>
        <row r="1894">
          <cell r="A1894">
            <v>38798</v>
          </cell>
          <cell r="C1894">
            <v>4.1900000000000004</v>
          </cell>
          <cell r="E1894">
            <v>4.1900000000000004</v>
          </cell>
        </row>
        <row r="1895">
          <cell r="A1895">
            <v>38799</v>
          </cell>
          <cell r="C1895">
            <v>4.21</v>
          </cell>
          <cell r="E1895">
            <v>4.2</v>
          </cell>
        </row>
        <row r="1896">
          <cell r="A1896">
            <v>38800</v>
          </cell>
          <cell r="C1896">
            <v>4.13</v>
          </cell>
          <cell r="E1896">
            <v>4.16</v>
          </cell>
        </row>
        <row r="1897">
          <cell r="A1897">
            <v>38803</v>
          </cell>
          <cell r="C1897">
            <v>4.16</v>
          </cell>
          <cell r="E1897">
            <v>4.18</v>
          </cell>
        </row>
        <row r="1898">
          <cell r="A1898">
            <v>38804</v>
          </cell>
          <cell r="C1898">
            <v>4.21</v>
          </cell>
          <cell r="E1898">
            <v>4.21</v>
          </cell>
        </row>
        <row r="1899">
          <cell r="A1899">
            <v>38805</v>
          </cell>
          <cell r="C1899">
            <v>4.2300000000000004</v>
          </cell>
          <cell r="E1899">
            <v>4.2300000000000004</v>
          </cell>
        </row>
        <row r="1900">
          <cell r="A1900">
            <v>38806</v>
          </cell>
          <cell r="C1900">
            <v>4.2699999999999996</v>
          </cell>
          <cell r="E1900">
            <v>4.28</v>
          </cell>
        </row>
        <row r="1901">
          <cell r="A1901">
            <v>38807</v>
          </cell>
          <cell r="C1901">
            <v>4.26</v>
          </cell>
          <cell r="E1901">
            <v>4.26</v>
          </cell>
        </row>
        <row r="1902">
          <cell r="A1902">
            <v>38810</v>
          </cell>
          <cell r="C1902">
            <v>4.29</v>
          </cell>
          <cell r="E1902">
            <v>4.29</v>
          </cell>
        </row>
        <row r="1903">
          <cell r="A1903">
            <v>38811</v>
          </cell>
          <cell r="C1903">
            <v>4.32</v>
          </cell>
          <cell r="E1903">
            <v>4.3099999999999996</v>
          </cell>
        </row>
        <row r="1904">
          <cell r="A1904">
            <v>38812</v>
          </cell>
          <cell r="C1904">
            <v>4.32</v>
          </cell>
          <cell r="E1904">
            <v>4.32</v>
          </cell>
        </row>
        <row r="1905">
          <cell r="A1905">
            <v>38813</v>
          </cell>
          <cell r="C1905">
            <v>4.3499999999999996</v>
          </cell>
          <cell r="E1905">
            <v>4.37</v>
          </cell>
        </row>
        <row r="1906">
          <cell r="A1906">
            <v>38814</v>
          </cell>
          <cell r="C1906">
            <v>4.41</v>
          </cell>
          <cell r="E1906">
            <v>4.4400000000000004</v>
          </cell>
        </row>
        <row r="1907">
          <cell r="A1907">
            <v>38817</v>
          </cell>
          <cell r="C1907">
            <v>4.4000000000000004</v>
          </cell>
          <cell r="E1907">
            <v>4.43</v>
          </cell>
        </row>
        <row r="1908">
          <cell r="A1908">
            <v>38818</v>
          </cell>
          <cell r="C1908">
            <v>4.38</v>
          </cell>
          <cell r="E1908">
            <v>4.41</v>
          </cell>
        </row>
        <row r="1909">
          <cell r="A1909">
            <v>38819</v>
          </cell>
          <cell r="C1909">
            <v>4.4000000000000004</v>
          </cell>
          <cell r="E1909">
            <v>4.4400000000000004</v>
          </cell>
        </row>
        <row r="1910">
          <cell r="A1910">
            <v>38820</v>
          </cell>
          <cell r="C1910">
            <v>4.4400000000000004</v>
          </cell>
          <cell r="E1910">
            <v>4.49</v>
          </cell>
        </row>
        <row r="1911">
          <cell r="A1911">
            <v>38821</v>
          </cell>
          <cell r="C1911" t="str">
            <v>na</v>
          </cell>
          <cell r="E1911" t="str">
            <v>na</v>
          </cell>
        </row>
        <row r="1912">
          <cell r="A1912">
            <v>38824</v>
          </cell>
          <cell r="C1912">
            <v>4.42</v>
          </cell>
          <cell r="E1912">
            <v>4.47</v>
          </cell>
        </row>
        <row r="1913">
          <cell r="A1913">
            <v>38825</v>
          </cell>
          <cell r="C1913">
            <v>4.4000000000000004</v>
          </cell>
          <cell r="E1913">
            <v>4.47</v>
          </cell>
        </row>
        <row r="1914">
          <cell r="A1914">
            <v>38826</v>
          </cell>
          <cell r="C1914">
            <v>4.4400000000000004</v>
          </cell>
          <cell r="E1914">
            <v>4.5199999999999996</v>
          </cell>
        </row>
        <row r="1915">
          <cell r="A1915">
            <v>38827</v>
          </cell>
          <cell r="C1915">
            <v>4.4800000000000004</v>
          </cell>
          <cell r="E1915">
            <v>4.55</v>
          </cell>
        </row>
        <row r="1916">
          <cell r="A1916">
            <v>38828</v>
          </cell>
          <cell r="C1916">
            <v>4.45</v>
          </cell>
          <cell r="E1916">
            <v>4.5199999999999996</v>
          </cell>
        </row>
        <row r="1917">
          <cell r="A1917">
            <v>38831</v>
          </cell>
          <cell r="C1917">
            <v>4.42</v>
          </cell>
          <cell r="E1917">
            <v>4.49</v>
          </cell>
        </row>
        <row r="1918">
          <cell r="A1918">
            <v>38832</v>
          </cell>
          <cell r="C1918">
            <v>4.5</v>
          </cell>
          <cell r="E1918">
            <v>4.55</v>
          </cell>
        </row>
        <row r="1919">
          <cell r="A1919">
            <v>38833</v>
          </cell>
          <cell r="C1919">
            <v>4.5199999999999996</v>
          </cell>
          <cell r="E1919">
            <v>4.57</v>
          </cell>
        </row>
        <row r="1920">
          <cell r="A1920">
            <v>38834</v>
          </cell>
          <cell r="C1920">
            <v>4.5</v>
          </cell>
          <cell r="E1920">
            <v>4.55</v>
          </cell>
        </row>
        <row r="1921">
          <cell r="A1921">
            <v>38835</v>
          </cell>
          <cell r="C1921">
            <v>4.46</v>
          </cell>
          <cell r="E1921">
            <v>4.5199999999999996</v>
          </cell>
        </row>
        <row r="1922">
          <cell r="A1922">
            <v>38838</v>
          </cell>
          <cell r="C1922">
            <v>4.51</v>
          </cell>
          <cell r="E1922">
            <v>4.55</v>
          </cell>
        </row>
        <row r="1923">
          <cell r="A1923">
            <v>38839</v>
          </cell>
          <cell r="C1923">
            <v>4.4800000000000004</v>
          </cell>
          <cell r="E1923">
            <v>4.5199999999999996</v>
          </cell>
        </row>
        <row r="1924">
          <cell r="A1924">
            <v>38840</v>
          </cell>
          <cell r="C1924">
            <v>4.4800000000000004</v>
          </cell>
          <cell r="E1924">
            <v>4.51</v>
          </cell>
        </row>
        <row r="1925">
          <cell r="A1925">
            <v>38841</v>
          </cell>
          <cell r="C1925">
            <v>4.47</v>
          </cell>
          <cell r="E1925">
            <v>4.5</v>
          </cell>
        </row>
        <row r="1926">
          <cell r="A1926">
            <v>38842</v>
          </cell>
          <cell r="C1926">
            <v>4.45</v>
          </cell>
          <cell r="E1926">
            <v>4.49</v>
          </cell>
        </row>
        <row r="1927">
          <cell r="A1927">
            <v>38845</v>
          </cell>
          <cell r="C1927">
            <v>4.45</v>
          </cell>
          <cell r="E1927">
            <v>4.49</v>
          </cell>
        </row>
        <row r="1928">
          <cell r="A1928">
            <v>38846</v>
          </cell>
          <cell r="C1928">
            <v>4.46</v>
          </cell>
          <cell r="E1928">
            <v>4.51</v>
          </cell>
        </row>
        <row r="1929">
          <cell r="A1929">
            <v>38847</v>
          </cell>
          <cell r="C1929">
            <v>4.47</v>
          </cell>
          <cell r="E1929">
            <v>4.51</v>
          </cell>
        </row>
        <row r="1930">
          <cell r="A1930">
            <v>38848</v>
          </cell>
          <cell r="C1930">
            <v>4.46</v>
          </cell>
          <cell r="E1930">
            <v>4.5199999999999996</v>
          </cell>
        </row>
        <row r="1931">
          <cell r="A1931">
            <v>38849</v>
          </cell>
          <cell r="C1931">
            <v>4.45</v>
          </cell>
          <cell r="E1931">
            <v>4.5199999999999996</v>
          </cell>
        </row>
        <row r="1932">
          <cell r="A1932">
            <v>38852</v>
          </cell>
          <cell r="C1932">
            <v>4.41</v>
          </cell>
          <cell r="E1932">
            <v>4.47</v>
          </cell>
        </row>
        <row r="1933">
          <cell r="A1933">
            <v>38853</v>
          </cell>
          <cell r="C1933">
            <v>4.37</v>
          </cell>
          <cell r="E1933">
            <v>4.43</v>
          </cell>
        </row>
        <row r="1934">
          <cell r="A1934">
            <v>38854</v>
          </cell>
          <cell r="C1934">
            <v>4.38</v>
          </cell>
          <cell r="E1934">
            <v>4.45</v>
          </cell>
        </row>
        <row r="1935">
          <cell r="A1935">
            <v>38855</v>
          </cell>
          <cell r="C1935">
            <v>4.3099999999999996</v>
          </cell>
          <cell r="E1935">
            <v>4.3899999999999997</v>
          </cell>
        </row>
        <row r="1936">
          <cell r="A1936">
            <v>38856</v>
          </cell>
          <cell r="C1936">
            <v>4.33</v>
          </cell>
          <cell r="E1936">
            <v>4.3899999999999997</v>
          </cell>
        </row>
        <row r="1937">
          <cell r="A1937">
            <v>38859</v>
          </cell>
          <cell r="C1937" t="str">
            <v>na</v>
          </cell>
          <cell r="E1937" t="str">
            <v>na</v>
          </cell>
        </row>
        <row r="1938">
          <cell r="A1938">
            <v>38860</v>
          </cell>
          <cell r="C1938">
            <v>4.32</v>
          </cell>
          <cell r="E1938">
            <v>4.37</v>
          </cell>
        </row>
        <row r="1939">
          <cell r="A1939">
            <v>38861</v>
          </cell>
          <cell r="C1939">
            <v>4.3</v>
          </cell>
          <cell r="E1939">
            <v>4.3499999999999996</v>
          </cell>
        </row>
        <row r="1940">
          <cell r="A1940">
            <v>38862</v>
          </cell>
          <cell r="C1940">
            <v>4.29</v>
          </cell>
          <cell r="E1940">
            <v>4.34</v>
          </cell>
        </row>
        <row r="1941">
          <cell r="A1941">
            <v>38863</v>
          </cell>
          <cell r="C1941">
            <v>4.3</v>
          </cell>
          <cell r="E1941">
            <v>4.3600000000000003</v>
          </cell>
        </row>
        <row r="1942">
          <cell r="A1942">
            <v>38866</v>
          </cell>
          <cell r="C1942">
            <v>4.3</v>
          </cell>
          <cell r="E1942">
            <v>4.3499999999999996</v>
          </cell>
        </row>
        <row r="1943">
          <cell r="A1943">
            <v>38867</v>
          </cell>
          <cell r="C1943">
            <v>4.3499999999999996</v>
          </cell>
          <cell r="E1943">
            <v>4.4000000000000004</v>
          </cell>
        </row>
        <row r="1944">
          <cell r="A1944">
            <v>38868</v>
          </cell>
          <cell r="C1944">
            <v>4.45</v>
          </cell>
          <cell r="E1944">
            <v>4.5</v>
          </cell>
        </row>
        <row r="1945">
          <cell r="A1945">
            <v>38869</v>
          </cell>
          <cell r="C1945">
            <v>4.3899999999999997</v>
          </cell>
          <cell r="E1945">
            <v>4.4400000000000004</v>
          </cell>
        </row>
        <row r="1946">
          <cell r="A1946">
            <v>38870</v>
          </cell>
          <cell r="C1946">
            <v>4.3099999999999996</v>
          </cell>
          <cell r="E1946">
            <v>4.37</v>
          </cell>
        </row>
        <row r="1947">
          <cell r="A1947">
            <v>38873</v>
          </cell>
          <cell r="C1947">
            <v>4.3099999999999996</v>
          </cell>
          <cell r="E1947">
            <v>4.38</v>
          </cell>
        </row>
        <row r="1948">
          <cell r="A1948">
            <v>38874</v>
          </cell>
          <cell r="C1948">
            <v>4.29</v>
          </cell>
          <cell r="E1948">
            <v>4.3600000000000003</v>
          </cell>
        </row>
        <row r="1949">
          <cell r="A1949">
            <v>38875</v>
          </cell>
          <cell r="C1949">
            <v>4.3099999999999996</v>
          </cell>
          <cell r="E1949">
            <v>4.38</v>
          </cell>
        </row>
        <row r="1950">
          <cell r="A1950">
            <v>38876</v>
          </cell>
          <cell r="C1950">
            <v>4.32</v>
          </cell>
          <cell r="E1950">
            <v>4.4000000000000004</v>
          </cell>
        </row>
        <row r="1951">
          <cell r="A1951">
            <v>38877</v>
          </cell>
          <cell r="C1951">
            <v>4.37</v>
          </cell>
          <cell r="E1951">
            <v>4.42</v>
          </cell>
        </row>
        <row r="1952">
          <cell r="A1952">
            <v>38880</v>
          </cell>
          <cell r="C1952">
            <v>4.3499999999999996</v>
          </cell>
          <cell r="E1952">
            <v>4.41</v>
          </cell>
        </row>
        <row r="1953">
          <cell r="A1953">
            <v>38881</v>
          </cell>
          <cell r="C1953">
            <v>4.3099999999999996</v>
          </cell>
          <cell r="E1953">
            <v>4.38</v>
          </cell>
        </row>
        <row r="1954">
          <cell r="A1954">
            <v>38882</v>
          </cell>
          <cell r="C1954">
            <v>4.3499999999999996</v>
          </cell>
          <cell r="E1954">
            <v>4.42</v>
          </cell>
        </row>
        <row r="1955">
          <cell r="A1955">
            <v>38883</v>
          </cell>
          <cell r="C1955">
            <v>4.3899999999999997</v>
          </cell>
          <cell r="E1955">
            <v>4.45</v>
          </cell>
        </row>
        <row r="1956">
          <cell r="A1956">
            <v>38884</v>
          </cell>
          <cell r="C1956">
            <v>4.3899999999999997</v>
          </cell>
          <cell r="E1956">
            <v>4.4400000000000004</v>
          </cell>
        </row>
        <row r="1957">
          <cell r="A1957">
            <v>38887</v>
          </cell>
          <cell r="C1957">
            <v>4.41</v>
          </cell>
          <cell r="E1957">
            <v>4.46</v>
          </cell>
        </row>
        <row r="1958">
          <cell r="A1958">
            <v>38888</v>
          </cell>
          <cell r="C1958">
            <v>4.49</v>
          </cell>
          <cell r="E1958">
            <v>4.5199999999999996</v>
          </cell>
        </row>
        <row r="1959">
          <cell r="A1959">
            <v>38889</v>
          </cell>
          <cell r="C1959">
            <v>4.5199999999999996</v>
          </cell>
          <cell r="E1959">
            <v>4.55</v>
          </cell>
        </row>
        <row r="1960">
          <cell r="A1960">
            <v>38890</v>
          </cell>
          <cell r="C1960">
            <v>4.5599999999999996</v>
          </cell>
          <cell r="E1960">
            <v>4.5999999999999996</v>
          </cell>
        </row>
        <row r="1961">
          <cell r="A1961">
            <v>38891</v>
          </cell>
          <cell r="C1961">
            <v>4.6100000000000003</v>
          </cell>
          <cell r="E1961">
            <v>4.6399999999999997</v>
          </cell>
        </row>
        <row r="1962">
          <cell r="A1962">
            <v>38894</v>
          </cell>
          <cell r="C1962">
            <v>4.6399999999999997</v>
          </cell>
          <cell r="E1962">
            <v>4.67</v>
          </cell>
        </row>
        <row r="1963">
          <cell r="A1963">
            <v>38895</v>
          </cell>
          <cell r="C1963">
            <v>4.5999999999999996</v>
          </cell>
          <cell r="E1963">
            <v>4.63</v>
          </cell>
        </row>
        <row r="1964">
          <cell r="A1964">
            <v>38896</v>
          </cell>
          <cell r="C1964">
            <v>4.63</v>
          </cell>
          <cell r="E1964">
            <v>4.67</v>
          </cell>
        </row>
        <row r="1965">
          <cell r="A1965">
            <v>38897</v>
          </cell>
          <cell r="C1965">
            <v>4.58</v>
          </cell>
          <cell r="E1965">
            <v>4.63</v>
          </cell>
        </row>
        <row r="1966">
          <cell r="A1966">
            <v>38898</v>
          </cell>
          <cell r="C1966">
            <v>4.58</v>
          </cell>
          <cell r="E1966">
            <v>4.6100000000000003</v>
          </cell>
        </row>
        <row r="1967">
          <cell r="A1967">
            <v>38901</v>
          </cell>
          <cell r="C1967" t="str">
            <v>na</v>
          </cell>
          <cell r="E1967" t="str">
            <v>na</v>
          </cell>
        </row>
        <row r="1968">
          <cell r="A1968">
            <v>38902</v>
          </cell>
          <cell r="C1968">
            <v>4.5999999999999996</v>
          </cell>
          <cell r="E1968">
            <v>4.6399999999999997</v>
          </cell>
        </row>
        <row r="1969">
          <cell r="A1969">
            <v>38903</v>
          </cell>
          <cell r="C1969">
            <v>4.6100000000000003</v>
          </cell>
          <cell r="E1969">
            <v>4.6500000000000004</v>
          </cell>
        </row>
        <row r="1970">
          <cell r="A1970">
            <v>38904</v>
          </cell>
          <cell r="C1970">
            <v>4.59</v>
          </cell>
          <cell r="E1970">
            <v>4.62</v>
          </cell>
        </row>
        <row r="1971">
          <cell r="A1971">
            <v>38905</v>
          </cell>
          <cell r="C1971">
            <v>4.49</v>
          </cell>
          <cell r="E1971">
            <v>4.54</v>
          </cell>
        </row>
        <row r="1972">
          <cell r="A1972">
            <v>38908</v>
          </cell>
          <cell r="C1972">
            <v>4.46</v>
          </cell>
          <cell r="E1972">
            <v>4.51</v>
          </cell>
        </row>
        <row r="1973">
          <cell r="A1973">
            <v>38909</v>
          </cell>
          <cell r="C1973">
            <v>4.4400000000000004</v>
          </cell>
          <cell r="E1973">
            <v>4.49</v>
          </cell>
        </row>
        <row r="1974">
          <cell r="A1974">
            <v>38910</v>
          </cell>
          <cell r="C1974">
            <v>4.46</v>
          </cell>
          <cell r="E1974">
            <v>4.5199999999999996</v>
          </cell>
        </row>
        <row r="1975">
          <cell r="A1975">
            <v>38911</v>
          </cell>
          <cell r="C1975">
            <v>4.45</v>
          </cell>
          <cell r="E1975">
            <v>4.5199999999999996</v>
          </cell>
        </row>
        <row r="1976">
          <cell r="A1976">
            <v>38912</v>
          </cell>
          <cell r="C1976">
            <v>4.4400000000000004</v>
          </cell>
          <cell r="E1976">
            <v>4.51</v>
          </cell>
        </row>
        <row r="1977">
          <cell r="A1977">
            <v>38915</v>
          </cell>
          <cell r="C1977">
            <v>4.4400000000000004</v>
          </cell>
          <cell r="E1977">
            <v>4.5</v>
          </cell>
        </row>
        <row r="1978">
          <cell r="A1978">
            <v>38916</v>
          </cell>
          <cell r="C1978">
            <v>4.49</v>
          </cell>
          <cell r="E1978">
            <v>4.55</v>
          </cell>
        </row>
        <row r="1979">
          <cell r="A1979">
            <v>38917</v>
          </cell>
          <cell r="C1979">
            <v>4.43</v>
          </cell>
          <cell r="E1979">
            <v>4.49</v>
          </cell>
        </row>
        <row r="1980">
          <cell r="A1980">
            <v>38918</v>
          </cell>
          <cell r="C1980">
            <v>4.42</v>
          </cell>
          <cell r="E1980">
            <v>4.4800000000000004</v>
          </cell>
        </row>
        <row r="1981">
          <cell r="A1981">
            <v>38919</v>
          </cell>
          <cell r="C1981">
            <v>4.38</v>
          </cell>
          <cell r="E1981">
            <v>4.46</v>
          </cell>
        </row>
        <row r="1982">
          <cell r="A1982">
            <v>38922</v>
          </cell>
          <cell r="C1982">
            <v>4.37</v>
          </cell>
          <cell r="E1982">
            <v>4.45</v>
          </cell>
        </row>
        <row r="1983">
          <cell r="A1983">
            <v>38923</v>
          </cell>
          <cell r="C1983">
            <v>4.4000000000000004</v>
          </cell>
          <cell r="E1983">
            <v>4.47</v>
          </cell>
        </row>
        <row r="1984">
          <cell r="A1984">
            <v>38924</v>
          </cell>
          <cell r="C1984">
            <v>4.38</v>
          </cell>
          <cell r="E1984">
            <v>4.45</v>
          </cell>
        </row>
        <row r="1985">
          <cell r="A1985">
            <v>38925</v>
          </cell>
          <cell r="C1985">
            <v>4.38</v>
          </cell>
          <cell r="E1985">
            <v>4.4400000000000004</v>
          </cell>
        </row>
        <row r="1986">
          <cell r="A1986">
            <v>38926</v>
          </cell>
          <cell r="C1986">
            <v>4.34</v>
          </cell>
          <cell r="E1986">
            <v>4.41</v>
          </cell>
        </row>
        <row r="1987">
          <cell r="A1987">
            <v>38929</v>
          </cell>
          <cell r="C1987">
            <v>4.3099999999999996</v>
          </cell>
          <cell r="E1987">
            <v>4.37</v>
          </cell>
        </row>
        <row r="1988">
          <cell r="A1988">
            <v>38930</v>
          </cell>
          <cell r="C1988">
            <v>4.3099999999999996</v>
          </cell>
          <cell r="E1988">
            <v>4.37</v>
          </cell>
        </row>
        <row r="1989">
          <cell r="A1989">
            <v>38931</v>
          </cell>
          <cell r="C1989">
            <v>4.32</v>
          </cell>
          <cell r="E1989">
            <v>4.3899999999999997</v>
          </cell>
        </row>
        <row r="1990">
          <cell r="A1990">
            <v>38932</v>
          </cell>
          <cell r="C1990">
            <v>4.33</v>
          </cell>
          <cell r="E1990">
            <v>4.3899999999999997</v>
          </cell>
        </row>
        <row r="1991">
          <cell r="A1991">
            <v>38933</v>
          </cell>
          <cell r="C1991">
            <v>4.3</v>
          </cell>
          <cell r="E1991">
            <v>4.3600000000000003</v>
          </cell>
        </row>
        <row r="1992">
          <cell r="A1992">
            <v>38936</v>
          </cell>
          <cell r="C1992" t="str">
            <v>na</v>
          </cell>
          <cell r="E1992" t="str">
            <v>na</v>
          </cell>
        </row>
        <row r="1993">
          <cell r="A1993">
            <v>38937</v>
          </cell>
          <cell r="C1993">
            <v>4.28</v>
          </cell>
          <cell r="E1993">
            <v>4.3499999999999996</v>
          </cell>
        </row>
        <row r="1994">
          <cell r="A1994">
            <v>38938</v>
          </cell>
          <cell r="C1994">
            <v>4.32</v>
          </cell>
          <cell r="E1994">
            <v>4.3600000000000003</v>
          </cell>
        </row>
        <row r="1995">
          <cell r="A1995">
            <v>38939</v>
          </cell>
          <cell r="C1995">
            <v>4.33</v>
          </cell>
          <cell r="E1995">
            <v>4.38</v>
          </cell>
        </row>
        <row r="1996">
          <cell r="A1996">
            <v>38940</v>
          </cell>
          <cell r="C1996">
            <v>4.3600000000000003</v>
          </cell>
          <cell r="E1996">
            <v>4.41</v>
          </cell>
        </row>
        <row r="1997">
          <cell r="A1997">
            <v>38943</v>
          </cell>
          <cell r="C1997">
            <v>4.38</v>
          </cell>
          <cell r="E1997">
            <v>4.42</v>
          </cell>
        </row>
        <row r="1998">
          <cell r="A1998">
            <v>38944</v>
          </cell>
          <cell r="C1998">
            <v>4.32</v>
          </cell>
          <cell r="E1998">
            <v>4.37</v>
          </cell>
        </row>
        <row r="1999">
          <cell r="A1999">
            <v>38945</v>
          </cell>
          <cell r="C1999">
            <v>4.28</v>
          </cell>
          <cell r="E1999">
            <v>4.33</v>
          </cell>
        </row>
        <row r="2000">
          <cell r="A2000">
            <v>38946</v>
          </cell>
          <cell r="C2000">
            <v>4.26</v>
          </cell>
          <cell r="E2000">
            <v>4.32</v>
          </cell>
        </row>
        <row r="2001">
          <cell r="A2001">
            <v>38947</v>
          </cell>
          <cell r="C2001">
            <v>4.22</v>
          </cell>
          <cell r="E2001">
            <v>4.29</v>
          </cell>
        </row>
        <row r="2002">
          <cell r="A2002">
            <v>38950</v>
          </cell>
          <cell r="C2002">
            <v>4.21</v>
          </cell>
          <cell r="E2002">
            <v>4.2699999999999996</v>
          </cell>
        </row>
        <row r="2003">
          <cell r="A2003">
            <v>38951</v>
          </cell>
          <cell r="C2003">
            <v>4.1900000000000004</v>
          </cell>
          <cell r="E2003">
            <v>4.26</v>
          </cell>
        </row>
        <row r="2004">
          <cell r="A2004">
            <v>38952</v>
          </cell>
          <cell r="C2004">
            <v>4.2</v>
          </cell>
          <cell r="E2004">
            <v>4.26</v>
          </cell>
        </row>
        <row r="2005">
          <cell r="A2005">
            <v>38953</v>
          </cell>
          <cell r="C2005">
            <v>4.2</v>
          </cell>
          <cell r="E2005">
            <v>4.26</v>
          </cell>
        </row>
        <row r="2006">
          <cell r="A2006">
            <v>38954</v>
          </cell>
          <cell r="C2006">
            <v>4.18</v>
          </cell>
          <cell r="E2006">
            <v>4.25</v>
          </cell>
        </row>
        <row r="2007">
          <cell r="A2007">
            <v>38957</v>
          </cell>
          <cell r="C2007">
            <v>4.18</v>
          </cell>
          <cell r="E2007">
            <v>4.25</v>
          </cell>
        </row>
        <row r="2008">
          <cell r="A2008">
            <v>38958</v>
          </cell>
          <cell r="C2008">
            <v>4.16</v>
          </cell>
          <cell r="E2008">
            <v>4.24</v>
          </cell>
        </row>
        <row r="2009">
          <cell r="A2009">
            <v>38959</v>
          </cell>
          <cell r="C2009">
            <v>4.12</v>
          </cell>
          <cell r="E2009">
            <v>4.2</v>
          </cell>
        </row>
        <row r="2010">
          <cell r="A2010">
            <v>38960</v>
          </cell>
          <cell r="C2010">
            <v>4.1100000000000003</v>
          </cell>
          <cell r="E2010">
            <v>4.1900000000000004</v>
          </cell>
        </row>
        <row r="2011">
          <cell r="A2011">
            <v>38961</v>
          </cell>
          <cell r="C2011">
            <v>4.08</v>
          </cell>
          <cell r="E2011">
            <v>4.17</v>
          </cell>
        </row>
        <row r="2012">
          <cell r="A2012">
            <v>38964</v>
          </cell>
          <cell r="C2012">
            <v>4.08</v>
          </cell>
          <cell r="E2012" t="str">
            <v>na</v>
          </cell>
        </row>
        <row r="2013">
          <cell r="A2013">
            <v>38965</v>
          </cell>
          <cell r="C2013">
            <v>4.1399999999999997</v>
          </cell>
          <cell r="E2013">
            <v>4.22</v>
          </cell>
        </row>
        <row r="2014">
          <cell r="A2014">
            <v>38966</v>
          </cell>
          <cell r="C2014">
            <v>4.1399999999999997</v>
          </cell>
          <cell r="E2014">
            <v>4.24</v>
          </cell>
        </row>
        <row r="2015">
          <cell r="A2015">
            <v>38967</v>
          </cell>
          <cell r="C2015">
            <v>4.13</v>
          </cell>
          <cell r="E2015">
            <v>4.22</v>
          </cell>
        </row>
        <row r="2016">
          <cell r="A2016">
            <v>38968</v>
          </cell>
          <cell r="C2016">
            <v>4.0999999999999996</v>
          </cell>
          <cell r="E2016">
            <v>4.2</v>
          </cell>
        </row>
        <row r="2017">
          <cell r="A2017">
            <v>38971</v>
          </cell>
          <cell r="C2017">
            <v>4.1500000000000004</v>
          </cell>
          <cell r="E2017">
            <v>4.24</v>
          </cell>
        </row>
        <row r="2018">
          <cell r="A2018">
            <v>38972</v>
          </cell>
          <cell r="C2018">
            <v>4.1100000000000003</v>
          </cell>
          <cell r="E2018">
            <v>4.2</v>
          </cell>
        </row>
        <row r="2019">
          <cell r="A2019">
            <v>38973</v>
          </cell>
          <cell r="C2019">
            <v>4.12</v>
          </cell>
          <cell r="E2019">
            <v>4.21</v>
          </cell>
        </row>
        <row r="2020">
          <cell r="A2020">
            <v>38974</v>
          </cell>
          <cell r="C2020">
            <v>4.13</v>
          </cell>
          <cell r="E2020">
            <v>4.22</v>
          </cell>
        </row>
        <row r="2021">
          <cell r="A2021">
            <v>38975</v>
          </cell>
          <cell r="C2021">
            <v>4.0999999999999996</v>
          </cell>
          <cell r="E2021">
            <v>4.1900000000000004</v>
          </cell>
        </row>
        <row r="2022">
          <cell r="A2022">
            <v>38978</v>
          </cell>
          <cell r="C2022">
            <v>4.12</v>
          </cell>
          <cell r="E2022">
            <v>4.2</v>
          </cell>
        </row>
        <row r="2023">
          <cell r="A2023">
            <v>38979</v>
          </cell>
          <cell r="C2023">
            <v>4.08</v>
          </cell>
          <cell r="E2023">
            <v>4.16</v>
          </cell>
        </row>
        <row r="2024">
          <cell r="A2024">
            <v>38980</v>
          </cell>
          <cell r="C2024">
            <v>4.08</v>
          </cell>
          <cell r="E2024">
            <v>4.16</v>
          </cell>
        </row>
        <row r="2025">
          <cell r="A2025">
            <v>38981</v>
          </cell>
          <cell r="C2025">
            <v>4.0199999999999996</v>
          </cell>
          <cell r="E2025">
            <v>4.1100000000000003</v>
          </cell>
        </row>
        <row r="2026">
          <cell r="A2026">
            <v>38982</v>
          </cell>
          <cell r="C2026">
            <v>3.99</v>
          </cell>
          <cell r="E2026">
            <v>4.09</v>
          </cell>
        </row>
        <row r="2027">
          <cell r="A2027">
            <v>38985</v>
          </cell>
          <cell r="C2027">
            <v>3.93</v>
          </cell>
          <cell r="E2027">
            <v>4.01</v>
          </cell>
        </row>
        <row r="2028">
          <cell r="A2028">
            <v>38986</v>
          </cell>
          <cell r="C2028">
            <v>3.97</v>
          </cell>
          <cell r="E2028">
            <v>4.05</v>
          </cell>
        </row>
        <row r="2029">
          <cell r="A2029">
            <v>38987</v>
          </cell>
          <cell r="C2029">
            <v>3.98</v>
          </cell>
          <cell r="E2029">
            <v>4.07</v>
          </cell>
        </row>
        <row r="2030">
          <cell r="A2030">
            <v>38988</v>
          </cell>
          <cell r="C2030">
            <v>3.99</v>
          </cell>
          <cell r="E2030">
            <v>4.08</v>
          </cell>
        </row>
        <row r="2031">
          <cell r="A2031">
            <v>38989</v>
          </cell>
          <cell r="C2031">
            <v>4</v>
          </cell>
          <cell r="E2031">
            <v>4.09</v>
          </cell>
        </row>
        <row r="2032">
          <cell r="A2032">
            <v>38992</v>
          </cell>
          <cell r="C2032">
            <v>3.98</v>
          </cell>
          <cell r="E2032">
            <v>4.0599999999999996</v>
          </cell>
        </row>
        <row r="2033">
          <cell r="A2033">
            <v>38993</v>
          </cell>
          <cell r="C2033">
            <v>3.99</v>
          </cell>
          <cell r="E2033">
            <v>4.07</v>
          </cell>
        </row>
        <row r="2034">
          <cell r="A2034">
            <v>38994</v>
          </cell>
          <cell r="C2034">
            <v>3.96</v>
          </cell>
          <cell r="E2034">
            <v>4.05</v>
          </cell>
        </row>
        <row r="2035">
          <cell r="A2035">
            <v>38995</v>
          </cell>
          <cell r="C2035">
            <v>4.01</v>
          </cell>
          <cell r="E2035">
            <v>4.09</v>
          </cell>
        </row>
        <row r="2036">
          <cell r="A2036">
            <v>38996</v>
          </cell>
          <cell r="C2036">
            <v>4.08</v>
          </cell>
          <cell r="E2036">
            <v>4.16</v>
          </cell>
        </row>
        <row r="2037">
          <cell r="A2037">
            <v>38999</v>
          </cell>
          <cell r="C2037" t="str">
            <v>na</v>
          </cell>
          <cell r="E2037" t="str">
            <v>na</v>
          </cell>
        </row>
        <row r="2038">
          <cell r="A2038">
            <v>39000</v>
          </cell>
          <cell r="C2038">
            <v>4.1100000000000003</v>
          </cell>
          <cell r="E2038">
            <v>4.18</v>
          </cell>
        </row>
        <row r="2039">
          <cell r="A2039">
            <v>39001</v>
          </cell>
          <cell r="C2039">
            <v>4.13</v>
          </cell>
          <cell r="E2039">
            <v>4.2</v>
          </cell>
        </row>
        <row r="2040">
          <cell r="A2040">
            <v>39002</v>
          </cell>
          <cell r="C2040">
            <v>4.1399999999999997</v>
          </cell>
          <cell r="E2040">
            <v>4.21</v>
          </cell>
        </row>
        <row r="2041">
          <cell r="A2041">
            <v>39003</v>
          </cell>
          <cell r="C2041">
            <v>4.17</v>
          </cell>
          <cell r="E2041">
            <v>4.2300000000000004</v>
          </cell>
        </row>
        <row r="2042">
          <cell r="A2042">
            <v>39006</v>
          </cell>
          <cell r="C2042">
            <v>4.1500000000000004</v>
          </cell>
          <cell r="E2042">
            <v>4.22</v>
          </cell>
        </row>
        <row r="2043">
          <cell r="A2043">
            <v>39007</v>
          </cell>
          <cell r="C2043">
            <v>4.17</v>
          </cell>
          <cell r="E2043">
            <v>4.24</v>
          </cell>
        </row>
        <row r="2044">
          <cell r="A2044">
            <v>39008</v>
          </cell>
          <cell r="C2044">
            <v>4.1500000000000004</v>
          </cell>
          <cell r="E2044">
            <v>4.22</v>
          </cell>
        </row>
        <row r="2045">
          <cell r="A2045">
            <v>39009</v>
          </cell>
          <cell r="C2045">
            <v>4.18</v>
          </cell>
          <cell r="E2045">
            <v>4.24</v>
          </cell>
        </row>
        <row r="2046">
          <cell r="A2046">
            <v>39010</v>
          </cell>
          <cell r="C2046">
            <v>4.18</v>
          </cell>
          <cell r="E2046">
            <v>4.24</v>
          </cell>
        </row>
        <row r="2047">
          <cell r="A2047">
            <v>39013</v>
          </cell>
          <cell r="C2047">
            <v>4.2</v>
          </cell>
          <cell r="E2047">
            <v>4.2699999999999996</v>
          </cell>
        </row>
        <row r="2048">
          <cell r="A2048">
            <v>39014</v>
          </cell>
          <cell r="C2048">
            <v>4.2</v>
          </cell>
          <cell r="E2048">
            <v>4.2699999999999996</v>
          </cell>
        </row>
        <row r="2049">
          <cell r="A2049">
            <v>39015</v>
          </cell>
          <cell r="C2049">
            <v>4.17</v>
          </cell>
          <cell r="E2049">
            <v>4.24</v>
          </cell>
        </row>
        <row r="2050">
          <cell r="A2050">
            <v>39016</v>
          </cell>
          <cell r="C2050">
            <v>4.1100000000000003</v>
          </cell>
          <cell r="E2050">
            <v>4.18</v>
          </cell>
        </row>
        <row r="2051">
          <cell r="A2051">
            <v>39017</v>
          </cell>
          <cell r="C2051">
            <v>4.07</v>
          </cell>
          <cell r="E2051">
            <v>4.1399999999999997</v>
          </cell>
        </row>
        <row r="2052">
          <cell r="A2052">
            <v>39020</v>
          </cell>
          <cell r="C2052">
            <v>4.07</v>
          </cell>
          <cell r="E2052">
            <v>4.13</v>
          </cell>
        </row>
        <row r="2053">
          <cell r="A2053">
            <v>39021</v>
          </cell>
          <cell r="C2053">
            <v>4.0199999999999996</v>
          </cell>
          <cell r="E2053">
            <v>4.08</v>
          </cell>
        </row>
        <row r="2054">
          <cell r="A2054">
            <v>39022</v>
          </cell>
          <cell r="C2054">
            <v>3.98</v>
          </cell>
          <cell r="E2054">
            <v>4.0599999999999996</v>
          </cell>
        </row>
        <row r="2055">
          <cell r="A2055">
            <v>39023</v>
          </cell>
          <cell r="C2055">
            <v>4.0199999999999996</v>
          </cell>
          <cell r="E2055">
            <v>4.09</v>
          </cell>
        </row>
        <row r="2056">
          <cell r="A2056">
            <v>39024</v>
          </cell>
          <cell r="C2056">
            <v>4.1100000000000003</v>
          </cell>
          <cell r="E2056">
            <v>4.17</v>
          </cell>
        </row>
        <row r="2057">
          <cell r="A2057">
            <v>39027</v>
          </cell>
          <cell r="C2057">
            <v>4.0999999999999996</v>
          </cell>
          <cell r="E2057">
            <v>4.16</v>
          </cell>
        </row>
        <row r="2058">
          <cell r="A2058">
            <v>39028</v>
          </cell>
          <cell r="C2058">
            <v>4.05</v>
          </cell>
          <cell r="E2058">
            <v>4.1100000000000003</v>
          </cell>
        </row>
        <row r="2059">
          <cell r="A2059">
            <v>39029</v>
          </cell>
          <cell r="C2059">
            <v>4.04</v>
          </cell>
          <cell r="E2059">
            <v>4.0999999999999996</v>
          </cell>
        </row>
        <row r="2060">
          <cell r="A2060">
            <v>39030</v>
          </cell>
          <cell r="C2060">
            <v>4.03</v>
          </cell>
          <cell r="E2060">
            <v>4.0999999999999996</v>
          </cell>
        </row>
        <row r="2061">
          <cell r="A2061">
            <v>39031</v>
          </cell>
          <cell r="C2061">
            <v>4</v>
          </cell>
          <cell r="E2061">
            <v>4.08</v>
          </cell>
        </row>
        <row r="2062">
          <cell r="A2062">
            <v>39034</v>
          </cell>
          <cell r="C2062" t="str">
            <v>na</v>
          </cell>
          <cell r="E2062" t="str">
            <v>na</v>
          </cell>
        </row>
        <row r="2063">
          <cell r="A2063">
            <v>39035</v>
          </cell>
          <cell r="C2063">
            <v>3.98</v>
          </cell>
          <cell r="E2063">
            <v>4.07</v>
          </cell>
        </row>
        <row r="2064">
          <cell r="A2064">
            <v>39036</v>
          </cell>
          <cell r="C2064">
            <v>4.0199999999999996</v>
          </cell>
          <cell r="E2064">
            <v>4.09</v>
          </cell>
        </row>
        <row r="2065">
          <cell r="A2065">
            <v>39037</v>
          </cell>
          <cell r="C2065">
            <v>4.03</v>
          </cell>
          <cell r="E2065">
            <v>4.1100000000000003</v>
          </cell>
        </row>
        <row r="2066">
          <cell r="A2066">
            <v>39038</v>
          </cell>
          <cell r="C2066">
            <v>4</v>
          </cell>
          <cell r="E2066">
            <v>4.08</v>
          </cell>
        </row>
        <row r="2067">
          <cell r="A2067">
            <v>39041</v>
          </cell>
          <cell r="C2067">
            <v>4</v>
          </cell>
          <cell r="E2067">
            <v>4.09</v>
          </cell>
        </row>
        <row r="2068">
          <cell r="A2068">
            <v>39042</v>
          </cell>
          <cell r="C2068">
            <v>3.99</v>
          </cell>
          <cell r="E2068">
            <v>4.07</v>
          </cell>
        </row>
        <row r="2069">
          <cell r="A2069">
            <v>39043</v>
          </cell>
          <cell r="C2069">
            <v>3.98</v>
          </cell>
          <cell r="E2069">
            <v>4.0599999999999996</v>
          </cell>
        </row>
        <row r="2070">
          <cell r="A2070">
            <v>39044</v>
          </cell>
          <cell r="C2070">
            <v>3.98</v>
          </cell>
          <cell r="E2070">
            <v>4.07</v>
          </cell>
        </row>
        <row r="2071">
          <cell r="A2071">
            <v>39045</v>
          </cell>
          <cell r="C2071">
            <v>3.97</v>
          </cell>
          <cell r="E2071">
            <v>4.05</v>
          </cell>
        </row>
        <row r="2072">
          <cell r="A2072">
            <v>39048</v>
          </cell>
          <cell r="C2072">
            <v>3.95</v>
          </cell>
          <cell r="E2072">
            <v>4.04</v>
          </cell>
        </row>
        <row r="2073">
          <cell r="A2073">
            <v>39049</v>
          </cell>
          <cell r="C2073">
            <v>3.92</v>
          </cell>
          <cell r="E2073">
            <v>4</v>
          </cell>
        </row>
        <row r="2074">
          <cell r="A2074">
            <v>39050</v>
          </cell>
          <cell r="C2074">
            <v>3.94</v>
          </cell>
          <cell r="E2074">
            <v>4.0199999999999996</v>
          </cell>
        </row>
        <row r="2075">
          <cell r="A2075">
            <v>39051</v>
          </cell>
          <cell r="C2075">
            <v>3.9</v>
          </cell>
          <cell r="E2075">
            <v>3.99</v>
          </cell>
        </row>
        <row r="2076">
          <cell r="A2076">
            <v>39052</v>
          </cell>
          <cell r="C2076">
            <v>3.86</v>
          </cell>
          <cell r="E2076">
            <v>3.96</v>
          </cell>
        </row>
        <row r="2077">
          <cell r="A2077">
            <v>39055</v>
          </cell>
          <cell r="C2077">
            <v>3.87</v>
          </cell>
          <cell r="E2077">
            <v>3.97</v>
          </cell>
        </row>
        <row r="2078">
          <cell r="A2078">
            <v>39056</v>
          </cell>
          <cell r="C2078">
            <v>3.87</v>
          </cell>
          <cell r="E2078">
            <v>3.97</v>
          </cell>
        </row>
        <row r="2079">
          <cell r="A2079">
            <v>39057</v>
          </cell>
          <cell r="C2079">
            <v>3.9</v>
          </cell>
          <cell r="E2079">
            <v>3.99</v>
          </cell>
        </row>
        <row r="2080">
          <cell r="A2080">
            <v>39058</v>
          </cell>
          <cell r="C2080">
            <v>3.89</v>
          </cell>
          <cell r="E2080">
            <v>3.98</v>
          </cell>
        </row>
        <row r="2081">
          <cell r="A2081">
            <v>39059</v>
          </cell>
          <cell r="C2081">
            <v>3.94</v>
          </cell>
          <cell r="E2081">
            <v>4.01</v>
          </cell>
        </row>
        <row r="2082">
          <cell r="A2082">
            <v>39062</v>
          </cell>
          <cell r="C2082">
            <v>3.91</v>
          </cell>
          <cell r="E2082">
            <v>3.98</v>
          </cell>
        </row>
        <row r="2083">
          <cell r="A2083">
            <v>39063</v>
          </cell>
          <cell r="C2083">
            <v>3.89</v>
          </cell>
          <cell r="E2083">
            <v>3.97</v>
          </cell>
        </row>
        <row r="2084">
          <cell r="A2084">
            <v>39064</v>
          </cell>
          <cell r="C2084">
            <v>3.96</v>
          </cell>
          <cell r="E2084">
            <v>4.04</v>
          </cell>
        </row>
        <row r="2085">
          <cell r="A2085">
            <v>39065</v>
          </cell>
          <cell r="C2085">
            <v>3.98</v>
          </cell>
          <cell r="E2085">
            <v>4.05</v>
          </cell>
        </row>
        <row r="2086">
          <cell r="A2086">
            <v>39066</v>
          </cell>
          <cell r="C2086">
            <v>4.01</v>
          </cell>
          <cell r="E2086">
            <v>4.08</v>
          </cell>
        </row>
        <row r="2087">
          <cell r="A2087">
            <v>39069</v>
          </cell>
          <cell r="C2087">
            <v>4.04</v>
          </cell>
          <cell r="E2087">
            <v>4.1100000000000003</v>
          </cell>
        </row>
        <row r="2088">
          <cell r="A2088">
            <v>39070</v>
          </cell>
          <cell r="C2088">
            <v>4.03</v>
          </cell>
          <cell r="E2088">
            <v>4.09</v>
          </cell>
        </row>
        <row r="2089">
          <cell r="A2089">
            <v>39071</v>
          </cell>
          <cell r="C2089">
            <v>4.0199999999999996</v>
          </cell>
          <cell r="E2089">
            <v>4.08</v>
          </cell>
        </row>
        <row r="2090">
          <cell r="A2090">
            <v>39072</v>
          </cell>
          <cell r="C2090">
            <v>3.97</v>
          </cell>
          <cell r="E2090">
            <v>4.03</v>
          </cell>
        </row>
        <row r="2091">
          <cell r="A2091">
            <v>39073</v>
          </cell>
          <cell r="C2091">
            <v>4.01</v>
          </cell>
          <cell r="E2091">
            <v>4.0599999999999996</v>
          </cell>
        </row>
        <row r="2092">
          <cell r="A2092">
            <v>39076</v>
          </cell>
          <cell r="C2092" t="str">
            <v>na</v>
          </cell>
          <cell r="E2092" t="str">
            <v>na</v>
          </cell>
        </row>
        <row r="2093">
          <cell r="A2093">
            <v>39077</v>
          </cell>
          <cell r="C2093" t="str">
            <v>na</v>
          </cell>
          <cell r="E2093" t="str">
            <v>na</v>
          </cell>
        </row>
        <row r="2094">
          <cell r="A2094">
            <v>39078</v>
          </cell>
          <cell r="C2094">
            <v>4.05</v>
          </cell>
          <cell r="E2094">
            <v>4.0999999999999996</v>
          </cell>
        </row>
        <row r="2095">
          <cell r="A2095">
            <v>39079</v>
          </cell>
          <cell r="C2095">
            <v>4.08</v>
          </cell>
          <cell r="E2095">
            <v>4.13</v>
          </cell>
        </row>
        <row r="2096">
          <cell r="A2096">
            <v>39080</v>
          </cell>
          <cell r="C2096">
            <v>4.08</v>
          </cell>
          <cell r="E2096">
            <v>4.1399999999999997</v>
          </cell>
        </row>
        <row r="2097">
          <cell r="A2097">
            <v>39083</v>
          </cell>
          <cell r="C2097" t="str">
            <v>na</v>
          </cell>
          <cell r="E2097" t="str">
            <v>na</v>
          </cell>
        </row>
        <row r="2098">
          <cell r="A2098">
            <v>39084</v>
          </cell>
          <cell r="C2098">
            <v>4.0599999999999996</v>
          </cell>
          <cell r="E2098">
            <v>4.12</v>
          </cell>
        </row>
        <row r="2099">
          <cell r="A2099">
            <v>39085</v>
          </cell>
          <cell r="C2099">
            <v>4.04</v>
          </cell>
          <cell r="E2099">
            <v>4.0999999999999996</v>
          </cell>
        </row>
        <row r="2100">
          <cell r="A2100">
            <v>39086</v>
          </cell>
          <cell r="C2100">
            <v>3.99</v>
          </cell>
          <cell r="E2100">
            <v>4.0599999999999996</v>
          </cell>
        </row>
        <row r="2101">
          <cell r="A2101">
            <v>39087</v>
          </cell>
          <cell r="C2101">
            <v>4.03</v>
          </cell>
          <cell r="E2101">
            <v>4.09</v>
          </cell>
        </row>
        <row r="2102">
          <cell r="A2102">
            <v>39090</v>
          </cell>
          <cell r="C2102">
            <v>4.05</v>
          </cell>
          <cell r="E2102">
            <v>4.0999999999999996</v>
          </cell>
        </row>
        <row r="2103">
          <cell r="A2103">
            <v>39091</v>
          </cell>
          <cell r="C2103">
            <v>4.05</v>
          </cell>
          <cell r="E2103">
            <v>4.1100000000000003</v>
          </cell>
        </row>
        <row r="2104">
          <cell r="A2104">
            <v>39092</v>
          </cell>
          <cell r="C2104">
            <v>4.07</v>
          </cell>
          <cell r="E2104">
            <v>4.13</v>
          </cell>
        </row>
        <row r="2105">
          <cell r="A2105">
            <v>39093</v>
          </cell>
          <cell r="C2105">
            <v>4.1100000000000003</v>
          </cell>
          <cell r="E2105">
            <v>4.16</v>
          </cell>
        </row>
        <row r="2106">
          <cell r="A2106">
            <v>39094</v>
          </cell>
          <cell r="C2106">
            <v>4.13</v>
          </cell>
          <cell r="E2106">
            <v>4.18</v>
          </cell>
        </row>
        <row r="2107">
          <cell r="A2107">
            <v>39097</v>
          </cell>
          <cell r="C2107">
            <v>4.1399999999999997</v>
          </cell>
          <cell r="E2107">
            <v>4.1900000000000004</v>
          </cell>
        </row>
        <row r="2108">
          <cell r="A2108">
            <v>39098</v>
          </cell>
          <cell r="C2108">
            <v>4.13</v>
          </cell>
          <cell r="E2108">
            <v>4.1900000000000004</v>
          </cell>
        </row>
        <row r="2109">
          <cell r="A2109">
            <v>39099</v>
          </cell>
          <cell r="C2109">
            <v>4.16</v>
          </cell>
          <cell r="E2109">
            <v>4.21</v>
          </cell>
        </row>
        <row r="2110">
          <cell r="A2110">
            <v>39100</v>
          </cell>
          <cell r="C2110">
            <v>4.13</v>
          </cell>
          <cell r="E2110">
            <v>4.18</v>
          </cell>
        </row>
        <row r="2111">
          <cell r="A2111">
            <v>39101</v>
          </cell>
          <cell r="C2111">
            <v>4.13</v>
          </cell>
          <cell r="E2111">
            <v>4.18</v>
          </cell>
        </row>
        <row r="2112">
          <cell r="A2112">
            <v>39104</v>
          </cell>
          <cell r="C2112">
            <v>4.13</v>
          </cell>
          <cell r="E2112">
            <v>4.17</v>
          </cell>
        </row>
        <row r="2113">
          <cell r="A2113">
            <v>39105</v>
          </cell>
          <cell r="C2113">
            <v>4.16</v>
          </cell>
          <cell r="E2113">
            <v>4.21</v>
          </cell>
        </row>
        <row r="2114">
          <cell r="A2114">
            <v>39106</v>
          </cell>
          <cell r="C2114">
            <v>4.17</v>
          </cell>
          <cell r="E2114">
            <v>4.22</v>
          </cell>
        </row>
        <row r="2115">
          <cell r="A2115">
            <v>39107</v>
          </cell>
          <cell r="C2115">
            <v>4.2</v>
          </cell>
          <cell r="E2115">
            <v>4.25</v>
          </cell>
        </row>
        <row r="2116">
          <cell r="A2116">
            <v>39108</v>
          </cell>
          <cell r="C2116">
            <v>4.1900000000000004</v>
          </cell>
          <cell r="E2116">
            <v>4.24</v>
          </cell>
        </row>
        <row r="2117">
          <cell r="A2117">
            <v>39111</v>
          </cell>
          <cell r="C2117">
            <v>4.22</v>
          </cell>
          <cell r="E2117">
            <v>4.26</v>
          </cell>
        </row>
        <row r="2118">
          <cell r="A2118">
            <v>39112</v>
          </cell>
          <cell r="C2118">
            <v>4.22</v>
          </cell>
          <cell r="E2118">
            <v>4.2699999999999996</v>
          </cell>
        </row>
        <row r="2119">
          <cell r="A2119">
            <v>39113</v>
          </cell>
          <cell r="C2119">
            <v>4.17</v>
          </cell>
          <cell r="E2119">
            <v>4.22</v>
          </cell>
        </row>
        <row r="2120">
          <cell r="A2120">
            <v>39114</v>
          </cell>
          <cell r="C2120">
            <v>4.1900000000000004</v>
          </cell>
          <cell r="E2120">
            <v>4.2300000000000004</v>
          </cell>
        </row>
        <row r="2121">
          <cell r="A2121">
            <v>39115</v>
          </cell>
          <cell r="C2121">
            <v>4.18</v>
          </cell>
          <cell r="E2121">
            <v>4.22</v>
          </cell>
        </row>
        <row r="2122">
          <cell r="A2122">
            <v>39118</v>
          </cell>
          <cell r="C2122">
            <v>4.16</v>
          </cell>
          <cell r="E2122">
            <v>4.21</v>
          </cell>
        </row>
        <row r="2123">
          <cell r="A2123">
            <v>39119</v>
          </cell>
          <cell r="C2123">
            <v>4.13</v>
          </cell>
          <cell r="E2123">
            <v>4.17</v>
          </cell>
        </row>
        <row r="2124">
          <cell r="A2124">
            <v>39120</v>
          </cell>
          <cell r="C2124">
            <v>4.1100000000000003</v>
          </cell>
          <cell r="E2124">
            <v>4.16</v>
          </cell>
        </row>
        <row r="2125">
          <cell r="A2125">
            <v>39121</v>
          </cell>
          <cell r="C2125">
            <v>4.0999999999999996</v>
          </cell>
          <cell r="E2125">
            <v>4.1500000000000004</v>
          </cell>
        </row>
        <row r="2126">
          <cell r="A2126">
            <v>39122</v>
          </cell>
          <cell r="C2126">
            <v>4.16</v>
          </cell>
          <cell r="E2126">
            <v>4.21</v>
          </cell>
        </row>
        <row r="2127">
          <cell r="A2127">
            <v>39125</v>
          </cell>
          <cell r="C2127">
            <v>4.2</v>
          </cell>
          <cell r="E2127">
            <v>4.24</v>
          </cell>
        </row>
        <row r="2128">
          <cell r="A2128">
            <v>39126</v>
          </cell>
          <cell r="C2128">
            <v>4.22</v>
          </cell>
          <cell r="E2128">
            <v>4.26</v>
          </cell>
        </row>
        <row r="2129">
          <cell r="A2129">
            <v>39127</v>
          </cell>
          <cell r="C2129">
            <v>4.1399999999999997</v>
          </cell>
          <cell r="E2129">
            <v>4.1900000000000004</v>
          </cell>
        </row>
        <row r="2130">
          <cell r="A2130">
            <v>39128</v>
          </cell>
          <cell r="C2130">
            <v>4.1100000000000003</v>
          </cell>
          <cell r="E2130">
            <v>4.16</v>
          </cell>
        </row>
        <row r="2131">
          <cell r="A2131">
            <v>39129</v>
          </cell>
          <cell r="C2131">
            <v>4.0999999999999996</v>
          </cell>
          <cell r="E2131">
            <v>4.1500000000000004</v>
          </cell>
        </row>
        <row r="2132">
          <cell r="A2132">
            <v>39132</v>
          </cell>
          <cell r="C2132">
            <v>4.09</v>
          </cell>
          <cell r="E2132">
            <v>4.1399999999999997</v>
          </cell>
        </row>
        <row r="2133">
          <cell r="A2133">
            <v>39133</v>
          </cell>
          <cell r="C2133">
            <v>4.07</v>
          </cell>
          <cell r="E2133">
            <v>4.12</v>
          </cell>
        </row>
        <row r="2134">
          <cell r="A2134">
            <v>39134</v>
          </cell>
          <cell r="C2134">
            <v>4.09</v>
          </cell>
          <cell r="E2134">
            <v>4.1399999999999997</v>
          </cell>
        </row>
        <row r="2135">
          <cell r="A2135">
            <v>39135</v>
          </cell>
          <cell r="C2135">
            <v>4.13</v>
          </cell>
          <cell r="E2135">
            <v>4.17</v>
          </cell>
        </row>
        <row r="2136">
          <cell r="A2136">
            <v>39136</v>
          </cell>
          <cell r="C2136">
            <v>4.0999999999999996</v>
          </cell>
          <cell r="E2136">
            <v>4.1500000000000004</v>
          </cell>
        </row>
        <row r="2137">
          <cell r="A2137">
            <v>39139</v>
          </cell>
          <cell r="C2137">
            <v>4.0599999999999996</v>
          </cell>
          <cell r="E2137">
            <v>4.0999999999999996</v>
          </cell>
        </row>
        <row r="2138">
          <cell r="A2138">
            <v>39140</v>
          </cell>
          <cell r="C2138">
            <v>3.98</v>
          </cell>
          <cell r="E2138">
            <v>4.04</v>
          </cell>
        </row>
        <row r="2139">
          <cell r="A2139">
            <v>39141</v>
          </cell>
          <cell r="C2139">
            <v>4.03</v>
          </cell>
          <cell r="E2139">
            <v>4.09</v>
          </cell>
        </row>
        <row r="2140">
          <cell r="A2140">
            <v>39142</v>
          </cell>
          <cell r="C2140">
            <v>4.0199999999999996</v>
          </cell>
          <cell r="E2140">
            <v>4.09</v>
          </cell>
        </row>
        <row r="2141">
          <cell r="A2141">
            <v>39143</v>
          </cell>
          <cell r="C2141">
            <v>3.99</v>
          </cell>
          <cell r="E2141">
            <v>4.08</v>
          </cell>
        </row>
        <row r="2142">
          <cell r="A2142">
            <v>39146</v>
          </cell>
          <cell r="C2142">
            <v>3.99</v>
          </cell>
          <cell r="E2142">
            <v>4.08</v>
          </cell>
        </row>
        <row r="2143">
          <cell r="A2143">
            <v>39147</v>
          </cell>
          <cell r="C2143">
            <v>4</v>
          </cell>
          <cell r="E2143">
            <v>4.08</v>
          </cell>
        </row>
        <row r="2144">
          <cell r="A2144">
            <v>39148</v>
          </cell>
          <cell r="C2144">
            <v>3.95</v>
          </cell>
          <cell r="E2144">
            <v>4.04</v>
          </cell>
        </row>
        <row r="2145">
          <cell r="A2145">
            <v>39149</v>
          </cell>
          <cell r="C2145">
            <v>3.98</v>
          </cell>
          <cell r="E2145">
            <v>4.0599999999999996</v>
          </cell>
        </row>
        <row r="2146">
          <cell r="A2146">
            <v>39150</v>
          </cell>
          <cell r="C2146">
            <v>4.05</v>
          </cell>
          <cell r="E2146">
            <v>4.1100000000000003</v>
          </cell>
        </row>
        <row r="2147">
          <cell r="A2147">
            <v>39153</v>
          </cell>
          <cell r="C2147">
            <v>4.0199999999999996</v>
          </cell>
          <cell r="E2147">
            <v>4.0999999999999996</v>
          </cell>
        </row>
        <row r="2148">
          <cell r="A2148">
            <v>39154</v>
          </cell>
          <cell r="C2148">
            <v>3.98</v>
          </cell>
          <cell r="E2148">
            <v>4.07</v>
          </cell>
        </row>
        <row r="2149">
          <cell r="A2149">
            <v>39155</v>
          </cell>
          <cell r="C2149">
            <v>4.0199999999999996</v>
          </cell>
          <cell r="E2149">
            <v>4.1100000000000003</v>
          </cell>
        </row>
        <row r="2150">
          <cell r="A2150">
            <v>39156</v>
          </cell>
          <cell r="C2150">
            <v>4.0199999999999996</v>
          </cell>
          <cell r="E2150">
            <v>4.1100000000000003</v>
          </cell>
        </row>
        <row r="2151">
          <cell r="A2151">
            <v>39157</v>
          </cell>
          <cell r="C2151">
            <v>4.03</v>
          </cell>
          <cell r="E2151">
            <v>4.12</v>
          </cell>
        </row>
        <row r="2152">
          <cell r="A2152">
            <v>39160</v>
          </cell>
          <cell r="C2152">
            <v>4.0599999999999996</v>
          </cell>
          <cell r="E2152">
            <v>4.1500000000000004</v>
          </cell>
        </row>
        <row r="2153">
          <cell r="A2153">
            <v>39161</v>
          </cell>
          <cell r="C2153">
            <v>4.08</v>
          </cell>
          <cell r="E2153">
            <v>4.16</v>
          </cell>
        </row>
        <row r="2154">
          <cell r="A2154">
            <v>39162</v>
          </cell>
          <cell r="C2154">
            <v>4.08</v>
          </cell>
          <cell r="E2154">
            <v>4.18</v>
          </cell>
        </row>
        <row r="2155">
          <cell r="A2155">
            <v>39163</v>
          </cell>
          <cell r="C2155">
            <v>4.0999999999999996</v>
          </cell>
          <cell r="E2155">
            <v>4.21</v>
          </cell>
        </row>
        <row r="2156">
          <cell r="A2156">
            <v>39164</v>
          </cell>
          <cell r="C2156">
            <v>4.1100000000000003</v>
          </cell>
          <cell r="E2156">
            <v>4.21</v>
          </cell>
        </row>
        <row r="2157">
          <cell r="A2157">
            <v>39167</v>
          </cell>
          <cell r="C2157">
            <v>4.1100000000000003</v>
          </cell>
          <cell r="E2157">
            <v>4.21</v>
          </cell>
        </row>
        <row r="2158">
          <cell r="A2158">
            <v>39168</v>
          </cell>
          <cell r="C2158">
            <v>4.09</v>
          </cell>
          <cell r="E2158">
            <v>4.1900000000000004</v>
          </cell>
        </row>
        <row r="2159">
          <cell r="A2159">
            <v>39169</v>
          </cell>
          <cell r="C2159">
            <v>4.0999999999999996</v>
          </cell>
          <cell r="E2159">
            <v>4.21</v>
          </cell>
        </row>
        <row r="2160">
          <cell r="A2160">
            <v>39170</v>
          </cell>
          <cell r="C2160">
            <v>4.12</v>
          </cell>
          <cell r="E2160">
            <v>4.21</v>
          </cell>
        </row>
        <row r="2161">
          <cell r="A2161">
            <v>39171</v>
          </cell>
          <cell r="C2161">
            <v>4.1100000000000003</v>
          </cell>
          <cell r="E2161">
            <v>4.2</v>
          </cell>
        </row>
        <row r="2162">
          <cell r="A2162">
            <v>39174</v>
          </cell>
          <cell r="C2162">
            <v>4.1100000000000003</v>
          </cell>
          <cell r="E2162">
            <v>4.2</v>
          </cell>
        </row>
        <row r="2163">
          <cell r="A2163">
            <v>39175</v>
          </cell>
          <cell r="C2163">
            <v>4.1399999999999997</v>
          </cell>
          <cell r="E2163">
            <v>4.22</v>
          </cell>
        </row>
        <row r="2164">
          <cell r="A2164">
            <v>39176</v>
          </cell>
          <cell r="C2164">
            <v>4.1100000000000003</v>
          </cell>
          <cell r="E2164">
            <v>4.1900000000000004</v>
          </cell>
        </row>
        <row r="2165">
          <cell r="A2165">
            <v>39177</v>
          </cell>
          <cell r="C2165">
            <v>4.1399999999999997</v>
          </cell>
          <cell r="E2165">
            <v>4.21</v>
          </cell>
        </row>
        <row r="2166">
          <cell r="A2166">
            <v>39178</v>
          </cell>
          <cell r="C2166" t="str">
            <v>na</v>
          </cell>
          <cell r="E2166" t="str">
            <v>na</v>
          </cell>
        </row>
        <row r="2167">
          <cell r="A2167">
            <v>39181</v>
          </cell>
          <cell r="C2167">
            <v>4.1900000000000004</v>
          </cell>
          <cell r="E2167">
            <v>4.24</v>
          </cell>
        </row>
        <row r="2168">
          <cell r="A2168">
            <v>39182</v>
          </cell>
          <cell r="C2168">
            <v>4.16</v>
          </cell>
          <cell r="E2168">
            <v>4.22</v>
          </cell>
        </row>
        <row r="2169">
          <cell r="A2169">
            <v>39183</v>
          </cell>
          <cell r="C2169">
            <v>4.18</v>
          </cell>
          <cell r="E2169">
            <v>4.2300000000000004</v>
          </cell>
        </row>
        <row r="2170">
          <cell r="A2170">
            <v>39184</v>
          </cell>
          <cell r="C2170">
            <v>4.1900000000000004</v>
          </cell>
          <cell r="E2170">
            <v>4.24</v>
          </cell>
        </row>
        <row r="2171">
          <cell r="A2171">
            <v>39185</v>
          </cell>
          <cell r="C2171">
            <v>4.21</v>
          </cell>
          <cell r="E2171">
            <v>4.25</v>
          </cell>
        </row>
        <row r="2172">
          <cell r="A2172">
            <v>39188</v>
          </cell>
          <cell r="C2172">
            <v>4.21</v>
          </cell>
          <cell r="E2172">
            <v>4.26</v>
          </cell>
        </row>
        <row r="2173">
          <cell r="A2173">
            <v>39189</v>
          </cell>
          <cell r="C2173">
            <v>4.18</v>
          </cell>
          <cell r="E2173">
            <v>4.22</v>
          </cell>
        </row>
        <row r="2174">
          <cell r="A2174">
            <v>39190</v>
          </cell>
          <cell r="C2174">
            <v>4.18</v>
          </cell>
          <cell r="E2174">
            <v>4.22</v>
          </cell>
        </row>
        <row r="2175">
          <cell r="A2175">
            <v>39191</v>
          </cell>
          <cell r="C2175">
            <v>4.1900000000000004</v>
          </cell>
          <cell r="E2175">
            <v>4.2300000000000004</v>
          </cell>
        </row>
        <row r="2176">
          <cell r="A2176">
            <v>39192</v>
          </cell>
          <cell r="C2176">
            <v>4.21</v>
          </cell>
          <cell r="E2176">
            <v>4.26</v>
          </cell>
        </row>
        <row r="2177">
          <cell r="A2177">
            <v>39195</v>
          </cell>
          <cell r="C2177">
            <v>4.18</v>
          </cell>
          <cell r="E2177">
            <v>4.22</v>
          </cell>
        </row>
        <row r="2178">
          <cell r="A2178">
            <v>39196</v>
          </cell>
          <cell r="C2178">
            <v>4.1500000000000004</v>
          </cell>
          <cell r="E2178">
            <v>4.2</v>
          </cell>
        </row>
        <row r="2179">
          <cell r="A2179">
            <v>39197</v>
          </cell>
          <cell r="C2179">
            <v>4.1500000000000004</v>
          </cell>
          <cell r="E2179">
            <v>4.2</v>
          </cell>
        </row>
        <row r="2180">
          <cell r="A2180">
            <v>39198</v>
          </cell>
          <cell r="C2180">
            <v>4.1900000000000004</v>
          </cell>
          <cell r="E2180">
            <v>4.24</v>
          </cell>
        </row>
        <row r="2181">
          <cell r="A2181">
            <v>39199</v>
          </cell>
          <cell r="C2181">
            <v>4.22</v>
          </cell>
          <cell r="E2181">
            <v>4.2699999999999996</v>
          </cell>
        </row>
        <row r="2182">
          <cell r="A2182">
            <v>39202</v>
          </cell>
          <cell r="C2182">
            <v>4.1399999999999997</v>
          </cell>
          <cell r="E2182">
            <v>4.1900000000000004</v>
          </cell>
        </row>
        <row r="2183">
          <cell r="A2183">
            <v>39203</v>
          </cell>
          <cell r="C2183">
            <v>4.16</v>
          </cell>
          <cell r="E2183">
            <v>4.2</v>
          </cell>
        </row>
        <row r="2184">
          <cell r="A2184">
            <v>39204</v>
          </cell>
          <cell r="C2184">
            <v>4.18</v>
          </cell>
          <cell r="E2184">
            <v>4.2300000000000004</v>
          </cell>
        </row>
        <row r="2185">
          <cell r="A2185">
            <v>39205</v>
          </cell>
          <cell r="C2185">
            <v>4.22</v>
          </cell>
          <cell r="E2185">
            <v>4.25</v>
          </cell>
        </row>
        <row r="2186">
          <cell r="A2186">
            <v>39206</v>
          </cell>
          <cell r="C2186">
            <v>4.2</v>
          </cell>
          <cell r="E2186">
            <v>4.24</v>
          </cell>
        </row>
        <row r="2187">
          <cell r="A2187">
            <v>39209</v>
          </cell>
          <cell r="C2187">
            <v>4.18</v>
          </cell>
          <cell r="E2187">
            <v>4.21</v>
          </cell>
        </row>
        <row r="2188">
          <cell r="A2188">
            <v>39210</v>
          </cell>
          <cell r="C2188">
            <v>4.18</v>
          </cell>
          <cell r="E2188">
            <v>4.21</v>
          </cell>
        </row>
        <row r="2189">
          <cell r="A2189">
            <v>39211</v>
          </cell>
          <cell r="C2189">
            <v>4.1900000000000004</v>
          </cell>
          <cell r="E2189">
            <v>4.22</v>
          </cell>
        </row>
        <row r="2190">
          <cell r="A2190">
            <v>39212</v>
          </cell>
          <cell r="C2190">
            <v>4.1900000000000004</v>
          </cell>
          <cell r="E2190">
            <v>4.21</v>
          </cell>
        </row>
        <row r="2191">
          <cell r="A2191">
            <v>39213</v>
          </cell>
          <cell r="C2191">
            <v>4.18</v>
          </cell>
          <cell r="E2191">
            <v>4.21</v>
          </cell>
        </row>
        <row r="2192">
          <cell r="A2192">
            <v>39216</v>
          </cell>
          <cell r="C2192">
            <v>4.2300000000000004</v>
          </cell>
          <cell r="E2192">
            <v>4.24</v>
          </cell>
        </row>
        <row r="2193">
          <cell r="A2193">
            <v>39217</v>
          </cell>
          <cell r="C2193">
            <v>4.2300000000000004</v>
          </cell>
          <cell r="E2193">
            <v>4.24</v>
          </cell>
        </row>
        <row r="2194">
          <cell r="A2194">
            <v>39218</v>
          </cell>
          <cell r="C2194">
            <v>4.2300000000000004</v>
          </cell>
          <cell r="E2194">
            <v>4.24</v>
          </cell>
        </row>
        <row r="2195">
          <cell r="A2195">
            <v>39219</v>
          </cell>
          <cell r="C2195">
            <v>4.3</v>
          </cell>
          <cell r="E2195">
            <v>4.28</v>
          </cell>
        </row>
        <row r="2196">
          <cell r="A2196">
            <v>39220</v>
          </cell>
          <cell r="C2196">
            <v>4.3099999999999996</v>
          </cell>
          <cell r="E2196">
            <v>4.28</v>
          </cell>
        </row>
        <row r="2197">
          <cell r="A2197">
            <v>39223</v>
          </cell>
          <cell r="C2197" t="str">
            <v>na</v>
          </cell>
          <cell r="E2197" t="str">
            <v>na</v>
          </cell>
        </row>
        <row r="2198">
          <cell r="A2198">
            <v>39224</v>
          </cell>
          <cell r="C2198">
            <v>4.3499999999999996</v>
          </cell>
          <cell r="E2198">
            <v>4.3</v>
          </cell>
        </row>
        <row r="2199">
          <cell r="A2199">
            <v>39225</v>
          </cell>
          <cell r="C2199">
            <v>4.38</v>
          </cell>
          <cell r="E2199">
            <v>4.3499999999999996</v>
          </cell>
        </row>
        <row r="2200">
          <cell r="A2200">
            <v>39226</v>
          </cell>
          <cell r="C2200">
            <v>4.4000000000000004</v>
          </cell>
          <cell r="E2200">
            <v>4.3600000000000003</v>
          </cell>
        </row>
        <row r="2201">
          <cell r="A2201">
            <v>39227</v>
          </cell>
          <cell r="C2201">
            <v>4.42</v>
          </cell>
          <cell r="E2201">
            <v>4.37</v>
          </cell>
        </row>
        <row r="2202">
          <cell r="A2202">
            <v>39230</v>
          </cell>
          <cell r="C2202">
            <v>4.4400000000000004</v>
          </cell>
          <cell r="E2202">
            <v>4.3899999999999997</v>
          </cell>
        </row>
        <row r="2203">
          <cell r="A2203">
            <v>39231</v>
          </cell>
          <cell r="C2203">
            <v>4.5</v>
          </cell>
          <cell r="E2203">
            <v>4.42</v>
          </cell>
        </row>
        <row r="2204">
          <cell r="A2204">
            <v>39232</v>
          </cell>
          <cell r="C2204">
            <v>4.4800000000000004</v>
          </cell>
          <cell r="E2204">
            <v>4.3899999999999997</v>
          </cell>
        </row>
        <row r="2205">
          <cell r="A2205">
            <v>39233</v>
          </cell>
          <cell r="C2205">
            <v>4.49</v>
          </cell>
          <cell r="E2205">
            <v>4.38</v>
          </cell>
        </row>
        <row r="2206">
          <cell r="A2206">
            <v>39234</v>
          </cell>
          <cell r="C2206">
            <v>4.51</v>
          </cell>
          <cell r="E2206">
            <v>4.38</v>
          </cell>
        </row>
        <row r="2207">
          <cell r="A2207">
            <v>39237</v>
          </cell>
          <cell r="C2207">
            <v>4.47</v>
          </cell>
          <cell r="E2207">
            <v>4.3499999999999996</v>
          </cell>
        </row>
        <row r="2208">
          <cell r="A2208">
            <v>39238</v>
          </cell>
          <cell r="C2208">
            <v>4.5199999999999996</v>
          </cell>
          <cell r="E2208">
            <v>4.3899999999999997</v>
          </cell>
        </row>
        <row r="2209">
          <cell r="A2209">
            <v>39239</v>
          </cell>
          <cell r="C2209">
            <v>4.5199999999999996</v>
          </cell>
          <cell r="E2209">
            <v>4.3899999999999997</v>
          </cell>
        </row>
        <row r="2210">
          <cell r="A2210">
            <v>39240</v>
          </cell>
          <cell r="C2210">
            <v>4.6100000000000003</v>
          </cell>
          <cell r="E2210">
            <v>4.5</v>
          </cell>
        </row>
        <row r="2211">
          <cell r="A2211">
            <v>39241</v>
          </cell>
          <cell r="C2211">
            <v>4.62</v>
          </cell>
          <cell r="E2211">
            <v>4.5199999999999996</v>
          </cell>
        </row>
        <row r="2212">
          <cell r="A2212">
            <v>39244</v>
          </cell>
          <cell r="C2212">
            <v>4.6500000000000004</v>
          </cell>
          <cell r="E2212">
            <v>4.5599999999999996</v>
          </cell>
        </row>
        <row r="2213">
          <cell r="A2213">
            <v>39245</v>
          </cell>
          <cell r="C2213">
            <v>4.7300000000000004</v>
          </cell>
          <cell r="E2213">
            <v>4.66</v>
          </cell>
        </row>
        <row r="2214">
          <cell r="A2214">
            <v>39246</v>
          </cell>
          <cell r="C2214">
            <v>4.68</v>
          </cell>
          <cell r="E2214">
            <v>4.5999999999999996</v>
          </cell>
        </row>
        <row r="2215">
          <cell r="A2215">
            <v>39247</v>
          </cell>
          <cell r="C2215">
            <v>4.6900000000000004</v>
          </cell>
          <cell r="E2215">
            <v>4.5999999999999996</v>
          </cell>
        </row>
        <row r="2216">
          <cell r="A2216">
            <v>39248</v>
          </cell>
          <cell r="C2216">
            <v>4.6100000000000003</v>
          </cell>
          <cell r="E2216">
            <v>4.53</v>
          </cell>
        </row>
        <row r="2217">
          <cell r="A2217">
            <v>39251</v>
          </cell>
          <cell r="C2217">
            <v>4.6500000000000004</v>
          </cell>
          <cell r="E2217">
            <v>4.55</v>
          </cell>
        </row>
        <row r="2218">
          <cell r="A2218">
            <v>39252</v>
          </cell>
          <cell r="C2218">
            <v>4.62</v>
          </cell>
          <cell r="E2218">
            <v>4.53</v>
          </cell>
        </row>
        <row r="2219">
          <cell r="A2219">
            <v>39253</v>
          </cell>
          <cell r="C2219">
            <v>4.6399999999999997</v>
          </cell>
          <cell r="E2219">
            <v>4.55</v>
          </cell>
        </row>
        <row r="2220">
          <cell r="A2220">
            <v>39254</v>
          </cell>
          <cell r="C2220">
            <v>4.67</v>
          </cell>
          <cell r="E2220">
            <v>4.5999999999999996</v>
          </cell>
        </row>
        <row r="2221">
          <cell r="A2221">
            <v>39255</v>
          </cell>
          <cell r="C2221">
            <v>4.6500000000000004</v>
          </cell>
          <cell r="E2221">
            <v>4.58</v>
          </cell>
        </row>
        <row r="2222">
          <cell r="A2222">
            <v>39258</v>
          </cell>
          <cell r="C2222">
            <v>4.62</v>
          </cell>
          <cell r="E2222">
            <v>4.55</v>
          </cell>
        </row>
        <row r="2223">
          <cell r="A2223">
            <v>39259</v>
          </cell>
          <cell r="C2223">
            <v>4.6100000000000003</v>
          </cell>
          <cell r="E2223">
            <v>4.55</v>
          </cell>
        </row>
        <row r="2224">
          <cell r="A2224">
            <v>39260</v>
          </cell>
          <cell r="C2224">
            <v>4.62</v>
          </cell>
          <cell r="E2224">
            <v>4.5599999999999996</v>
          </cell>
        </row>
        <row r="2225">
          <cell r="A2225">
            <v>39261</v>
          </cell>
          <cell r="C2225">
            <v>4.63</v>
          </cell>
          <cell r="E2225">
            <v>4.5599999999999996</v>
          </cell>
        </row>
        <row r="2226">
          <cell r="A2226">
            <v>39262</v>
          </cell>
          <cell r="C2226">
            <v>4.55</v>
          </cell>
          <cell r="E2226">
            <v>4.49</v>
          </cell>
        </row>
        <row r="2227">
          <cell r="A2227">
            <v>39265</v>
          </cell>
          <cell r="C2227" t="str">
            <v>na</v>
          </cell>
          <cell r="E2227" t="str">
            <v>na</v>
          </cell>
        </row>
        <row r="2228">
          <cell r="A2228">
            <v>39266</v>
          </cell>
          <cell r="C2228">
            <v>4.55</v>
          </cell>
          <cell r="E2228">
            <v>4.4800000000000004</v>
          </cell>
        </row>
        <row r="2229">
          <cell r="A2229">
            <v>39267</v>
          </cell>
          <cell r="C2229">
            <v>4.58</v>
          </cell>
          <cell r="E2229">
            <v>4.51</v>
          </cell>
        </row>
        <row r="2230">
          <cell r="A2230">
            <v>39268</v>
          </cell>
          <cell r="C2230">
            <v>4.6399999999999997</v>
          </cell>
          <cell r="E2230">
            <v>4.57</v>
          </cell>
        </row>
        <row r="2231">
          <cell r="A2231">
            <v>39269</v>
          </cell>
          <cell r="C2231">
            <v>4.7</v>
          </cell>
          <cell r="E2231">
            <v>4.63</v>
          </cell>
        </row>
        <row r="2232">
          <cell r="A2232">
            <v>39272</v>
          </cell>
          <cell r="C2232">
            <v>4.67</v>
          </cell>
          <cell r="E2232">
            <v>4.59</v>
          </cell>
        </row>
        <row r="2233">
          <cell r="A2233">
            <v>39273</v>
          </cell>
          <cell r="C2233">
            <v>4.57</v>
          </cell>
          <cell r="E2233">
            <v>4.5</v>
          </cell>
        </row>
        <row r="2234">
          <cell r="A2234">
            <v>39274</v>
          </cell>
          <cell r="C2234">
            <v>4.6100000000000003</v>
          </cell>
          <cell r="E2234">
            <v>4.55</v>
          </cell>
        </row>
        <row r="2235">
          <cell r="A2235">
            <v>39275</v>
          </cell>
          <cell r="C2235">
            <v>4.66</v>
          </cell>
          <cell r="E2235">
            <v>4.5999999999999996</v>
          </cell>
        </row>
        <row r="2236">
          <cell r="A2236">
            <v>39276</v>
          </cell>
          <cell r="C2236">
            <v>4.6399999999999997</v>
          </cell>
          <cell r="E2236">
            <v>4.57</v>
          </cell>
        </row>
        <row r="2237">
          <cell r="A2237">
            <v>39279</v>
          </cell>
          <cell r="C2237">
            <v>4.59</v>
          </cell>
          <cell r="E2237">
            <v>4.53</v>
          </cell>
        </row>
        <row r="2238">
          <cell r="A2238">
            <v>39280</v>
          </cell>
          <cell r="C2238">
            <v>4.63</v>
          </cell>
          <cell r="E2238">
            <v>4.5599999999999996</v>
          </cell>
        </row>
        <row r="2239">
          <cell r="A2239">
            <v>39281</v>
          </cell>
          <cell r="C2239">
            <v>4.6100000000000003</v>
          </cell>
          <cell r="E2239">
            <v>4.54</v>
          </cell>
        </row>
        <row r="2240">
          <cell r="A2240">
            <v>39282</v>
          </cell>
          <cell r="C2240">
            <v>4.6100000000000003</v>
          </cell>
          <cell r="E2240">
            <v>4.54</v>
          </cell>
        </row>
        <row r="2241">
          <cell r="A2241">
            <v>39283</v>
          </cell>
          <cell r="C2241">
            <v>4.5599999999999996</v>
          </cell>
          <cell r="E2241">
            <v>4.5</v>
          </cell>
        </row>
        <row r="2242">
          <cell r="A2242">
            <v>39286</v>
          </cell>
          <cell r="C2242">
            <v>4.5599999999999996</v>
          </cell>
          <cell r="E2242">
            <v>4.5</v>
          </cell>
        </row>
        <row r="2243">
          <cell r="A2243">
            <v>39287</v>
          </cell>
          <cell r="C2243">
            <v>4.57</v>
          </cell>
          <cell r="E2243">
            <v>4.5</v>
          </cell>
        </row>
        <row r="2244">
          <cell r="A2244">
            <v>39288</v>
          </cell>
          <cell r="C2244">
            <v>4.58</v>
          </cell>
          <cell r="E2244">
            <v>4.49</v>
          </cell>
        </row>
        <row r="2245">
          <cell r="A2245">
            <v>39289</v>
          </cell>
          <cell r="C2245">
            <v>4.5199999999999996</v>
          </cell>
          <cell r="E2245">
            <v>4.45</v>
          </cell>
        </row>
        <row r="2246">
          <cell r="A2246">
            <v>39290</v>
          </cell>
          <cell r="C2246">
            <v>4.4800000000000004</v>
          </cell>
          <cell r="E2246">
            <v>4.43</v>
          </cell>
        </row>
        <row r="2247">
          <cell r="A2247">
            <v>39293</v>
          </cell>
          <cell r="C2247">
            <v>4.54</v>
          </cell>
          <cell r="E2247">
            <v>4.47</v>
          </cell>
        </row>
        <row r="2248">
          <cell r="A2248">
            <v>39294</v>
          </cell>
          <cell r="C2248">
            <v>4.5199999999999996</v>
          </cell>
          <cell r="E2248">
            <v>4.45</v>
          </cell>
        </row>
        <row r="2249">
          <cell r="A2249">
            <v>39295</v>
          </cell>
          <cell r="C2249">
            <v>4.5199999999999996</v>
          </cell>
          <cell r="E2249">
            <v>4.45</v>
          </cell>
        </row>
        <row r="2250">
          <cell r="A2250">
            <v>39296</v>
          </cell>
          <cell r="C2250">
            <v>4.5</v>
          </cell>
          <cell r="E2250">
            <v>4.43</v>
          </cell>
        </row>
        <row r="2251">
          <cell r="A2251">
            <v>39297</v>
          </cell>
          <cell r="C2251">
            <v>4.47</v>
          </cell>
          <cell r="E2251">
            <v>4.4000000000000004</v>
          </cell>
        </row>
        <row r="2252">
          <cell r="A2252">
            <v>39300</v>
          </cell>
          <cell r="C2252" t="str">
            <v>na</v>
          </cell>
          <cell r="E2252" t="str">
            <v>na</v>
          </cell>
        </row>
        <row r="2253">
          <cell r="A2253">
            <v>39301</v>
          </cell>
          <cell r="C2253">
            <v>4.4800000000000004</v>
          </cell>
          <cell r="E2253">
            <v>4.41</v>
          </cell>
        </row>
        <row r="2254">
          <cell r="A2254">
            <v>39302</v>
          </cell>
          <cell r="C2254">
            <v>4.55</v>
          </cell>
          <cell r="E2254">
            <v>4.47</v>
          </cell>
        </row>
        <row r="2255">
          <cell r="A2255">
            <v>39303</v>
          </cell>
          <cell r="C2255">
            <v>4.5199999999999996</v>
          </cell>
          <cell r="E2255">
            <v>4.46</v>
          </cell>
        </row>
        <row r="2256">
          <cell r="A2256">
            <v>39304</v>
          </cell>
          <cell r="C2256">
            <v>4.5199999999999996</v>
          </cell>
          <cell r="E2256">
            <v>4.4800000000000004</v>
          </cell>
        </row>
        <row r="2257">
          <cell r="A2257">
            <v>39307</v>
          </cell>
          <cell r="C2257">
            <v>4.46</v>
          </cell>
          <cell r="E2257">
            <v>4.46</v>
          </cell>
        </row>
        <row r="2258">
          <cell r="A2258">
            <v>39308</v>
          </cell>
          <cell r="C2258">
            <v>4.42</v>
          </cell>
          <cell r="E2258">
            <v>4.43</v>
          </cell>
        </row>
        <row r="2259">
          <cell r="A2259">
            <v>39309</v>
          </cell>
          <cell r="C2259">
            <v>4.4400000000000004</v>
          </cell>
          <cell r="E2259">
            <v>4.47</v>
          </cell>
        </row>
        <row r="2260">
          <cell r="A2260">
            <v>39310</v>
          </cell>
          <cell r="C2260">
            <v>4.43</v>
          </cell>
          <cell r="E2260">
            <v>4.46</v>
          </cell>
        </row>
        <row r="2261">
          <cell r="A2261">
            <v>39311</v>
          </cell>
          <cell r="C2261">
            <v>4.41</v>
          </cell>
          <cell r="E2261">
            <v>4.47</v>
          </cell>
        </row>
        <row r="2262">
          <cell r="A2262">
            <v>39314</v>
          </cell>
          <cell r="C2262">
            <v>4.37</v>
          </cell>
          <cell r="E2262">
            <v>4.46</v>
          </cell>
        </row>
        <row r="2263">
          <cell r="A2263">
            <v>39315</v>
          </cell>
          <cell r="C2263">
            <v>4.3600000000000003</v>
          </cell>
          <cell r="E2263">
            <v>4.45</v>
          </cell>
        </row>
        <row r="2264">
          <cell r="A2264">
            <v>39316</v>
          </cell>
          <cell r="C2264">
            <v>4.41</v>
          </cell>
          <cell r="E2264">
            <v>4.49</v>
          </cell>
        </row>
        <row r="2265">
          <cell r="A2265">
            <v>39317</v>
          </cell>
          <cell r="C2265">
            <v>4.41</v>
          </cell>
          <cell r="E2265">
            <v>4.47</v>
          </cell>
        </row>
        <row r="2266">
          <cell r="A2266">
            <v>39318</v>
          </cell>
          <cell r="C2266">
            <v>4.38</v>
          </cell>
          <cell r="E2266">
            <v>4.43</v>
          </cell>
        </row>
        <row r="2267">
          <cell r="A2267">
            <v>39321</v>
          </cell>
          <cell r="C2267">
            <v>4.33</v>
          </cell>
          <cell r="E2267">
            <v>4.3899999999999997</v>
          </cell>
        </row>
        <row r="2268">
          <cell r="A2268">
            <v>39322</v>
          </cell>
          <cell r="C2268">
            <v>4.29</v>
          </cell>
          <cell r="E2268">
            <v>4.37</v>
          </cell>
        </row>
        <row r="2269">
          <cell r="A2269">
            <v>39323</v>
          </cell>
          <cell r="C2269">
            <v>4.38</v>
          </cell>
          <cell r="E2269">
            <v>4.4400000000000004</v>
          </cell>
        </row>
        <row r="2270">
          <cell r="A2270">
            <v>39324</v>
          </cell>
          <cell r="C2270">
            <v>4.3600000000000003</v>
          </cell>
          <cell r="E2270">
            <v>4.42</v>
          </cell>
        </row>
        <row r="2271">
          <cell r="A2271">
            <v>39325</v>
          </cell>
          <cell r="C2271">
            <v>4.42</v>
          </cell>
          <cell r="E2271">
            <v>4.46</v>
          </cell>
        </row>
        <row r="2272">
          <cell r="A2272">
            <v>39328</v>
          </cell>
          <cell r="C2272" t="str">
            <v>na</v>
          </cell>
          <cell r="E2272" t="str">
            <v>na</v>
          </cell>
        </row>
        <row r="2273">
          <cell r="A2273">
            <v>39329</v>
          </cell>
          <cell r="C2273">
            <v>4.4000000000000004</v>
          </cell>
          <cell r="E2273">
            <v>4.4400000000000004</v>
          </cell>
        </row>
        <row r="2274">
          <cell r="A2274">
            <v>39330</v>
          </cell>
          <cell r="C2274">
            <v>4.34</v>
          </cell>
          <cell r="E2274">
            <v>4.3899999999999997</v>
          </cell>
        </row>
        <row r="2275">
          <cell r="A2275">
            <v>39331</v>
          </cell>
          <cell r="C2275">
            <v>4.3499999999999996</v>
          </cell>
          <cell r="E2275">
            <v>4.4000000000000004</v>
          </cell>
        </row>
        <row r="2276">
          <cell r="A2276">
            <v>39332</v>
          </cell>
          <cell r="C2276">
            <v>4.28</v>
          </cell>
          <cell r="E2276">
            <v>4.3600000000000003</v>
          </cell>
        </row>
        <row r="2277">
          <cell r="A2277">
            <v>39335</v>
          </cell>
          <cell r="C2277">
            <v>4.2699999999999996</v>
          </cell>
          <cell r="E2277">
            <v>4.34</v>
          </cell>
        </row>
        <row r="2278">
          <cell r="A2278">
            <v>39336</v>
          </cell>
          <cell r="C2278">
            <v>4.33</v>
          </cell>
          <cell r="E2278">
            <v>4.3899999999999997</v>
          </cell>
        </row>
        <row r="2279">
          <cell r="A2279">
            <v>39337</v>
          </cell>
          <cell r="C2279">
            <v>4.33</v>
          </cell>
          <cell r="E2279">
            <v>4.3899999999999997</v>
          </cell>
        </row>
        <row r="2280">
          <cell r="A2280">
            <v>39338</v>
          </cell>
          <cell r="C2280">
            <v>4.3499999999999996</v>
          </cell>
          <cell r="E2280">
            <v>4.4000000000000004</v>
          </cell>
        </row>
        <row r="2281">
          <cell r="A2281">
            <v>39339</v>
          </cell>
          <cell r="C2281">
            <v>4.33</v>
          </cell>
          <cell r="E2281">
            <v>4.38</v>
          </cell>
        </row>
        <row r="2282">
          <cell r="A2282">
            <v>39342</v>
          </cell>
          <cell r="C2282">
            <v>4.3099999999999996</v>
          </cell>
          <cell r="E2282">
            <v>4.3499999999999996</v>
          </cell>
        </row>
        <row r="2283">
          <cell r="A2283">
            <v>39343</v>
          </cell>
          <cell r="C2283">
            <v>4.3099999999999996</v>
          </cell>
          <cell r="E2283">
            <v>4.37</v>
          </cell>
        </row>
        <row r="2284">
          <cell r="A2284">
            <v>39344</v>
          </cell>
          <cell r="C2284">
            <v>4.4000000000000004</v>
          </cell>
          <cell r="E2284">
            <v>4.4800000000000004</v>
          </cell>
        </row>
        <row r="2285">
          <cell r="A2285">
            <v>39345</v>
          </cell>
          <cell r="C2285">
            <v>4.4800000000000004</v>
          </cell>
          <cell r="E2285">
            <v>4.55</v>
          </cell>
        </row>
        <row r="2286">
          <cell r="A2286">
            <v>39346</v>
          </cell>
          <cell r="C2286">
            <v>4.38</v>
          </cell>
          <cell r="E2286">
            <v>4.47</v>
          </cell>
        </row>
        <row r="2287">
          <cell r="A2287">
            <v>39349</v>
          </cell>
          <cell r="C2287">
            <v>4.3899999999999997</v>
          </cell>
          <cell r="E2287">
            <v>4.4800000000000004</v>
          </cell>
        </row>
        <row r="2288">
          <cell r="A2288">
            <v>39350</v>
          </cell>
          <cell r="C2288">
            <v>4.38</v>
          </cell>
          <cell r="E2288">
            <v>4.4800000000000004</v>
          </cell>
        </row>
        <row r="2289">
          <cell r="A2289">
            <v>39351</v>
          </cell>
          <cell r="C2289">
            <v>4.41</v>
          </cell>
          <cell r="E2289">
            <v>4.5</v>
          </cell>
        </row>
        <row r="2290">
          <cell r="A2290">
            <v>39352</v>
          </cell>
          <cell r="C2290">
            <v>4.3899999999999997</v>
          </cell>
          <cell r="E2290">
            <v>4.4800000000000004</v>
          </cell>
        </row>
        <row r="2291">
          <cell r="A2291">
            <v>39353</v>
          </cell>
          <cell r="C2291">
            <v>4.34</v>
          </cell>
          <cell r="E2291">
            <v>4.4400000000000004</v>
          </cell>
        </row>
        <row r="2292">
          <cell r="A2292">
            <v>39356</v>
          </cell>
          <cell r="C2292">
            <v>4.33</v>
          </cell>
          <cell r="E2292">
            <v>4.42</v>
          </cell>
        </row>
        <row r="2293">
          <cell r="A2293">
            <v>39357</v>
          </cell>
          <cell r="C2293">
            <v>4.32</v>
          </cell>
          <cell r="E2293">
            <v>4.42</v>
          </cell>
        </row>
        <row r="2294">
          <cell r="A2294">
            <v>39358</v>
          </cell>
          <cell r="C2294">
            <v>4.3600000000000003</v>
          </cell>
          <cell r="E2294">
            <v>4.45</v>
          </cell>
        </row>
        <row r="2295">
          <cell r="A2295">
            <v>39359</v>
          </cell>
          <cell r="C2295">
            <v>4.3099999999999996</v>
          </cell>
          <cell r="E2295">
            <v>4.4000000000000004</v>
          </cell>
        </row>
        <row r="2296">
          <cell r="A2296">
            <v>39360</v>
          </cell>
          <cell r="C2296">
            <v>4.43</v>
          </cell>
          <cell r="E2296">
            <v>4.49</v>
          </cell>
        </row>
        <row r="2297">
          <cell r="A2297">
            <v>39363</v>
          </cell>
          <cell r="C2297" t="str">
            <v>na</v>
          </cell>
          <cell r="E2297" t="str">
            <v>na</v>
          </cell>
        </row>
        <row r="2298">
          <cell r="A2298">
            <v>39364</v>
          </cell>
          <cell r="C2298">
            <v>4.4800000000000004</v>
          </cell>
          <cell r="E2298">
            <v>4.5</v>
          </cell>
        </row>
        <row r="2299">
          <cell r="A2299">
            <v>39365</v>
          </cell>
          <cell r="C2299">
            <v>4.4400000000000004</v>
          </cell>
          <cell r="E2299">
            <v>4.4800000000000004</v>
          </cell>
        </row>
        <row r="2300">
          <cell r="A2300">
            <v>39366</v>
          </cell>
          <cell r="C2300">
            <v>4.43</v>
          </cell>
          <cell r="E2300">
            <v>4.49</v>
          </cell>
        </row>
        <row r="2301">
          <cell r="A2301">
            <v>39367</v>
          </cell>
          <cell r="C2301">
            <v>4.49</v>
          </cell>
          <cell r="E2301">
            <v>4.53</v>
          </cell>
        </row>
        <row r="2302">
          <cell r="A2302">
            <v>39370</v>
          </cell>
          <cell r="C2302">
            <v>4.4800000000000004</v>
          </cell>
          <cell r="E2302">
            <v>4.5199999999999996</v>
          </cell>
        </row>
        <row r="2303">
          <cell r="A2303">
            <v>39371</v>
          </cell>
          <cell r="C2303">
            <v>4.46</v>
          </cell>
          <cell r="E2303">
            <v>4.5</v>
          </cell>
        </row>
        <row r="2304">
          <cell r="A2304">
            <v>39372</v>
          </cell>
          <cell r="C2304">
            <v>4.43</v>
          </cell>
          <cell r="E2304">
            <v>4.4800000000000004</v>
          </cell>
        </row>
        <row r="2305">
          <cell r="A2305">
            <v>39373</v>
          </cell>
          <cell r="C2305">
            <v>4.37</v>
          </cell>
          <cell r="E2305">
            <v>4.43</v>
          </cell>
        </row>
        <row r="2306">
          <cell r="A2306">
            <v>39374</v>
          </cell>
          <cell r="C2306">
            <v>4.3</v>
          </cell>
          <cell r="E2306">
            <v>4.38</v>
          </cell>
        </row>
        <row r="2307">
          <cell r="A2307">
            <v>39377</v>
          </cell>
          <cell r="C2307">
            <v>4.3099999999999996</v>
          </cell>
          <cell r="E2307">
            <v>4.38</v>
          </cell>
        </row>
        <row r="2308">
          <cell r="A2308">
            <v>39378</v>
          </cell>
          <cell r="C2308">
            <v>4.3099999999999996</v>
          </cell>
          <cell r="E2308">
            <v>4.3899999999999997</v>
          </cell>
        </row>
        <row r="2309">
          <cell r="A2309">
            <v>39379</v>
          </cell>
          <cell r="C2309">
            <v>4.28</v>
          </cell>
          <cell r="E2309">
            <v>4.37</v>
          </cell>
        </row>
        <row r="2310">
          <cell r="A2310">
            <v>39380</v>
          </cell>
          <cell r="C2310">
            <v>4.32</v>
          </cell>
          <cell r="E2310">
            <v>4.3899999999999997</v>
          </cell>
        </row>
        <row r="2311">
          <cell r="A2311">
            <v>39381</v>
          </cell>
          <cell r="C2311">
            <v>4.28</v>
          </cell>
          <cell r="E2311">
            <v>4.37</v>
          </cell>
        </row>
        <row r="2312">
          <cell r="A2312">
            <v>39384</v>
          </cell>
          <cell r="C2312">
            <v>4.2699999999999996</v>
          </cell>
          <cell r="E2312">
            <v>4.3600000000000003</v>
          </cell>
        </row>
        <row r="2313">
          <cell r="A2313">
            <v>39385</v>
          </cell>
          <cell r="C2313">
            <v>4.2699999999999996</v>
          </cell>
          <cell r="E2313">
            <v>4.3600000000000003</v>
          </cell>
        </row>
        <row r="2314">
          <cell r="A2314">
            <v>39386</v>
          </cell>
          <cell r="C2314">
            <v>4.3099999999999996</v>
          </cell>
          <cell r="E2314">
            <v>4.38</v>
          </cell>
        </row>
        <row r="2315">
          <cell r="A2315">
            <v>39387</v>
          </cell>
          <cell r="C2315">
            <v>4.25</v>
          </cell>
          <cell r="E2315">
            <v>4.34</v>
          </cell>
        </row>
        <row r="2316">
          <cell r="A2316">
            <v>39388</v>
          </cell>
          <cell r="C2316">
            <v>4.3</v>
          </cell>
          <cell r="E2316">
            <v>4.38</v>
          </cell>
        </row>
        <row r="2317">
          <cell r="A2317">
            <v>39391</v>
          </cell>
          <cell r="C2317">
            <v>4.29</v>
          </cell>
          <cell r="E2317">
            <v>4.3600000000000003</v>
          </cell>
        </row>
        <row r="2318">
          <cell r="A2318">
            <v>39392</v>
          </cell>
          <cell r="C2318">
            <v>4.3099999999999996</v>
          </cell>
          <cell r="E2318">
            <v>4.3899999999999997</v>
          </cell>
        </row>
        <row r="2319">
          <cell r="A2319">
            <v>39393</v>
          </cell>
          <cell r="C2319">
            <v>4.25</v>
          </cell>
          <cell r="E2319">
            <v>4.3600000000000003</v>
          </cell>
        </row>
        <row r="2320">
          <cell r="A2320">
            <v>39394</v>
          </cell>
          <cell r="C2320">
            <v>4.26</v>
          </cell>
          <cell r="E2320">
            <v>4.38</v>
          </cell>
        </row>
        <row r="2321">
          <cell r="A2321">
            <v>39395</v>
          </cell>
          <cell r="C2321">
            <v>4.21</v>
          </cell>
          <cell r="E2321">
            <v>4.33</v>
          </cell>
        </row>
        <row r="2322">
          <cell r="A2322">
            <v>39398</v>
          </cell>
          <cell r="C2322" t="str">
            <v>na</v>
          </cell>
          <cell r="E2322" t="str">
            <v>na</v>
          </cell>
        </row>
        <row r="2323">
          <cell r="A2323">
            <v>39399</v>
          </cell>
          <cell r="C2323">
            <v>4.2300000000000004</v>
          </cell>
          <cell r="E2323">
            <v>4.3499999999999996</v>
          </cell>
        </row>
        <row r="2324">
          <cell r="A2324">
            <v>39400</v>
          </cell>
          <cell r="C2324">
            <v>4.2</v>
          </cell>
          <cell r="E2324">
            <v>4.3099999999999996</v>
          </cell>
        </row>
        <row r="2325">
          <cell r="A2325">
            <v>39401</v>
          </cell>
          <cell r="C2325">
            <v>4.12</v>
          </cell>
          <cell r="E2325">
            <v>4.25</v>
          </cell>
        </row>
        <row r="2326">
          <cell r="A2326">
            <v>39402</v>
          </cell>
          <cell r="C2326">
            <v>4.13</v>
          </cell>
          <cell r="E2326">
            <v>4.26</v>
          </cell>
        </row>
        <row r="2327">
          <cell r="A2327">
            <v>39405</v>
          </cell>
          <cell r="C2327">
            <v>4.03</v>
          </cell>
          <cell r="E2327">
            <v>4.22</v>
          </cell>
        </row>
        <row r="2328">
          <cell r="A2328">
            <v>39406</v>
          </cell>
          <cell r="C2328">
            <v>4.0599999999999996</v>
          </cell>
          <cell r="E2328">
            <v>4.26</v>
          </cell>
        </row>
        <row r="2329">
          <cell r="A2329">
            <v>39407</v>
          </cell>
          <cell r="C2329">
            <v>4</v>
          </cell>
          <cell r="E2329">
            <v>4.2300000000000004</v>
          </cell>
        </row>
        <row r="2330">
          <cell r="A2330">
            <v>39408</v>
          </cell>
          <cell r="C2330">
            <v>3.99</v>
          </cell>
          <cell r="E2330">
            <v>4.22</v>
          </cell>
        </row>
        <row r="2331">
          <cell r="A2331">
            <v>39409</v>
          </cell>
          <cell r="C2331">
            <v>3.99</v>
          </cell>
          <cell r="E2331">
            <v>4.21</v>
          </cell>
        </row>
        <row r="2332">
          <cell r="A2332">
            <v>39412</v>
          </cell>
          <cell r="C2332">
            <v>3.91</v>
          </cell>
          <cell r="E2332">
            <v>4.1399999999999997</v>
          </cell>
        </row>
        <row r="2333">
          <cell r="A2333">
            <v>39413</v>
          </cell>
          <cell r="C2333">
            <v>4</v>
          </cell>
          <cell r="E2333">
            <v>4.21</v>
          </cell>
        </row>
        <row r="2334">
          <cell r="A2334">
            <v>39414</v>
          </cell>
          <cell r="C2334">
            <v>4.07</v>
          </cell>
          <cell r="E2334">
            <v>4.2300000000000004</v>
          </cell>
        </row>
        <row r="2335">
          <cell r="A2335">
            <v>39415</v>
          </cell>
          <cell r="C2335">
            <v>3.97</v>
          </cell>
          <cell r="E2335">
            <v>4.1500000000000004</v>
          </cell>
        </row>
        <row r="2336">
          <cell r="A2336">
            <v>39416</v>
          </cell>
          <cell r="C2336">
            <v>3.98</v>
          </cell>
          <cell r="E2336">
            <v>4.16</v>
          </cell>
        </row>
        <row r="2337">
          <cell r="A2337">
            <v>39419</v>
          </cell>
          <cell r="C2337">
            <v>3.89</v>
          </cell>
          <cell r="E2337">
            <v>4.09</v>
          </cell>
        </row>
        <row r="2338">
          <cell r="A2338">
            <v>39420</v>
          </cell>
          <cell r="C2338">
            <v>3.87</v>
          </cell>
          <cell r="E2338">
            <v>4.0999999999999996</v>
          </cell>
        </row>
        <row r="2339">
          <cell r="A2339">
            <v>39421</v>
          </cell>
          <cell r="C2339">
            <v>3.93</v>
          </cell>
          <cell r="E2339">
            <v>4.16</v>
          </cell>
        </row>
        <row r="2340">
          <cell r="A2340">
            <v>39422</v>
          </cell>
          <cell r="C2340">
            <v>3.96</v>
          </cell>
          <cell r="E2340">
            <v>4.16</v>
          </cell>
        </row>
        <row r="2341">
          <cell r="A2341">
            <v>39423</v>
          </cell>
          <cell r="C2341">
            <v>4.03</v>
          </cell>
          <cell r="E2341">
            <v>4.2</v>
          </cell>
        </row>
        <row r="2342">
          <cell r="A2342">
            <v>39426</v>
          </cell>
          <cell r="C2342">
            <v>4.0599999999999996</v>
          </cell>
          <cell r="E2342">
            <v>4.22</v>
          </cell>
        </row>
        <row r="2343">
          <cell r="A2343">
            <v>39427</v>
          </cell>
          <cell r="C2343">
            <v>3.93</v>
          </cell>
          <cell r="E2343">
            <v>4.1100000000000003</v>
          </cell>
        </row>
        <row r="2344">
          <cell r="A2344">
            <v>39428</v>
          </cell>
          <cell r="C2344">
            <v>4.0199999999999996</v>
          </cell>
          <cell r="E2344">
            <v>4.16</v>
          </cell>
        </row>
        <row r="2345">
          <cell r="A2345">
            <v>39429</v>
          </cell>
          <cell r="C2345">
            <v>4.1500000000000004</v>
          </cell>
          <cell r="E2345">
            <v>4.26</v>
          </cell>
        </row>
        <row r="2346">
          <cell r="A2346">
            <v>39430</v>
          </cell>
          <cell r="C2346">
            <v>4.1399999999999997</v>
          </cell>
          <cell r="E2346">
            <v>4.25</v>
          </cell>
        </row>
        <row r="2347">
          <cell r="A2347">
            <v>39433</v>
          </cell>
          <cell r="C2347">
            <v>4.05</v>
          </cell>
          <cell r="E2347">
            <v>4.17</v>
          </cell>
        </row>
        <row r="2348">
          <cell r="A2348">
            <v>39434</v>
          </cell>
          <cell r="C2348">
            <v>4.0199999999999996</v>
          </cell>
          <cell r="E2348">
            <v>4.1399999999999997</v>
          </cell>
        </row>
        <row r="2349">
          <cell r="A2349">
            <v>39435</v>
          </cell>
          <cell r="C2349">
            <v>3.98</v>
          </cell>
          <cell r="E2349">
            <v>4.09</v>
          </cell>
        </row>
        <row r="2350">
          <cell r="A2350">
            <v>39436</v>
          </cell>
          <cell r="C2350">
            <v>4</v>
          </cell>
          <cell r="E2350">
            <v>4.1100000000000003</v>
          </cell>
        </row>
        <row r="2351">
          <cell r="A2351">
            <v>39437</v>
          </cell>
          <cell r="C2351">
            <v>4.08</v>
          </cell>
          <cell r="E2351">
            <v>4.17</v>
          </cell>
        </row>
        <row r="2352">
          <cell r="A2352">
            <v>39440</v>
          </cell>
          <cell r="C2352">
            <v>4.09</v>
          </cell>
          <cell r="E2352">
            <v>4.18</v>
          </cell>
        </row>
        <row r="2353">
          <cell r="A2353">
            <v>39441</v>
          </cell>
          <cell r="C2353" t="str">
            <v>na</v>
          </cell>
          <cell r="E2353" t="str">
            <v>na</v>
          </cell>
        </row>
        <row r="2354">
          <cell r="A2354">
            <v>39442</v>
          </cell>
          <cell r="C2354" t="str">
            <v>na</v>
          </cell>
          <cell r="E2354" t="str">
            <v>na</v>
          </cell>
        </row>
        <row r="2355">
          <cell r="A2355">
            <v>39443</v>
          </cell>
          <cell r="C2355">
            <v>4.09</v>
          </cell>
          <cell r="E2355">
            <v>4.18</v>
          </cell>
        </row>
        <row r="2356">
          <cell r="A2356">
            <v>39444</v>
          </cell>
          <cell r="C2356">
            <v>4.0199999999999996</v>
          </cell>
          <cell r="E2356">
            <v>4.12</v>
          </cell>
        </row>
        <row r="2357">
          <cell r="A2357">
            <v>39447</v>
          </cell>
          <cell r="C2357">
            <v>3.99</v>
          </cell>
          <cell r="E2357">
            <v>4.0999999999999996</v>
          </cell>
        </row>
        <row r="2358">
          <cell r="A2358">
            <v>39448</v>
          </cell>
          <cell r="C2358" t="str">
            <v>na</v>
          </cell>
          <cell r="E2358" t="str">
            <v>na</v>
          </cell>
        </row>
        <row r="2359">
          <cell r="A2359">
            <v>39449</v>
          </cell>
          <cell r="C2359">
            <v>3.91</v>
          </cell>
          <cell r="E2359">
            <v>4.0599999999999996</v>
          </cell>
        </row>
        <row r="2360">
          <cell r="A2360">
            <v>39450</v>
          </cell>
          <cell r="C2360">
            <v>3.93</v>
          </cell>
          <cell r="E2360">
            <v>4.08</v>
          </cell>
        </row>
        <row r="2361">
          <cell r="A2361">
            <v>39451</v>
          </cell>
          <cell r="C2361">
            <v>3.89</v>
          </cell>
          <cell r="E2361">
            <v>4.08</v>
          </cell>
        </row>
        <row r="2362">
          <cell r="A2362">
            <v>39454</v>
          </cell>
          <cell r="C2362">
            <v>3.87</v>
          </cell>
          <cell r="E2362">
            <v>4.0599999999999996</v>
          </cell>
        </row>
        <row r="2363">
          <cell r="A2363">
            <v>39455</v>
          </cell>
          <cell r="C2363">
            <v>3.85</v>
          </cell>
          <cell r="E2363">
            <v>4.05</v>
          </cell>
        </row>
        <row r="2364">
          <cell r="A2364">
            <v>39456</v>
          </cell>
          <cell r="C2364">
            <v>3.87</v>
          </cell>
          <cell r="E2364">
            <v>4.07</v>
          </cell>
        </row>
        <row r="2365">
          <cell r="A2365">
            <v>39457</v>
          </cell>
          <cell r="C2365">
            <v>3.87</v>
          </cell>
          <cell r="E2365">
            <v>4.09</v>
          </cell>
        </row>
        <row r="2366">
          <cell r="A2366">
            <v>39458</v>
          </cell>
          <cell r="C2366">
            <v>3.79</v>
          </cell>
          <cell r="E2366">
            <v>4.0599999999999996</v>
          </cell>
        </row>
        <row r="2367">
          <cell r="A2367">
            <v>39461</v>
          </cell>
          <cell r="C2367">
            <v>3.81</v>
          </cell>
          <cell r="E2367">
            <v>4.07</v>
          </cell>
        </row>
        <row r="2368">
          <cell r="A2368">
            <v>39462</v>
          </cell>
          <cell r="C2368">
            <v>3.78</v>
          </cell>
          <cell r="E2368">
            <v>4.04</v>
          </cell>
        </row>
        <row r="2369">
          <cell r="A2369">
            <v>39463</v>
          </cell>
          <cell r="C2369">
            <v>3.82</v>
          </cell>
          <cell r="E2369">
            <v>4.09</v>
          </cell>
        </row>
        <row r="2370">
          <cell r="A2370">
            <v>39464</v>
          </cell>
          <cell r="C2370">
            <v>3.77</v>
          </cell>
          <cell r="E2370">
            <v>4.0599999999999996</v>
          </cell>
        </row>
        <row r="2371">
          <cell r="A2371">
            <v>39465</v>
          </cell>
          <cell r="C2371">
            <v>3.8</v>
          </cell>
          <cell r="E2371">
            <v>4.08</v>
          </cell>
        </row>
        <row r="2372">
          <cell r="A2372">
            <v>39468</v>
          </cell>
          <cell r="C2372">
            <v>3.74</v>
          </cell>
          <cell r="E2372">
            <v>4.0599999999999996</v>
          </cell>
        </row>
        <row r="2373">
          <cell r="A2373">
            <v>39469</v>
          </cell>
          <cell r="C2373">
            <v>3.79</v>
          </cell>
          <cell r="E2373">
            <v>4.12</v>
          </cell>
        </row>
        <row r="2374">
          <cell r="A2374">
            <v>39470</v>
          </cell>
          <cell r="C2374">
            <v>3.88</v>
          </cell>
          <cell r="E2374">
            <v>4.18</v>
          </cell>
        </row>
        <row r="2375">
          <cell r="A2375">
            <v>39471</v>
          </cell>
          <cell r="C2375">
            <v>3.94</v>
          </cell>
          <cell r="E2375">
            <v>4.22</v>
          </cell>
        </row>
        <row r="2376">
          <cell r="A2376">
            <v>39472</v>
          </cell>
          <cell r="C2376">
            <v>3.85</v>
          </cell>
          <cell r="E2376">
            <v>4.1399999999999997</v>
          </cell>
        </row>
        <row r="2377">
          <cell r="A2377">
            <v>39475</v>
          </cell>
          <cell r="C2377">
            <v>3.84</v>
          </cell>
          <cell r="E2377">
            <v>4.1399999999999997</v>
          </cell>
        </row>
        <row r="2378">
          <cell r="A2378">
            <v>39476</v>
          </cell>
          <cell r="C2378">
            <v>3.9</v>
          </cell>
          <cell r="E2378">
            <v>4.18</v>
          </cell>
        </row>
        <row r="2379">
          <cell r="A2379">
            <v>39477</v>
          </cell>
          <cell r="C2379">
            <v>3.88</v>
          </cell>
          <cell r="E2379">
            <v>4.1900000000000004</v>
          </cell>
        </row>
        <row r="2380">
          <cell r="A2380">
            <v>39478</v>
          </cell>
          <cell r="C2380">
            <v>3.88</v>
          </cell>
          <cell r="E2380">
            <v>4.18</v>
          </cell>
        </row>
        <row r="2381">
          <cell r="A2381">
            <v>39479</v>
          </cell>
          <cell r="C2381">
            <v>3.81</v>
          </cell>
          <cell r="E2381">
            <v>4.13</v>
          </cell>
        </row>
        <row r="2382">
          <cell r="A2382">
            <v>39482</v>
          </cell>
          <cell r="C2382">
            <v>3.84</v>
          </cell>
          <cell r="E2382">
            <v>4.16</v>
          </cell>
        </row>
        <row r="2383">
          <cell r="A2383">
            <v>39483</v>
          </cell>
          <cell r="C2383">
            <v>3.74</v>
          </cell>
          <cell r="E2383">
            <v>4.1100000000000003</v>
          </cell>
        </row>
        <row r="2384">
          <cell r="A2384">
            <v>39484</v>
          </cell>
          <cell r="C2384">
            <v>3.78</v>
          </cell>
          <cell r="E2384">
            <v>4.1500000000000004</v>
          </cell>
        </row>
        <row r="2385">
          <cell r="A2385">
            <v>39485</v>
          </cell>
          <cell r="C2385">
            <v>3.86</v>
          </cell>
          <cell r="E2385">
            <v>4.22</v>
          </cell>
        </row>
        <row r="2386">
          <cell r="A2386">
            <v>39486</v>
          </cell>
          <cell r="C2386">
            <v>3.82</v>
          </cell>
          <cell r="E2386">
            <v>4.1900000000000004</v>
          </cell>
        </row>
        <row r="2387">
          <cell r="A2387">
            <v>39489</v>
          </cell>
          <cell r="C2387">
            <v>3.79</v>
          </cell>
          <cell r="E2387">
            <v>4.16</v>
          </cell>
        </row>
        <row r="2388">
          <cell r="A2388">
            <v>39490</v>
          </cell>
          <cell r="C2388">
            <v>3.84</v>
          </cell>
          <cell r="E2388">
            <v>4.2</v>
          </cell>
        </row>
        <row r="2389">
          <cell r="A2389">
            <v>39491</v>
          </cell>
          <cell r="C2389">
            <v>3.87</v>
          </cell>
          <cell r="E2389">
            <v>4.25</v>
          </cell>
        </row>
        <row r="2390">
          <cell r="A2390">
            <v>39492</v>
          </cell>
          <cell r="C2390">
            <v>3.88</v>
          </cell>
          <cell r="E2390">
            <v>4.2699999999999996</v>
          </cell>
        </row>
        <row r="2391">
          <cell r="A2391">
            <v>39493</v>
          </cell>
          <cell r="C2391">
            <v>3.82</v>
          </cell>
          <cell r="E2391">
            <v>4.2</v>
          </cell>
        </row>
        <row r="2392">
          <cell r="A2392">
            <v>39496</v>
          </cell>
          <cell r="C2392" t="str">
            <v>na</v>
          </cell>
          <cell r="E2392" t="str">
            <v>na</v>
          </cell>
        </row>
        <row r="2393">
          <cell r="A2393">
            <v>39497</v>
          </cell>
          <cell r="C2393">
            <v>3.93</v>
          </cell>
          <cell r="E2393">
            <v>4.28</v>
          </cell>
        </row>
        <row r="2394">
          <cell r="A2394">
            <v>39498</v>
          </cell>
          <cell r="C2394">
            <v>3.92</v>
          </cell>
          <cell r="E2394">
            <v>4.25</v>
          </cell>
        </row>
        <row r="2395">
          <cell r="A2395">
            <v>39499</v>
          </cell>
          <cell r="C2395">
            <v>3.86</v>
          </cell>
          <cell r="E2395">
            <v>4.22</v>
          </cell>
        </row>
        <row r="2396">
          <cell r="A2396">
            <v>39500</v>
          </cell>
          <cell r="C2396">
            <v>3.88</v>
          </cell>
          <cell r="E2396">
            <v>4.2300000000000004</v>
          </cell>
        </row>
        <row r="2397">
          <cell r="A2397">
            <v>39503</v>
          </cell>
          <cell r="C2397">
            <v>3.92</v>
          </cell>
          <cell r="E2397">
            <v>4.25</v>
          </cell>
        </row>
        <row r="2398">
          <cell r="A2398">
            <v>39504</v>
          </cell>
          <cell r="C2398">
            <v>3.85</v>
          </cell>
          <cell r="E2398">
            <v>4.21</v>
          </cell>
        </row>
        <row r="2399">
          <cell r="A2399">
            <v>39505</v>
          </cell>
          <cell r="C2399">
            <v>3.81</v>
          </cell>
          <cell r="E2399">
            <v>4.18</v>
          </cell>
        </row>
        <row r="2400">
          <cell r="A2400">
            <v>39506</v>
          </cell>
          <cell r="C2400">
            <v>3.7</v>
          </cell>
          <cell r="E2400">
            <v>4.09</v>
          </cell>
        </row>
        <row r="2401">
          <cell r="A2401">
            <v>39507</v>
          </cell>
          <cell r="C2401">
            <v>3.64</v>
          </cell>
          <cell r="E2401">
            <v>4.09</v>
          </cell>
        </row>
        <row r="2402">
          <cell r="A2402">
            <v>39510</v>
          </cell>
          <cell r="C2402">
            <v>3.61</v>
          </cell>
          <cell r="E2402">
            <v>4.08</v>
          </cell>
        </row>
        <row r="2403">
          <cell r="A2403">
            <v>39511</v>
          </cell>
          <cell r="C2403">
            <v>3.64</v>
          </cell>
          <cell r="E2403">
            <v>4.1100000000000003</v>
          </cell>
        </row>
        <row r="2404">
          <cell r="A2404">
            <v>39512</v>
          </cell>
          <cell r="C2404">
            <v>3.64</v>
          </cell>
          <cell r="E2404">
            <v>4.13</v>
          </cell>
        </row>
        <row r="2405">
          <cell r="A2405">
            <v>39513</v>
          </cell>
          <cell r="C2405">
            <v>3.55</v>
          </cell>
          <cell r="E2405">
            <v>4.08</v>
          </cell>
        </row>
        <row r="2406">
          <cell r="A2406">
            <v>39514</v>
          </cell>
          <cell r="C2406">
            <v>3.56</v>
          </cell>
          <cell r="E2406">
            <v>4.07</v>
          </cell>
        </row>
        <row r="2407">
          <cell r="A2407">
            <v>39517</v>
          </cell>
          <cell r="C2407">
            <v>3.52</v>
          </cell>
          <cell r="E2407">
            <v>4.04</v>
          </cell>
        </row>
        <row r="2408">
          <cell r="A2408">
            <v>39518</v>
          </cell>
          <cell r="C2408">
            <v>3.58</v>
          </cell>
          <cell r="E2408">
            <v>4.0599999999999996</v>
          </cell>
        </row>
        <row r="2409">
          <cell r="A2409">
            <v>39519</v>
          </cell>
          <cell r="C2409">
            <v>3.52</v>
          </cell>
          <cell r="E2409">
            <v>4.0199999999999996</v>
          </cell>
        </row>
        <row r="2410">
          <cell r="A2410">
            <v>39520</v>
          </cell>
          <cell r="C2410">
            <v>3.51</v>
          </cell>
          <cell r="E2410">
            <v>4.03</v>
          </cell>
        </row>
        <row r="2411">
          <cell r="A2411">
            <v>39521</v>
          </cell>
          <cell r="C2411">
            <v>3.48</v>
          </cell>
          <cell r="E2411">
            <v>4.0199999999999996</v>
          </cell>
        </row>
        <row r="2412">
          <cell r="A2412">
            <v>39524</v>
          </cell>
          <cell r="C2412">
            <v>3.4</v>
          </cell>
          <cell r="E2412">
            <v>3.97</v>
          </cell>
        </row>
        <row r="2413">
          <cell r="A2413">
            <v>39525</v>
          </cell>
          <cell r="C2413">
            <v>3.48</v>
          </cell>
          <cell r="E2413">
            <v>3.99</v>
          </cell>
        </row>
        <row r="2414">
          <cell r="A2414">
            <v>39526</v>
          </cell>
          <cell r="C2414">
            <v>3.44</v>
          </cell>
          <cell r="E2414">
            <v>3.94</v>
          </cell>
        </row>
        <row r="2415">
          <cell r="A2415">
            <v>39527</v>
          </cell>
          <cell r="C2415">
            <v>3.45</v>
          </cell>
          <cell r="E2415">
            <v>3.94</v>
          </cell>
        </row>
        <row r="2416">
          <cell r="A2416">
            <v>39528</v>
          </cell>
          <cell r="C2416" t="str">
            <v>na</v>
          </cell>
          <cell r="E2416" t="str">
            <v>na</v>
          </cell>
        </row>
        <row r="2417">
          <cell r="A2417">
            <v>39531</v>
          </cell>
          <cell r="C2417">
            <v>3.52</v>
          </cell>
          <cell r="E2417">
            <v>3.98</v>
          </cell>
        </row>
        <row r="2418">
          <cell r="A2418">
            <v>39532</v>
          </cell>
          <cell r="C2418">
            <v>3.48</v>
          </cell>
          <cell r="E2418">
            <v>3.94</v>
          </cell>
        </row>
        <row r="2419">
          <cell r="A2419">
            <v>39533</v>
          </cell>
          <cell r="C2419">
            <v>3.46</v>
          </cell>
          <cell r="E2419">
            <v>3.96</v>
          </cell>
        </row>
        <row r="2420">
          <cell r="A2420">
            <v>39534</v>
          </cell>
          <cell r="C2420">
            <v>3.46</v>
          </cell>
          <cell r="E2420">
            <v>3.97</v>
          </cell>
        </row>
        <row r="2421">
          <cell r="A2421">
            <v>39535</v>
          </cell>
          <cell r="C2421">
            <v>3.45</v>
          </cell>
          <cell r="E2421">
            <v>3.95</v>
          </cell>
        </row>
        <row r="2422">
          <cell r="A2422">
            <v>39538</v>
          </cell>
          <cell r="C2422">
            <v>3.43</v>
          </cell>
          <cell r="E2422">
            <v>3.94</v>
          </cell>
        </row>
        <row r="2423">
          <cell r="A2423">
            <v>39539</v>
          </cell>
          <cell r="C2423">
            <v>3.56</v>
          </cell>
          <cell r="E2423">
            <v>4.0199999999999996</v>
          </cell>
        </row>
        <row r="2424">
          <cell r="A2424">
            <v>39540</v>
          </cell>
          <cell r="C2424">
            <v>3.62</v>
          </cell>
          <cell r="E2424">
            <v>4.05</v>
          </cell>
        </row>
        <row r="2425">
          <cell r="A2425">
            <v>39541</v>
          </cell>
          <cell r="C2425">
            <v>3.58</v>
          </cell>
          <cell r="E2425">
            <v>4.03</v>
          </cell>
        </row>
        <row r="2426">
          <cell r="A2426">
            <v>39542</v>
          </cell>
          <cell r="C2426">
            <v>3.52</v>
          </cell>
          <cell r="E2426">
            <v>4</v>
          </cell>
        </row>
        <row r="2427">
          <cell r="A2427">
            <v>39545</v>
          </cell>
          <cell r="C2427">
            <v>3.59</v>
          </cell>
          <cell r="E2427">
            <v>4.05</v>
          </cell>
        </row>
        <row r="2428">
          <cell r="A2428">
            <v>39546</v>
          </cell>
          <cell r="C2428">
            <v>3.61</v>
          </cell>
          <cell r="E2428">
            <v>4.09</v>
          </cell>
        </row>
        <row r="2429">
          <cell r="A2429">
            <v>39547</v>
          </cell>
          <cell r="C2429">
            <v>3.55</v>
          </cell>
          <cell r="E2429">
            <v>4.05</v>
          </cell>
        </row>
        <row r="2430">
          <cell r="A2430">
            <v>39548</v>
          </cell>
          <cell r="C2430">
            <v>3.62</v>
          </cell>
          <cell r="E2430">
            <v>4.0999999999999996</v>
          </cell>
        </row>
        <row r="2431">
          <cell r="A2431">
            <v>39549</v>
          </cell>
          <cell r="C2431">
            <v>3.55</v>
          </cell>
          <cell r="E2431">
            <v>4.0599999999999996</v>
          </cell>
        </row>
        <row r="2432">
          <cell r="A2432">
            <v>39552</v>
          </cell>
          <cell r="C2432">
            <v>3.56</v>
          </cell>
          <cell r="E2432">
            <v>4.08</v>
          </cell>
        </row>
        <row r="2433">
          <cell r="A2433">
            <v>39553</v>
          </cell>
          <cell r="C2433">
            <v>3.63</v>
          </cell>
          <cell r="E2433">
            <v>4.1399999999999997</v>
          </cell>
        </row>
        <row r="2434">
          <cell r="A2434">
            <v>39554</v>
          </cell>
          <cell r="C2434">
            <v>3.66</v>
          </cell>
          <cell r="E2434">
            <v>4.1500000000000004</v>
          </cell>
        </row>
        <row r="2435">
          <cell r="A2435">
            <v>39555</v>
          </cell>
          <cell r="C2435">
            <v>3.68</v>
          </cell>
          <cell r="E2435">
            <v>4.1500000000000004</v>
          </cell>
        </row>
        <row r="2436">
          <cell r="A2436">
            <v>39556</v>
          </cell>
          <cell r="C2436">
            <v>3.68</v>
          </cell>
          <cell r="E2436">
            <v>4.1399999999999997</v>
          </cell>
        </row>
        <row r="2437">
          <cell r="A2437">
            <v>39559</v>
          </cell>
          <cell r="C2437">
            <v>3.66</v>
          </cell>
          <cell r="E2437">
            <v>4.12</v>
          </cell>
        </row>
        <row r="2438">
          <cell r="A2438">
            <v>39560</v>
          </cell>
          <cell r="C2438">
            <v>3.64</v>
          </cell>
          <cell r="E2438">
            <v>4.12</v>
          </cell>
        </row>
        <row r="2439">
          <cell r="A2439">
            <v>39561</v>
          </cell>
          <cell r="C2439">
            <v>3.66</v>
          </cell>
          <cell r="E2439">
            <v>4.16</v>
          </cell>
        </row>
        <row r="2440">
          <cell r="A2440">
            <v>39562</v>
          </cell>
          <cell r="C2440">
            <v>3.72</v>
          </cell>
          <cell r="E2440">
            <v>4.1900000000000004</v>
          </cell>
        </row>
        <row r="2441">
          <cell r="A2441">
            <v>39563</v>
          </cell>
          <cell r="C2441">
            <v>3.75</v>
          </cell>
          <cell r="E2441">
            <v>4.21</v>
          </cell>
        </row>
        <row r="2442">
          <cell r="A2442">
            <v>39566</v>
          </cell>
          <cell r="C2442">
            <v>3.72</v>
          </cell>
          <cell r="E2442">
            <v>4.1900000000000004</v>
          </cell>
        </row>
        <row r="2443">
          <cell r="A2443">
            <v>39567</v>
          </cell>
          <cell r="C2443">
            <v>3.69</v>
          </cell>
          <cell r="E2443">
            <v>4.17</v>
          </cell>
        </row>
        <row r="2444">
          <cell r="A2444">
            <v>39568</v>
          </cell>
          <cell r="C2444">
            <v>3.58</v>
          </cell>
          <cell r="E2444">
            <v>4.08</v>
          </cell>
        </row>
        <row r="2445">
          <cell r="A2445">
            <v>39569</v>
          </cell>
          <cell r="C2445">
            <v>3.56</v>
          </cell>
          <cell r="E2445">
            <v>4.0599999999999996</v>
          </cell>
        </row>
        <row r="2446">
          <cell r="A2446">
            <v>39570</v>
          </cell>
          <cell r="C2446">
            <v>3.61</v>
          </cell>
          <cell r="E2446">
            <v>4.0999999999999996</v>
          </cell>
        </row>
        <row r="2447">
          <cell r="A2447">
            <v>39573</v>
          </cell>
          <cell r="C2447">
            <v>3.62</v>
          </cell>
          <cell r="E2447">
            <v>4.1100000000000003</v>
          </cell>
        </row>
        <row r="2448">
          <cell r="A2448">
            <v>39574</v>
          </cell>
          <cell r="C2448">
            <v>3.69</v>
          </cell>
          <cell r="E2448">
            <v>4.17</v>
          </cell>
        </row>
        <row r="2449">
          <cell r="A2449">
            <v>39575</v>
          </cell>
          <cell r="C2449">
            <v>3.67</v>
          </cell>
          <cell r="E2449">
            <v>4.16</v>
          </cell>
        </row>
        <row r="2450">
          <cell r="A2450">
            <v>39576</v>
          </cell>
          <cell r="C2450">
            <v>3.64</v>
          </cell>
          <cell r="E2450">
            <v>4.13</v>
          </cell>
        </row>
        <row r="2451">
          <cell r="A2451">
            <v>39577</v>
          </cell>
          <cell r="C2451">
            <v>3.58</v>
          </cell>
          <cell r="E2451">
            <v>4.08</v>
          </cell>
        </row>
        <row r="2452">
          <cell r="A2452">
            <v>39580</v>
          </cell>
          <cell r="C2452">
            <v>3.56</v>
          </cell>
          <cell r="E2452">
            <v>4.0599999999999996</v>
          </cell>
        </row>
        <row r="2453">
          <cell r="A2453">
            <v>39581</v>
          </cell>
          <cell r="C2453">
            <v>3.6</v>
          </cell>
          <cell r="E2453">
            <v>4.07</v>
          </cell>
        </row>
        <row r="2454">
          <cell r="A2454">
            <v>39582</v>
          </cell>
          <cell r="C2454">
            <v>3.6</v>
          </cell>
          <cell r="E2454">
            <v>4.0599999999999996</v>
          </cell>
        </row>
        <row r="2455">
          <cell r="A2455">
            <v>39583</v>
          </cell>
          <cell r="C2455">
            <v>3.56</v>
          </cell>
          <cell r="E2455">
            <v>4.04</v>
          </cell>
        </row>
        <row r="2456">
          <cell r="A2456">
            <v>39584</v>
          </cell>
          <cell r="C2456">
            <v>3.57</v>
          </cell>
          <cell r="E2456">
            <v>4.04</v>
          </cell>
        </row>
        <row r="2457">
          <cell r="A2457">
            <v>39587</v>
          </cell>
          <cell r="C2457" t="str">
            <v>na</v>
          </cell>
          <cell r="E2457" t="str">
            <v>na</v>
          </cell>
        </row>
        <row r="2458">
          <cell r="A2458">
            <v>39588</v>
          </cell>
          <cell r="C2458">
            <v>3.51</v>
          </cell>
          <cell r="E2458">
            <v>4.0199999999999996</v>
          </cell>
        </row>
        <row r="2459">
          <cell r="A2459">
            <v>39589</v>
          </cell>
          <cell r="C2459">
            <v>3.58</v>
          </cell>
          <cell r="E2459">
            <v>4.0599999999999996</v>
          </cell>
        </row>
        <row r="2460">
          <cell r="A2460">
            <v>39590</v>
          </cell>
          <cell r="C2460">
            <v>3.66</v>
          </cell>
          <cell r="E2460">
            <v>4.12</v>
          </cell>
        </row>
        <row r="2461">
          <cell r="A2461">
            <v>39591</v>
          </cell>
          <cell r="C2461">
            <v>3.63</v>
          </cell>
          <cell r="E2461">
            <v>4.08</v>
          </cell>
        </row>
        <row r="2462">
          <cell r="A2462">
            <v>39594</v>
          </cell>
          <cell r="C2462">
            <v>3.65</v>
          </cell>
          <cell r="E2462">
            <v>4.09</v>
          </cell>
        </row>
        <row r="2463">
          <cell r="A2463">
            <v>39595</v>
          </cell>
          <cell r="C2463">
            <v>3.66</v>
          </cell>
          <cell r="E2463">
            <v>4.0999999999999996</v>
          </cell>
        </row>
        <row r="2464">
          <cell r="A2464">
            <v>39596</v>
          </cell>
          <cell r="C2464">
            <v>3.68</v>
          </cell>
          <cell r="E2464">
            <v>4.12</v>
          </cell>
        </row>
        <row r="2465">
          <cell r="A2465">
            <v>39597</v>
          </cell>
          <cell r="C2465">
            <v>3.71</v>
          </cell>
          <cell r="E2465">
            <v>4.1399999999999997</v>
          </cell>
        </row>
        <row r="2466">
          <cell r="A2466">
            <v>39598</v>
          </cell>
          <cell r="C2466">
            <v>3.71</v>
          </cell>
          <cell r="E2466">
            <v>4.13</v>
          </cell>
        </row>
        <row r="2467">
          <cell r="A2467">
            <v>39601</v>
          </cell>
          <cell r="C2467">
            <v>3.64</v>
          </cell>
          <cell r="E2467">
            <v>4.08</v>
          </cell>
        </row>
        <row r="2468">
          <cell r="A2468">
            <v>39602</v>
          </cell>
          <cell r="C2468">
            <v>3.62</v>
          </cell>
          <cell r="E2468">
            <v>4.09</v>
          </cell>
        </row>
        <row r="2469">
          <cell r="A2469">
            <v>39603</v>
          </cell>
          <cell r="C2469">
            <v>3.63</v>
          </cell>
          <cell r="E2469">
            <v>4.0999999999999996</v>
          </cell>
        </row>
        <row r="2470">
          <cell r="A2470">
            <v>39604</v>
          </cell>
          <cell r="C2470">
            <v>3.7</v>
          </cell>
          <cell r="E2470">
            <v>4.16</v>
          </cell>
        </row>
        <row r="2471">
          <cell r="A2471">
            <v>39605</v>
          </cell>
          <cell r="C2471">
            <v>3.65</v>
          </cell>
          <cell r="E2471">
            <v>4.1100000000000003</v>
          </cell>
        </row>
        <row r="2472">
          <cell r="A2472">
            <v>39608</v>
          </cell>
          <cell r="C2472">
            <v>3.71</v>
          </cell>
          <cell r="E2472">
            <v>4.12</v>
          </cell>
        </row>
        <row r="2473">
          <cell r="A2473">
            <v>39609</v>
          </cell>
          <cell r="C2473">
            <v>3.84</v>
          </cell>
          <cell r="E2473">
            <v>4.17</v>
          </cell>
        </row>
        <row r="2474">
          <cell r="A2474">
            <v>39610</v>
          </cell>
          <cell r="C2474">
            <v>3.8</v>
          </cell>
          <cell r="E2474">
            <v>4.16</v>
          </cell>
        </row>
        <row r="2475">
          <cell r="A2475">
            <v>39611</v>
          </cell>
          <cell r="C2475">
            <v>3.88</v>
          </cell>
          <cell r="E2475">
            <v>4.2</v>
          </cell>
        </row>
        <row r="2476">
          <cell r="A2476">
            <v>39612</v>
          </cell>
          <cell r="C2476">
            <v>3.89</v>
          </cell>
          <cell r="E2476">
            <v>4.22</v>
          </cell>
        </row>
        <row r="2477">
          <cell r="A2477">
            <v>39615</v>
          </cell>
          <cell r="C2477">
            <v>3.88</v>
          </cell>
          <cell r="E2477">
            <v>4.2</v>
          </cell>
        </row>
        <row r="2478">
          <cell r="A2478">
            <v>39616</v>
          </cell>
          <cell r="C2478">
            <v>3.84</v>
          </cell>
          <cell r="E2478">
            <v>4.18</v>
          </cell>
        </row>
        <row r="2479">
          <cell r="A2479">
            <v>39617</v>
          </cell>
          <cell r="C2479">
            <v>3.82</v>
          </cell>
          <cell r="E2479">
            <v>4.16</v>
          </cell>
        </row>
        <row r="2480">
          <cell r="A2480">
            <v>39618</v>
          </cell>
          <cell r="C2480">
            <v>3.87</v>
          </cell>
          <cell r="E2480">
            <v>4.1900000000000004</v>
          </cell>
        </row>
        <row r="2481">
          <cell r="A2481">
            <v>39619</v>
          </cell>
          <cell r="C2481">
            <v>3.83</v>
          </cell>
          <cell r="E2481">
            <v>4.1500000000000004</v>
          </cell>
        </row>
        <row r="2482">
          <cell r="A2482">
            <v>39622</v>
          </cell>
          <cell r="C2482">
            <v>3.8</v>
          </cell>
          <cell r="E2482">
            <v>4.13</v>
          </cell>
        </row>
        <row r="2483">
          <cell r="A2483">
            <v>39623</v>
          </cell>
          <cell r="C2483">
            <v>3.71</v>
          </cell>
          <cell r="E2483">
            <v>4.05</v>
          </cell>
        </row>
        <row r="2484">
          <cell r="A2484">
            <v>39624</v>
          </cell>
          <cell r="C2484">
            <v>3.71</v>
          </cell>
          <cell r="E2484">
            <v>4.05</v>
          </cell>
        </row>
        <row r="2485">
          <cell r="A2485">
            <v>39625</v>
          </cell>
          <cell r="C2485">
            <v>3.7</v>
          </cell>
          <cell r="E2485">
            <v>4.08</v>
          </cell>
        </row>
        <row r="2486">
          <cell r="A2486">
            <v>39626</v>
          </cell>
          <cell r="C2486">
            <v>3.7</v>
          </cell>
          <cell r="E2486">
            <v>4.0599999999999996</v>
          </cell>
        </row>
        <row r="2487">
          <cell r="A2487">
            <v>39629</v>
          </cell>
          <cell r="C2487">
            <v>3.74</v>
          </cell>
          <cell r="E2487">
            <v>4.08</v>
          </cell>
        </row>
        <row r="2488">
          <cell r="A2488">
            <v>39630</v>
          </cell>
          <cell r="C2488" t="str">
            <v>na</v>
          </cell>
          <cell r="E2488" t="str">
            <v>na</v>
          </cell>
        </row>
        <row r="2489">
          <cell r="A2489">
            <v>39631</v>
          </cell>
          <cell r="C2489">
            <v>3.75</v>
          </cell>
          <cell r="E2489">
            <v>4.07</v>
          </cell>
        </row>
        <row r="2490">
          <cell r="A2490">
            <v>39632</v>
          </cell>
          <cell r="C2490">
            <v>3.74</v>
          </cell>
          <cell r="E2490">
            <v>4.07</v>
          </cell>
        </row>
        <row r="2491">
          <cell r="A2491">
            <v>39633</v>
          </cell>
          <cell r="C2491">
            <v>3.71</v>
          </cell>
          <cell r="E2491">
            <v>4.05</v>
          </cell>
        </row>
        <row r="2492">
          <cell r="A2492">
            <v>39636</v>
          </cell>
          <cell r="C2492">
            <v>3.67</v>
          </cell>
          <cell r="E2492">
            <v>4.03</v>
          </cell>
        </row>
        <row r="2493">
          <cell r="A2493">
            <v>39637</v>
          </cell>
          <cell r="C2493">
            <v>3.7</v>
          </cell>
          <cell r="E2493">
            <v>4.04</v>
          </cell>
        </row>
        <row r="2494">
          <cell r="A2494">
            <v>39638</v>
          </cell>
          <cell r="C2494">
            <v>3.68</v>
          </cell>
          <cell r="E2494">
            <v>4.05</v>
          </cell>
        </row>
        <row r="2495">
          <cell r="A2495">
            <v>39639</v>
          </cell>
          <cell r="C2495">
            <v>3.67</v>
          </cell>
          <cell r="E2495">
            <v>4.05</v>
          </cell>
        </row>
        <row r="2496">
          <cell r="A2496">
            <v>39640</v>
          </cell>
          <cell r="C2496">
            <v>3.7</v>
          </cell>
          <cell r="E2496">
            <v>4.09</v>
          </cell>
        </row>
        <row r="2497">
          <cell r="A2497">
            <v>39643</v>
          </cell>
          <cell r="C2497">
            <v>3.71</v>
          </cell>
          <cell r="E2497">
            <v>4.05</v>
          </cell>
        </row>
        <row r="2498">
          <cell r="A2498">
            <v>39644</v>
          </cell>
          <cell r="C2498">
            <v>3.68</v>
          </cell>
          <cell r="E2498">
            <v>4.0599999999999996</v>
          </cell>
        </row>
        <row r="2499">
          <cell r="A2499">
            <v>39645</v>
          </cell>
          <cell r="C2499">
            <v>3.73</v>
          </cell>
          <cell r="E2499">
            <v>4.12</v>
          </cell>
        </row>
        <row r="2500">
          <cell r="A2500">
            <v>39646</v>
          </cell>
          <cell r="C2500">
            <v>3.77</v>
          </cell>
          <cell r="E2500">
            <v>4.1399999999999997</v>
          </cell>
        </row>
        <row r="2501">
          <cell r="A2501">
            <v>39647</v>
          </cell>
          <cell r="C2501">
            <v>3.8</v>
          </cell>
          <cell r="E2501">
            <v>4.1500000000000004</v>
          </cell>
        </row>
        <row r="2502">
          <cell r="A2502">
            <v>39650</v>
          </cell>
          <cell r="C2502">
            <v>3.81</v>
          </cell>
          <cell r="E2502">
            <v>4.1500000000000004</v>
          </cell>
        </row>
        <row r="2503">
          <cell r="A2503">
            <v>39651</v>
          </cell>
          <cell r="C2503">
            <v>3.85</v>
          </cell>
          <cell r="E2503">
            <v>4.17</v>
          </cell>
        </row>
        <row r="2504">
          <cell r="A2504">
            <v>39652</v>
          </cell>
          <cell r="C2504">
            <v>3.85</v>
          </cell>
          <cell r="E2504">
            <v>4.16</v>
          </cell>
        </row>
        <row r="2505">
          <cell r="A2505">
            <v>39653</v>
          </cell>
          <cell r="C2505">
            <v>3.79</v>
          </cell>
          <cell r="E2505">
            <v>4.13</v>
          </cell>
        </row>
        <row r="2506">
          <cell r="A2506">
            <v>39654</v>
          </cell>
          <cell r="C2506">
            <v>3.84</v>
          </cell>
          <cell r="E2506">
            <v>4.16</v>
          </cell>
        </row>
        <row r="2507">
          <cell r="A2507">
            <v>39657</v>
          </cell>
          <cell r="C2507">
            <v>3.77</v>
          </cell>
          <cell r="E2507">
            <v>4.12</v>
          </cell>
        </row>
        <row r="2508">
          <cell r="A2508">
            <v>39658</v>
          </cell>
          <cell r="C2508">
            <v>3.78</v>
          </cell>
          <cell r="E2508">
            <v>4.1399999999999997</v>
          </cell>
        </row>
        <row r="2509">
          <cell r="A2509">
            <v>39659</v>
          </cell>
          <cell r="C2509">
            <v>3.81</v>
          </cell>
          <cell r="E2509">
            <v>4.16</v>
          </cell>
        </row>
        <row r="2510">
          <cell r="A2510">
            <v>39660</v>
          </cell>
          <cell r="C2510">
            <v>3.7</v>
          </cell>
          <cell r="E2510">
            <v>4.0999999999999996</v>
          </cell>
        </row>
        <row r="2511">
          <cell r="A2511">
            <v>39661</v>
          </cell>
          <cell r="C2511">
            <v>3.65</v>
          </cell>
          <cell r="E2511">
            <v>4.0599999999999996</v>
          </cell>
        </row>
        <row r="2512">
          <cell r="A2512">
            <v>39664</v>
          </cell>
          <cell r="C2512" t="str">
            <v>na</v>
          </cell>
          <cell r="E2512" t="str">
            <v>na</v>
          </cell>
        </row>
        <row r="2513">
          <cell r="A2513">
            <v>39665</v>
          </cell>
          <cell r="C2513">
            <v>3.69</v>
          </cell>
          <cell r="E2513">
            <v>4.0999999999999996</v>
          </cell>
        </row>
        <row r="2514">
          <cell r="A2514">
            <v>39666</v>
          </cell>
          <cell r="C2514">
            <v>3.7</v>
          </cell>
          <cell r="E2514">
            <v>4.1100000000000003</v>
          </cell>
        </row>
        <row r="2515">
          <cell r="A2515">
            <v>39667</v>
          </cell>
          <cell r="C2515">
            <v>3.64</v>
          </cell>
          <cell r="E2515">
            <v>4.07</v>
          </cell>
        </row>
        <row r="2516">
          <cell r="A2516">
            <v>39668</v>
          </cell>
          <cell r="C2516">
            <v>3.61</v>
          </cell>
          <cell r="E2516">
            <v>4.05</v>
          </cell>
        </row>
        <row r="2517">
          <cell r="A2517">
            <v>39671</v>
          </cell>
          <cell r="C2517">
            <v>3.63</v>
          </cell>
          <cell r="E2517">
            <v>4.05</v>
          </cell>
        </row>
        <row r="2518">
          <cell r="A2518">
            <v>39672</v>
          </cell>
          <cell r="C2518">
            <v>3.59</v>
          </cell>
          <cell r="E2518">
            <v>4.03</v>
          </cell>
        </row>
        <row r="2519">
          <cell r="A2519">
            <v>39673</v>
          </cell>
          <cell r="C2519">
            <v>3.61</v>
          </cell>
          <cell r="E2519">
            <v>4.03</v>
          </cell>
        </row>
        <row r="2520">
          <cell r="A2520">
            <v>39674</v>
          </cell>
          <cell r="C2520">
            <v>3.6</v>
          </cell>
          <cell r="E2520">
            <v>4.01</v>
          </cell>
        </row>
        <row r="2521">
          <cell r="A2521">
            <v>39675</v>
          </cell>
          <cell r="C2521">
            <v>3.57</v>
          </cell>
          <cell r="E2521">
            <v>4</v>
          </cell>
        </row>
        <row r="2522">
          <cell r="A2522">
            <v>39678</v>
          </cell>
          <cell r="C2522">
            <v>3.53</v>
          </cell>
          <cell r="E2522">
            <v>3.98</v>
          </cell>
        </row>
        <row r="2523">
          <cell r="A2523">
            <v>39679</v>
          </cell>
          <cell r="C2523">
            <v>3.56</v>
          </cell>
          <cell r="E2523">
            <v>4.0199999999999996</v>
          </cell>
        </row>
        <row r="2524">
          <cell r="A2524">
            <v>39680</v>
          </cell>
          <cell r="C2524">
            <v>3.58</v>
          </cell>
          <cell r="E2524">
            <v>4.03</v>
          </cell>
        </row>
        <row r="2525">
          <cell r="A2525">
            <v>39681</v>
          </cell>
          <cell r="C2525">
            <v>3.59</v>
          </cell>
          <cell r="E2525">
            <v>4.04</v>
          </cell>
        </row>
        <row r="2526">
          <cell r="A2526">
            <v>39682</v>
          </cell>
          <cell r="C2526">
            <v>3.61</v>
          </cell>
          <cell r="E2526">
            <v>4.0599999999999996</v>
          </cell>
        </row>
        <row r="2527">
          <cell r="A2527">
            <v>39685</v>
          </cell>
          <cell r="C2527">
            <v>3.57</v>
          </cell>
          <cell r="E2527">
            <v>4.0199999999999996</v>
          </cell>
        </row>
        <row r="2528">
          <cell r="A2528">
            <v>39686</v>
          </cell>
          <cell r="C2528">
            <v>3.54</v>
          </cell>
          <cell r="E2528">
            <v>4</v>
          </cell>
        </row>
        <row r="2529">
          <cell r="A2529">
            <v>39687</v>
          </cell>
          <cell r="C2529">
            <v>3.52</v>
          </cell>
          <cell r="E2529">
            <v>4.01</v>
          </cell>
        </row>
        <row r="2530">
          <cell r="A2530">
            <v>39688</v>
          </cell>
          <cell r="C2530">
            <v>3.51</v>
          </cell>
          <cell r="E2530">
            <v>4</v>
          </cell>
        </row>
        <row r="2531">
          <cell r="A2531">
            <v>39689</v>
          </cell>
          <cell r="C2531">
            <v>3.53</v>
          </cell>
          <cell r="E2531">
            <v>4.01</v>
          </cell>
        </row>
        <row r="2532">
          <cell r="A2532">
            <v>39692</v>
          </cell>
          <cell r="C2532" t="str">
            <v>na</v>
          </cell>
          <cell r="E2532" t="str">
            <v>na</v>
          </cell>
        </row>
        <row r="2533">
          <cell r="A2533">
            <v>39693</v>
          </cell>
          <cell r="C2533">
            <v>3.49</v>
          </cell>
          <cell r="E2533">
            <v>4</v>
          </cell>
        </row>
        <row r="2534">
          <cell r="A2534">
            <v>39694</v>
          </cell>
          <cell r="C2534">
            <v>3.47</v>
          </cell>
          <cell r="E2534">
            <v>3.98</v>
          </cell>
        </row>
        <row r="2535">
          <cell r="A2535">
            <v>39695</v>
          </cell>
          <cell r="C2535">
            <v>3.44</v>
          </cell>
          <cell r="E2535">
            <v>3.95</v>
          </cell>
        </row>
        <row r="2536">
          <cell r="A2536">
            <v>39696</v>
          </cell>
          <cell r="C2536">
            <v>3.47</v>
          </cell>
          <cell r="E2536">
            <v>3.95</v>
          </cell>
        </row>
        <row r="2537">
          <cell r="A2537">
            <v>39699</v>
          </cell>
          <cell r="C2537">
            <v>3.47</v>
          </cell>
          <cell r="E2537">
            <v>3.94</v>
          </cell>
        </row>
        <row r="2538">
          <cell r="A2538">
            <v>39700</v>
          </cell>
          <cell r="C2538">
            <v>3.46</v>
          </cell>
          <cell r="E2538">
            <v>3.94</v>
          </cell>
        </row>
        <row r="2539">
          <cell r="A2539">
            <v>39701</v>
          </cell>
          <cell r="C2539">
            <v>3.45</v>
          </cell>
          <cell r="E2539">
            <v>3.94</v>
          </cell>
        </row>
        <row r="2540">
          <cell r="A2540">
            <v>39702</v>
          </cell>
          <cell r="C2540">
            <v>3.49</v>
          </cell>
          <cell r="E2540">
            <v>3.96</v>
          </cell>
        </row>
        <row r="2541">
          <cell r="A2541">
            <v>39703</v>
          </cell>
          <cell r="C2541">
            <v>3.59</v>
          </cell>
          <cell r="E2541">
            <v>4.05</v>
          </cell>
        </row>
        <row r="2542">
          <cell r="A2542">
            <v>39706</v>
          </cell>
          <cell r="C2542">
            <v>3.37</v>
          </cell>
          <cell r="E2542">
            <v>3.91</v>
          </cell>
        </row>
        <row r="2543">
          <cell r="A2543">
            <v>39707</v>
          </cell>
          <cell r="C2543">
            <v>3.44</v>
          </cell>
          <cell r="E2543">
            <v>3.95</v>
          </cell>
        </row>
        <row r="2544">
          <cell r="A2544">
            <v>39708</v>
          </cell>
          <cell r="C2544">
            <v>3.43</v>
          </cell>
          <cell r="E2544">
            <v>3.95</v>
          </cell>
        </row>
        <row r="2545">
          <cell r="A2545">
            <v>39709</v>
          </cell>
          <cell r="C2545">
            <v>3.51</v>
          </cell>
          <cell r="E2545">
            <v>4.03</v>
          </cell>
        </row>
        <row r="2546">
          <cell r="A2546">
            <v>39710</v>
          </cell>
          <cell r="C2546">
            <v>3.69</v>
          </cell>
          <cell r="E2546">
            <v>4.1399999999999997</v>
          </cell>
        </row>
        <row r="2547">
          <cell r="A2547">
            <v>39713</v>
          </cell>
          <cell r="C2547">
            <v>3.65</v>
          </cell>
          <cell r="E2547">
            <v>4.0999999999999996</v>
          </cell>
        </row>
        <row r="2548">
          <cell r="A2548">
            <v>39714</v>
          </cell>
          <cell r="C2548">
            <v>3.65</v>
          </cell>
          <cell r="E2548">
            <v>4.0999999999999996</v>
          </cell>
        </row>
        <row r="2549">
          <cell r="A2549">
            <v>39715</v>
          </cell>
          <cell r="C2549">
            <v>3.66</v>
          </cell>
          <cell r="E2549">
            <v>4.13</v>
          </cell>
        </row>
        <row r="2550">
          <cell r="A2550">
            <v>39716</v>
          </cell>
          <cell r="C2550">
            <v>3.69</v>
          </cell>
          <cell r="E2550">
            <v>4.13</v>
          </cell>
        </row>
        <row r="2551">
          <cell r="A2551">
            <v>39717</v>
          </cell>
          <cell r="C2551">
            <v>3.68</v>
          </cell>
          <cell r="E2551">
            <v>4.1399999999999997</v>
          </cell>
        </row>
        <row r="2552">
          <cell r="A2552">
            <v>39720</v>
          </cell>
          <cell r="C2552">
            <v>3.51</v>
          </cell>
          <cell r="E2552">
            <v>4.0199999999999996</v>
          </cell>
        </row>
        <row r="2553">
          <cell r="A2553">
            <v>39721</v>
          </cell>
          <cell r="C2553">
            <v>3.75</v>
          </cell>
          <cell r="E2553">
            <v>4.2300000000000004</v>
          </cell>
        </row>
        <row r="2554">
          <cell r="A2554">
            <v>39722</v>
          </cell>
          <cell r="C2554">
            <v>3.71</v>
          </cell>
          <cell r="E2554">
            <v>4.18</v>
          </cell>
        </row>
        <row r="2555">
          <cell r="A2555">
            <v>39723</v>
          </cell>
          <cell r="C2555">
            <v>3.65</v>
          </cell>
          <cell r="E2555">
            <v>4.1399999999999997</v>
          </cell>
        </row>
        <row r="2556">
          <cell r="A2556">
            <v>39724</v>
          </cell>
          <cell r="C2556">
            <v>3.58</v>
          </cell>
          <cell r="E2556">
            <v>4.09</v>
          </cell>
        </row>
        <row r="2557">
          <cell r="A2557">
            <v>39727</v>
          </cell>
          <cell r="C2557">
            <v>3.45</v>
          </cell>
          <cell r="E2557">
            <v>4</v>
          </cell>
        </row>
        <row r="2558">
          <cell r="A2558">
            <v>39728</v>
          </cell>
          <cell r="C2558">
            <v>3.51</v>
          </cell>
          <cell r="E2558">
            <v>4.07</v>
          </cell>
        </row>
        <row r="2559">
          <cell r="A2559">
            <v>39729</v>
          </cell>
          <cell r="C2559">
            <v>3.58</v>
          </cell>
          <cell r="E2559">
            <v>4.13</v>
          </cell>
        </row>
        <row r="2560">
          <cell r="A2560">
            <v>39730</v>
          </cell>
          <cell r="C2560">
            <v>3.63</v>
          </cell>
          <cell r="E2560">
            <v>4.16</v>
          </cell>
        </row>
        <row r="2561">
          <cell r="A2561">
            <v>39731</v>
          </cell>
          <cell r="C2561">
            <v>3.79</v>
          </cell>
          <cell r="E2561">
            <v>4.26</v>
          </cell>
        </row>
        <row r="2562">
          <cell r="A2562">
            <v>39734</v>
          </cell>
          <cell r="C2562" t="str">
            <v>na</v>
          </cell>
          <cell r="E2562" t="str">
            <v>na</v>
          </cell>
        </row>
        <row r="2563">
          <cell r="A2563">
            <v>39735</v>
          </cell>
          <cell r="C2563">
            <v>3.82</v>
          </cell>
          <cell r="E2563">
            <v>4.28</v>
          </cell>
        </row>
        <row r="2564">
          <cell r="A2564">
            <v>39736</v>
          </cell>
          <cell r="C2564">
            <v>3.74</v>
          </cell>
          <cell r="E2564">
            <v>4.1900000000000004</v>
          </cell>
        </row>
        <row r="2565">
          <cell r="A2565">
            <v>39737</v>
          </cell>
          <cell r="C2565">
            <v>3.75</v>
          </cell>
          <cell r="E2565">
            <v>4.2300000000000004</v>
          </cell>
        </row>
        <row r="2566">
          <cell r="A2566">
            <v>39738</v>
          </cell>
          <cell r="C2566">
            <v>3.72</v>
          </cell>
          <cell r="E2566">
            <v>4.2300000000000004</v>
          </cell>
        </row>
        <row r="2567">
          <cell r="A2567">
            <v>39741</v>
          </cell>
          <cell r="C2567">
            <v>3.72</v>
          </cell>
          <cell r="E2567">
            <v>4.22</v>
          </cell>
        </row>
        <row r="2568">
          <cell r="A2568">
            <v>39742</v>
          </cell>
          <cell r="C2568">
            <v>3.69</v>
          </cell>
          <cell r="E2568">
            <v>4.18</v>
          </cell>
        </row>
        <row r="2569">
          <cell r="A2569">
            <v>39743</v>
          </cell>
          <cell r="C2569">
            <v>3.6</v>
          </cell>
          <cell r="E2569">
            <v>4.09</v>
          </cell>
        </row>
        <row r="2570">
          <cell r="A2570">
            <v>39744</v>
          </cell>
          <cell r="C2570">
            <v>3.62</v>
          </cell>
          <cell r="E2570">
            <v>4.0999999999999996</v>
          </cell>
        </row>
        <row r="2571">
          <cell r="A2571">
            <v>39745</v>
          </cell>
          <cell r="C2571">
            <v>3.63</v>
          </cell>
          <cell r="E2571">
            <v>4.13</v>
          </cell>
        </row>
        <row r="2572">
          <cell r="A2572">
            <v>39748</v>
          </cell>
          <cell r="C2572">
            <v>3.61</v>
          </cell>
          <cell r="E2572">
            <v>4.12</v>
          </cell>
        </row>
        <row r="2573">
          <cell r="A2573">
            <v>39749</v>
          </cell>
          <cell r="C2573">
            <v>3.69</v>
          </cell>
          <cell r="E2573">
            <v>4.2</v>
          </cell>
        </row>
        <row r="2574">
          <cell r="A2574">
            <v>39750</v>
          </cell>
          <cell r="C2574">
            <v>3.74</v>
          </cell>
          <cell r="E2574">
            <v>4.2699999999999996</v>
          </cell>
        </row>
        <row r="2575">
          <cell r="A2575">
            <v>39751</v>
          </cell>
          <cell r="C2575">
            <v>3.71</v>
          </cell>
          <cell r="E2575">
            <v>4.24</v>
          </cell>
        </row>
        <row r="2576">
          <cell r="A2576">
            <v>39752</v>
          </cell>
          <cell r="C2576">
            <v>3.76</v>
          </cell>
          <cell r="E2576">
            <v>4.28</v>
          </cell>
        </row>
        <row r="2577">
          <cell r="A2577">
            <v>39755</v>
          </cell>
          <cell r="C2577">
            <v>3.8</v>
          </cell>
          <cell r="E2577">
            <v>4.29</v>
          </cell>
        </row>
        <row r="2578">
          <cell r="A2578">
            <v>39756</v>
          </cell>
          <cell r="C2578">
            <v>3.75</v>
          </cell>
          <cell r="E2578">
            <v>4.25</v>
          </cell>
        </row>
        <row r="2579">
          <cell r="A2579">
            <v>39757</v>
          </cell>
          <cell r="C2579">
            <v>3.74</v>
          </cell>
          <cell r="E2579">
            <v>4.2300000000000004</v>
          </cell>
        </row>
        <row r="2580">
          <cell r="A2580">
            <v>39758</v>
          </cell>
          <cell r="C2580">
            <v>3.74</v>
          </cell>
          <cell r="E2580">
            <v>4.24</v>
          </cell>
        </row>
        <row r="2581">
          <cell r="A2581">
            <v>39759</v>
          </cell>
          <cell r="C2581">
            <v>3.71</v>
          </cell>
          <cell r="E2581">
            <v>4.2300000000000004</v>
          </cell>
        </row>
        <row r="2582">
          <cell r="A2582">
            <v>39762</v>
          </cell>
          <cell r="C2582">
            <v>3.72</v>
          </cell>
          <cell r="E2582">
            <v>4.24</v>
          </cell>
        </row>
        <row r="2583">
          <cell r="A2583">
            <v>39763</v>
          </cell>
          <cell r="C2583" t="str">
            <v>na</v>
          </cell>
          <cell r="E2583" t="str">
            <v>na</v>
          </cell>
        </row>
        <row r="2584">
          <cell r="A2584">
            <v>39764</v>
          </cell>
          <cell r="C2584">
            <v>3.65</v>
          </cell>
          <cell r="E2584">
            <v>4.2300000000000004</v>
          </cell>
        </row>
        <row r="2585">
          <cell r="A2585">
            <v>39765</v>
          </cell>
          <cell r="C2585">
            <v>3.74</v>
          </cell>
          <cell r="E2585">
            <v>4.3</v>
          </cell>
        </row>
        <row r="2586">
          <cell r="A2586">
            <v>39766</v>
          </cell>
          <cell r="C2586">
            <v>3.64</v>
          </cell>
          <cell r="E2586">
            <v>4.22</v>
          </cell>
        </row>
        <row r="2587">
          <cell r="A2587">
            <v>39769</v>
          </cell>
          <cell r="C2587">
            <v>3.57</v>
          </cell>
          <cell r="E2587">
            <v>4.1500000000000004</v>
          </cell>
        </row>
        <row r="2588">
          <cell r="A2588">
            <v>39770</v>
          </cell>
          <cell r="C2588">
            <v>3.55</v>
          </cell>
          <cell r="E2588">
            <v>4.13</v>
          </cell>
        </row>
        <row r="2589">
          <cell r="A2589">
            <v>39771</v>
          </cell>
          <cell r="C2589">
            <v>3.5</v>
          </cell>
          <cell r="E2589">
            <v>4.08</v>
          </cell>
        </row>
        <row r="2590">
          <cell r="A2590">
            <v>39772</v>
          </cell>
          <cell r="C2590">
            <v>3.35</v>
          </cell>
          <cell r="E2590">
            <v>3.95</v>
          </cell>
        </row>
        <row r="2591">
          <cell r="A2591">
            <v>39773</v>
          </cell>
          <cell r="C2591">
            <v>3.47</v>
          </cell>
          <cell r="E2591">
            <v>4.04</v>
          </cell>
        </row>
        <row r="2592">
          <cell r="A2592">
            <v>39776</v>
          </cell>
          <cell r="C2592">
            <v>3.5</v>
          </cell>
          <cell r="E2592">
            <v>4.0599999999999996</v>
          </cell>
        </row>
        <row r="2593">
          <cell r="A2593">
            <v>39777</v>
          </cell>
          <cell r="C2593">
            <v>3.4</v>
          </cell>
          <cell r="E2593">
            <v>3.97</v>
          </cell>
        </row>
        <row r="2594">
          <cell r="A2594">
            <v>39778</v>
          </cell>
          <cell r="C2594">
            <v>3.36</v>
          </cell>
          <cell r="E2594">
            <v>3.94</v>
          </cell>
        </row>
        <row r="2595">
          <cell r="A2595">
            <v>39779</v>
          </cell>
          <cell r="C2595">
            <v>3.35</v>
          </cell>
          <cell r="E2595">
            <v>3.93</v>
          </cell>
        </row>
        <row r="2596">
          <cell r="A2596">
            <v>39780</v>
          </cell>
          <cell r="C2596">
            <v>3.32</v>
          </cell>
          <cell r="E2596">
            <v>3.9</v>
          </cell>
        </row>
        <row r="2597">
          <cell r="A2597">
            <v>39783</v>
          </cell>
          <cell r="C2597">
            <v>3.14</v>
          </cell>
          <cell r="E2597">
            <v>3.75</v>
          </cell>
        </row>
        <row r="2598">
          <cell r="A2598">
            <v>39784</v>
          </cell>
          <cell r="C2598">
            <v>3.16</v>
          </cell>
          <cell r="E2598">
            <v>3.77</v>
          </cell>
        </row>
        <row r="2599">
          <cell r="A2599">
            <v>39785</v>
          </cell>
          <cell r="C2599">
            <v>3.15</v>
          </cell>
          <cell r="E2599">
            <v>3.79</v>
          </cell>
        </row>
        <row r="2600">
          <cell r="A2600">
            <v>39786</v>
          </cell>
          <cell r="C2600">
            <v>3.05</v>
          </cell>
          <cell r="E2600">
            <v>3.74</v>
          </cell>
        </row>
        <row r="2601">
          <cell r="A2601">
            <v>39787</v>
          </cell>
          <cell r="C2601">
            <v>3.09</v>
          </cell>
          <cell r="E2601">
            <v>3.76</v>
          </cell>
        </row>
        <row r="2602">
          <cell r="A2602">
            <v>39790</v>
          </cell>
          <cell r="C2602">
            <v>3.1</v>
          </cell>
          <cell r="E2602">
            <v>3.77</v>
          </cell>
        </row>
        <row r="2603">
          <cell r="A2603">
            <v>39791</v>
          </cell>
          <cell r="C2603">
            <v>3.08</v>
          </cell>
          <cell r="E2603">
            <v>3.74</v>
          </cell>
        </row>
        <row r="2604">
          <cell r="A2604">
            <v>39792</v>
          </cell>
          <cell r="C2604">
            <v>3.09</v>
          </cell>
          <cell r="E2604">
            <v>3.75</v>
          </cell>
        </row>
        <row r="2605">
          <cell r="A2605">
            <v>39793</v>
          </cell>
          <cell r="C2605">
            <v>3.07</v>
          </cell>
          <cell r="E2605">
            <v>3.74</v>
          </cell>
        </row>
        <row r="2606">
          <cell r="A2606">
            <v>39794</v>
          </cell>
          <cell r="C2606">
            <v>3.09</v>
          </cell>
          <cell r="E2606">
            <v>3.76</v>
          </cell>
        </row>
        <row r="2607">
          <cell r="A2607">
            <v>39797</v>
          </cell>
          <cell r="C2607">
            <v>3.06</v>
          </cell>
          <cell r="E2607">
            <v>3.74</v>
          </cell>
        </row>
        <row r="2608">
          <cell r="A2608">
            <v>39798</v>
          </cell>
          <cell r="C2608">
            <v>2.94</v>
          </cell>
          <cell r="E2608">
            <v>3.65</v>
          </cell>
        </row>
        <row r="2609">
          <cell r="A2609">
            <v>39799</v>
          </cell>
          <cell r="C2609">
            <v>2.87</v>
          </cell>
          <cell r="E2609">
            <v>3.54</v>
          </cell>
        </row>
        <row r="2610">
          <cell r="A2610">
            <v>39800</v>
          </cell>
          <cell r="C2610">
            <v>2.78</v>
          </cell>
          <cell r="E2610">
            <v>3.45</v>
          </cell>
        </row>
        <row r="2611">
          <cell r="A2611">
            <v>39801</v>
          </cell>
          <cell r="C2611">
            <v>2.81</v>
          </cell>
          <cell r="E2611">
            <v>3.45</v>
          </cell>
        </row>
        <row r="2612">
          <cell r="A2612">
            <v>39804</v>
          </cell>
          <cell r="C2612">
            <v>2.82</v>
          </cell>
          <cell r="E2612">
            <v>3.47</v>
          </cell>
        </row>
        <row r="2613">
          <cell r="A2613">
            <v>39805</v>
          </cell>
          <cell r="C2613">
            <v>2.8</v>
          </cell>
          <cell r="E2613">
            <v>3.49</v>
          </cell>
        </row>
        <row r="2614">
          <cell r="A2614">
            <v>39806</v>
          </cell>
          <cell r="C2614">
            <v>2.8</v>
          </cell>
          <cell r="E2614">
            <v>3.49</v>
          </cell>
        </row>
        <row r="2615">
          <cell r="A2615">
            <v>39807</v>
          </cell>
          <cell r="C2615" t="str">
            <v>na</v>
          </cell>
          <cell r="E2615" t="str">
            <v>na</v>
          </cell>
        </row>
        <row r="2616">
          <cell r="A2616">
            <v>39808</v>
          </cell>
          <cell r="C2616" t="str">
            <v>na</v>
          </cell>
          <cell r="E2616" t="str">
            <v>na</v>
          </cell>
        </row>
        <row r="2617">
          <cell r="A2617">
            <v>39811</v>
          </cell>
          <cell r="C2617">
            <v>2.62</v>
          </cell>
          <cell r="E2617">
            <v>3.4</v>
          </cell>
        </row>
        <row r="2618">
          <cell r="A2618">
            <v>39812</v>
          </cell>
          <cell r="C2618">
            <v>2.65</v>
          </cell>
          <cell r="E2618">
            <v>3.42</v>
          </cell>
        </row>
        <row r="2619">
          <cell r="A2619">
            <v>39813</v>
          </cell>
          <cell r="C2619">
            <v>2.69</v>
          </cell>
          <cell r="E2619">
            <v>3.45</v>
          </cell>
        </row>
        <row r="2620">
          <cell r="A2620">
            <v>39814</v>
          </cell>
          <cell r="C2620" t="str">
            <v>na</v>
          </cell>
          <cell r="E2620" t="str">
            <v>na</v>
          </cell>
        </row>
        <row r="2621">
          <cell r="A2621">
            <v>39815</v>
          </cell>
          <cell r="C2621">
            <v>2.83</v>
          </cell>
          <cell r="E2621">
            <v>3.54</v>
          </cell>
        </row>
        <row r="2622">
          <cell r="A2622">
            <v>39818</v>
          </cell>
          <cell r="C2622">
            <v>2.9</v>
          </cell>
          <cell r="E2622">
            <v>3.64</v>
          </cell>
        </row>
        <row r="2623">
          <cell r="A2623">
            <v>39819</v>
          </cell>
          <cell r="C2623">
            <v>2.88</v>
          </cell>
          <cell r="E2623">
            <v>3.65</v>
          </cell>
        </row>
        <row r="2624">
          <cell r="A2624">
            <v>39820</v>
          </cell>
          <cell r="C2624">
            <v>2.93</v>
          </cell>
          <cell r="E2624">
            <v>3.7</v>
          </cell>
        </row>
        <row r="2625">
          <cell r="A2625">
            <v>39821</v>
          </cell>
          <cell r="C2625">
            <v>2.87</v>
          </cell>
          <cell r="E2625">
            <v>3.66</v>
          </cell>
        </row>
        <row r="2626">
          <cell r="A2626">
            <v>39822</v>
          </cell>
          <cell r="C2626">
            <v>2.81</v>
          </cell>
          <cell r="E2626">
            <v>3.63</v>
          </cell>
        </row>
        <row r="2627">
          <cell r="A2627">
            <v>39825</v>
          </cell>
          <cell r="C2627">
            <v>2.75</v>
          </cell>
          <cell r="E2627">
            <v>3.6</v>
          </cell>
        </row>
        <row r="2628">
          <cell r="A2628">
            <v>39826</v>
          </cell>
          <cell r="C2628">
            <v>2.72</v>
          </cell>
          <cell r="E2628">
            <v>3.56</v>
          </cell>
        </row>
        <row r="2629">
          <cell r="A2629">
            <v>39827</v>
          </cell>
          <cell r="C2629">
            <v>2.5499999999999998</v>
          </cell>
          <cell r="E2629">
            <v>3.43</v>
          </cell>
        </row>
        <row r="2630">
          <cell r="A2630">
            <v>39828</v>
          </cell>
          <cell r="C2630">
            <v>2.59</v>
          </cell>
          <cell r="E2630">
            <v>3.48</v>
          </cell>
        </row>
        <row r="2631">
          <cell r="A2631">
            <v>39829</v>
          </cell>
          <cell r="C2631">
            <v>2.62</v>
          </cell>
          <cell r="E2631">
            <v>3.54</v>
          </cell>
        </row>
        <row r="2632">
          <cell r="A2632">
            <v>39832</v>
          </cell>
          <cell r="C2632">
            <v>2.7</v>
          </cell>
          <cell r="E2632">
            <v>3.6</v>
          </cell>
        </row>
        <row r="2633">
          <cell r="A2633">
            <v>39833</v>
          </cell>
          <cell r="C2633">
            <v>2.68</v>
          </cell>
          <cell r="E2633">
            <v>3.56</v>
          </cell>
        </row>
        <row r="2634">
          <cell r="A2634">
            <v>39834</v>
          </cell>
          <cell r="C2634">
            <v>2.73</v>
          </cell>
          <cell r="E2634">
            <v>3.62</v>
          </cell>
        </row>
        <row r="2635">
          <cell r="A2635">
            <v>39835</v>
          </cell>
          <cell r="C2635">
            <v>2.75</v>
          </cell>
          <cell r="E2635">
            <v>3.61</v>
          </cell>
        </row>
        <row r="2636">
          <cell r="A2636">
            <v>39836</v>
          </cell>
          <cell r="C2636">
            <v>2.82</v>
          </cell>
          <cell r="E2636">
            <v>3.65</v>
          </cell>
        </row>
        <row r="2637">
          <cell r="A2637">
            <v>39839</v>
          </cell>
          <cell r="C2637">
            <v>2.92</v>
          </cell>
          <cell r="E2637">
            <v>3.72</v>
          </cell>
        </row>
        <row r="2638">
          <cell r="A2638">
            <v>39840</v>
          </cell>
          <cell r="C2638">
            <v>2.9</v>
          </cell>
          <cell r="E2638">
            <v>3.67</v>
          </cell>
        </row>
        <row r="2639">
          <cell r="A2639">
            <v>39841</v>
          </cell>
          <cell r="C2639">
            <v>2.97</v>
          </cell>
          <cell r="E2639">
            <v>3.72</v>
          </cell>
        </row>
        <row r="2640">
          <cell r="A2640">
            <v>39842</v>
          </cell>
          <cell r="C2640">
            <v>3.08</v>
          </cell>
          <cell r="E2640">
            <v>3.81</v>
          </cell>
        </row>
        <row r="2641">
          <cell r="A2641">
            <v>39843</v>
          </cell>
          <cell r="C2641">
            <v>3.06</v>
          </cell>
          <cell r="E2641">
            <v>3.77</v>
          </cell>
        </row>
        <row r="2642">
          <cell r="A2642">
            <v>39846</v>
          </cell>
          <cell r="C2642">
            <v>2.99</v>
          </cell>
          <cell r="E2642">
            <v>3.69</v>
          </cell>
        </row>
        <row r="2643">
          <cell r="A2643">
            <v>39847</v>
          </cell>
          <cell r="C2643">
            <v>3.07</v>
          </cell>
          <cell r="E2643">
            <v>3.75</v>
          </cell>
        </row>
        <row r="2644">
          <cell r="A2644">
            <v>39848</v>
          </cell>
          <cell r="C2644">
            <v>3.12</v>
          </cell>
          <cell r="E2644">
            <v>3.79</v>
          </cell>
        </row>
        <row r="2645">
          <cell r="A2645">
            <v>39849</v>
          </cell>
          <cell r="C2645">
            <v>3.01</v>
          </cell>
          <cell r="E2645">
            <v>3.72</v>
          </cell>
        </row>
        <row r="2646">
          <cell r="A2646">
            <v>39850</v>
          </cell>
          <cell r="C2646">
            <v>3.04</v>
          </cell>
          <cell r="E2646">
            <v>3.77</v>
          </cell>
        </row>
        <row r="2647">
          <cell r="A2647">
            <v>39853</v>
          </cell>
          <cell r="C2647">
            <v>3.08</v>
          </cell>
          <cell r="E2647">
            <v>3.8</v>
          </cell>
        </row>
        <row r="2648">
          <cell r="A2648">
            <v>39854</v>
          </cell>
          <cell r="C2648">
            <v>2.98</v>
          </cell>
          <cell r="E2648">
            <v>3.72</v>
          </cell>
        </row>
        <row r="2649">
          <cell r="A2649">
            <v>39855</v>
          </cell>
          <cell r="C2649">
            <v>2.94</v>
          </cell>
          <cell r="E2649">
            <v>3.69</v>
          </cell>
        </row>
        <row r="2650">
          <cell r="A2650">
            <v>39856</v>
          </cell>
          <cell r="C2650">
            <v>2.91</v>
          </cell>
          <cell r="E2650">
            <v>3.65</v>
          </cell>
        </row>
        <row r="2651">
          <cell r="A2651">
            <v>39857</v>
          </cell>
          <cell r="C2651">
            <v>2.95</v>
          </cell>
          <cell r="E2651">
            <v>3.67</v>
          </cell>
        </row>
        <row r="2652">
          <cell r="A2652">
            <v>39860</v>
          </cell>
          <cell r="C2652" t="str">
            <v>na</v>
          </cell>
          <cell r="E2652" t="str">
            <v>na</v>
          </cell>
        </row>
        <row r="2653">
          <cell r="A2653">
            <v>39861</v>
          </cell>
          <cell r="C2653">
            <v>2.81</v>
          </cell>
          <cell r="E2653">
            <v>3.55</v>
          </cell>
        </row>
        <row r="2654">
          <cell r="A2654">
            <v>39862</v>
          </cell>
          <cell r="C2654">
            <v>2.86</v>
          </cell>
          <cell r="E2654">
            <v>3.58</v>
          </cell>
        </row>
        <row r="2655">
          <cell r="A2655">
            <v>39863</v>
          </cell>
          <cell r="C2655">
            <v>2.9</v>
          </cell>
          <cell r="E2655">
            <v>3.63</v>
          </cell>
        </row>
        <row r="2656">
          <cell r="A2656">
            <v>39864</v>
          </cell>
          <cell r="C2656">
            <v>2.87</v>
          </cell>
          <cell r="E2656">
            <v>3.59</v>
          </cell>
        </row>
        <row r="2657">
          <cell r="A2657">
            <v>39867</v>
          </cell>
          <cell r="C2657">
            <v>2.84</v>
          </cell>
          <cell r="E2657">
            <v>3.57</v>
          </cell>
        </row>
        <row r="2658">
          <cell r="A2658">
            <v>39868</v>
          </cell>
          <cell r="C2658">
            <v>2.86</v>
          </cell>
          <cell r="E2658">
            <v>3.6</v>
          </cell>
        </row>
        <row r="2659">
          <cell r="A2659">
            <v>39869</v>
          </cell>
          <cell r="C2659">
            <v>2.95</v>
          </cell>
          <cell r="E2659">
            <v>3.69</v>
          </cell>
        </row>
        <row r="2660">
          <cell r="A2660">
            <v>39870</v>
          </cell>
          <cell r="C2660">
            <v>2.95</v>
          </cell>
          <cell r="E2660">
            <v>3.7</v>
          </cell>
        </row>
        <row r="2661">
          <cell r="A2661">
            <v>39871</v>
          </cell>
          <cell r="C2661">
            <v>3.12</v>
          </cell>
          <cell r="E2661">
            <v>3.7</v>
          </cell>
        </row>
        <row r="2662">
          <cell r="A2662">
            <v>39874</v>
          </cell>
          <cell r="C2662">
            <v>3.01</v>
          </cell>
          <cell r="E2662">
            <v>3.62</v>
          </cell>
        </row>
        <row r="2663">
          <cell r="A2663">
            <v>39875</v>
          </cell>
          <cell r="C2663">
            <v>2.99</v>
          </cell>
          <cell r="E2663">
            <v>3.63</v>
          </cell>
        </row>
        <row r="2664">
          <cell r="A2664">
            <v>39876</v>
          </cell>
          <cell r="C2664">
            <v>3.01</v>
          </cell>
          <cell r="E2664">
            <v>3.68</v>
          </cell>
        </row>
        <row r="2665">
          <cell r="A2665">
            <v>39877</v>
          </cell>
          <cell r="C2665">
            <v>2.92</v>
          </cell>
          <cell r="E2665">
            <v>3.56</v>
          </cell>
        </row>
        <row r="2666">
          <cell r="A2666">
            <v>39878</v>
          </cell>
          <cell r="C2666">
            <v>2.94</v>
          </cell>
          <cell r="E2666">
            <v>3.61</v>
          </cell>
        </row>
        <row r="2667">
          <cell r="A2667">
            <v>39881</v>
          </cell>
          <cell r="C2667">
            <v>2.93</v>
          </cell>
          <cell r="E2667">
            <v>3.63</v>
          </cell>
        </row>
        <row r="2668">
          <cell r="A2668">
            <v>39882</v>
          </cell>
          <cell r="C2668">
            <v>2.99</v>
          </cell>
          <cell r="E2668">
            <v>3.71</v>
          </cell>
        </row>
        <row r="2669">
          <cell r="A2669">
            <v>39883</v>
          </cell>
          <cell r="C2669">
            <v>2.92</v>
          </cell>
          <cell r="E2669">
            <v>3.66</v>
          </cell>
        </row>
        <row r="2670">
          <cell r="A2670">
            <v>39884</v>
          </cell>
          <cell r="C2670">
            <v>2.92</v>
          </cell>
          <cell r="E2670">
            <v>3.64</v>
          </cell>
        </row>
        <row r="2671">
          <cell r="A2671">
            <v>39885</v>
          </cell>
          <cell r="C2671">
            <v>2.87</v>
          </cell>
          <cell r="E2671">
            <v>3.6</v>
          </cell>
        </row>
        <row r="2672">
          <cell r="A2672">
            <v>39888</v>
          </cell>
          <cell r="C2672">
            <v>2.88</v>
          </cell>
          <cell r="E2672">
            <v>3.61</v>
          </cell>
        </row>
        <row r="2673">
          <cell r="A2673">
            <v>39889</v>
          </cell>
          <cell r="C2673">
            <v>2.93</v>
          </cell>
          <cell r="E2673">
            <v>3.64</v>
          </cell>
        </row>
        <row r="2674">
          <cell r="A2674">
            <v>39890</v>
          </cell>
          <cell r="C2674">
            <v>2.7</v>
          </cell>
          <cell r="E2674">
            <v>3.53</v>
          </cell>
        </row>
        <row r="2675">
          <cell r="A2675">
            <v>39891</v>
          </cell>
          <cell r="C2675">
            <v>2.7</v>
          </cell>
          <cell r="E2675">
            <v>3.56</v>
          </cell>
        </row>
        <row r="2676">
          <cell r="A2676">
            <v>39892</v>
          </cell>
          <cell r="C2676">
            <v>2.74</v>
          </cell>
          <cell r="E2676">
            <v>3.61</v>
          </cell>
        </row>
        <row r="2677">
          <cell r="A2677">
            <v>39895</v>
          </cell>
          <cell r="C2677">
            <v>2.76</v>
          </cell>
          <cell r="E2677">
            <v>3.61</v>
          </cell>
        </row>
        <row r="2678">
          <cell r="A2678">
            <v>39896</v>
          </cell>
          <cell r="C2678">
            <v>2.89</v>
          </cell>
          <cell r="E2678">
            <v>3.69</v>
          </cell>
        </row>
        <row r="2679">
          <cell r="A2679">
            <v>39897</v>
          </cell>
          <cell r="C2679">
            <v>2.96</v>
          </cell>
          <cell r="E2679">
            <v>3.74</v>
          </cell>
        </row>
        <row r="2680">
          <cell r="A2680">
            <v>39898</v>
          </cell>
          <cell r="C2680">
            <v>2.89</v>
          </cell>
          <cell r="E2680">
            <v>3.64</v>
          </cell>
        </row>
        <row r="2681">
          <cell r="A2681">
            <v>39899</v>
          </cell>
          <cell r="C2681">
            <v>2.93</v>
          </cell>
          <cell r="E2681">
            <v>3.66</v>
          </cell>
        </row>
        <row r="2682">
          <cell r="A2682">
            <v>39902</v>
          </cell>
          <cell r="C2682">
            <v>2.82</v>
          </cell>
          <cell r="E2682">
            <v>3.59</v>
          </cell>
        </row>
        <row r="2683">
          <cell r="A2683">
            <v>39903</v>
          </cell>
          <cell r="C2683">
            <v>2.79</v>
          </cell>
          <cell r="E2683">
            <v>3.57</v>
          </cell>
        </row>
        <row r="2684">
          <cell r="A2684">
            <v>39904</v>
          </cell>
          <cell r="C2684">
            <v>2.77</v>
          </cell>
          <cell r="E2684">
            <v>3.55</v>
          </cell>
        </row>
        <row r="2685">
          <cell r="A2685">
            <v>39905</v>
          </cell>
          <cell r="C2685">
            <v>2.86</v>
          </cell>
          <cell r="E2685">
            <v>3.61</v>
          </cell>
        </row>
        <row r="2686">
          <cell r="A2686">
            <v>39906</v>
          </cell>
          <cell r="C2686">
            <v>2.93</v>
          </cell>
          <cell r="E2686">
            <v>3.66</v>
          </cell>
        </row>
        <row r="2687">
          <cell r="A2687">
            <v>39909</v>
          </cell>
          <cell r="C2687">
            <v>2.99</v>
          </cell>
          <cell r="E2687">
            <v>3.71</v>
          </cell>
        </row>
        <row r="2688">
          <cell r="A2688">
            <v>39910</v>
          </cell>
          <cell r="C2688">
            <v>2.94</v>
          </cell>
          <cell r="E2688">
            <v>3.66</v>
          </cell>
        </row>
        <row r="2689">
          <cell r="A2689">
            <v>39911</v>
          </cell>
          <cell r="C2689">
            <v>2.89</v>
          </cell>
          <cell r="E2689">
            <v>3.62</v>
          </cell>
        </row>
        <row r="2690">
          <cell r="A2690">
            <v>39912</v>
          </cell>
          <cell r="C2690">
            <v>2.94</v>
          </cell>
          <cell r="E2690">
            <v>3.65</v>
          </cell>
        </row>
        <row r="2691">
          <cell r="A2691">
            <v>39913</v>
          </cell>
          <cell r="C2691" t="str">
            <v>na</v>
          </cell>
          <cell r="E2691" t="str">
            <v>na</v>
          </cell>
        </row>
        <row r="2692">
          <cell r="A2692">
            <v>39916</v>
          </cell>
          <cell r="C2692">
            <v>2.94</v>
          </cell>
          <cell r="E2692">
            <v>3.65</v>
          </cell>
        </row>
        <row r="2693">
          <cell r="A2693">
            <v>39917</v>
          </cell>
          <cell r="C2693">
            <v>2.91</v>
          </cell>
          <cell r="E2693">
            <v>3.63</v>
          </cell>
        </row>
        <row r="2694">
          <cell r="A2694">
            <v>39918</v>
          </cell>
          <cell r="C2694">
            <v>2.94</v>
          </cell>
          <cell r="E2694">
            <v>3.68</v>
          </cell>
        </row>
        <row r="2695">
          <cell r="A2695">
            <v>39919</v>
          </cell>
          <cell r="C2695">
            <v>2.96</v>
          </cell>
          <cell r="E2695">
            <v>3.7</v>
          </cell>
        </row>
        <row r="2696">
          <cell r="A2696">
            <v>39920</v>
          </cell>
          <cell r="C2696">
            <v>3.01</v>
          </cell>
          <cell r="E2696">
            <v>3.75</v>
          </cell>
        </row>
        <row r="2697">
          <cell r="A2697">
            <v>39923</v>
          </cell>
          <cell r="C2697">
            <v>2.88</v>
          </cell>
          <cell r="E2697">
            <v>3.65</v>
          </cell>
        </row>
        <row r="2698">
          <cell r="A2698">
            <v>39924</v>
          </cell>
          <cell r="C2698">
            <v>2.9</v>
          </cell>
          <cell r="E2698">
            <v>3.69</v>
          </cell>
        </row>
        <row r="2699">
          <cell r="A2699">
            <v>39925</v>
          </cell>
          <cell r="C2699">
            <v>2.93</v>
          </cell>
          <cell r="E2699">
            <v>3.72</v>
          </cell>
        </row>
        <row r="2700">
          <cell r="A2700">
            <v>39926</v>
          </cell>
          <cell r="C2700">
            <v>3</v>
          </cell>
          <cell r="E2700">
            <v>3.76</v>
          </cell>
        </row>
        <row r="2701">
          <cell r="A2701">
            <v>39927</v>
          </cell>
          <cell r="C2701">
            <v>3.01</v>
          </cell>
          <cell r="E2701">
            <v>3.76</v>
          </cell>
        </row>
        <row r="2702">
          <cell r="A2702">
            <v>39930</v>
          </cell>
          <cell r="C2702">
            <v>3.01</v>
          </cell>
          <cell r="E2702">
            <v>3.76</v>
          </cell>
        </row>
        <row r="2703">
          <cell r="A2703">
            <v>39931</v>
          </cell>
          <cell r="C2703">
            <v>3.06</v>
          </cell>
          <cell r="E2703">
            <v>3.8</v>
          </cell>
        </row>
        <row r="2704">
          <cell r="A2704">
            <v>39932</v>
          </cell>
          <cell r="C2704">
            <v>3.08</v>
          </cell>
          <cell r="E2704">
            <v>3.82</v>
          </cell>
        </row>
        <row r="2705">
          <cell r="A2705">
            <v>39933</v>
          </cell>
          <cell r="C2705">
            <v>3.09</v>
          </cell>
          <cell r="E2705">
            <v>3.84</v>
          </cell>
        </row>
        <row r="2706">
          <cell r="A2706">
            <v>39934</v>
          </cell>
          <cell r="C2706">
            <v>3.09</v>
          </cell>
          <cell r="E2706">
            <v>3.83</v>
          </cell>
        </row>
        <row r="2707">
          <cell r="A2707">
            <v>39937</v>
          </cell>
          <cell r="C2707">
            <v>3.09</v>
          </cell>
          <cell r="E2707">
            <v>3.85</v>
          </cell>
        </row>
        <row r="2708">
          <cell r="A2708">
            <v>39938</v>
          </cell>
          <cell r="C2708">
            <v>3.05</v>
          </cell>
          <cell r="E2708">
            <v>3.84</v>
          </cell>
        </row>
        <row r="2709">
          <cell r="A2709">
            <v>39939</v>
          </cell>
          <cell r="C2709">
            <v>3.07</v>
          </cell>
          <cell r="E2709">
            <v>3.87</v>
          </cell>
        </row>
        <row r="2710">
          <cell r="A2710">
            <v>39940</v>
          </cell>
          <cell r="C2710">
            <v>3.14</v>
          </cell>
          <cell r="E2710">
            <v>3.93</v>
          </cell>
        </row>
        <row r="2711">
          <cell r="A2711">
            <v>39941</v>
          </cell>
          <cell r="C2711">
            <v>3.16</v>
          </cell>
          <cell r="E2711">
            <v>3.93</v>
          </cell>
        </row>
        <row r="2712">
          <cell r="A2712">
            <v>39944</v>
          </cell>
          <cell r="C2712">
            <v>3.1</v>
          </cell>
          <cell r="E2712">
            <v>3.88</v>
          </cell>
        </row>
        <row r="2713">
          <cell r="A2713">
            <v>39945</v>
          </cell>
          <cell r="C2713">
            <v>3.13</v>
          </cell>
          <cell r="E2713">
            <v>3.9</v>
          </cell>
        </row>
        <row r="2714">
          <cell r="A2714">
            <v>39946</v>
          </cell>
          <cell r="C2714">
            <v>3.1</v>
          </cell>
          <cell r="E2714">
            <v>3.86</v>
          </cell>
        </row>
        <row r="2715">
          <cell r="A2715">
            <v>39947</v>
          </cell>
          <cell r="C2715">
            <v>3.09</v>
          </cell>
          <cell r="E2715">
            <v>3.85</v>
          </cell>
        </row>
        <row r="2716">
          <cell r="A2716">
            <v>39948</v>
          </cell>
          <cell r="C2716">
            <v>3.1</v>
          </cell>
          <cell r="E2716">
            <v>3.86</v>
          </cell>
        </row>
        <row r="2717">
          <cell r="A2717">
            <v>39951</v>
          </cell>
          <cell r="C2717" t="str">
            <v>na</v>
          </cell>
          <cell r="E2717" t="str">
            <v>na</v>
          </cell>
        </row>
        <row r="2718">
          <cell r="A2718">
            <v>39952</v>
          </cell>
          <cell r="C2718">
            <v>3.14</v>
          </cell>
          <cell r="E2718">
            <v>3.9</v>
          </cell>
        </row>
        <row r="2719">
          <cell r="A2719">
            <v>39953</v>
          </cell>
          <cell r="C2719">
            <v>3.14</v>
          </cell>
          <cell r="E2719">
            <v>3.89</v>
          </cell>
        </row>
        <row r="2720">
          <cell r="A2720">
            <v>39954</v>
          </cell>
          <cell r="C2720">
            <v>3.27</v>
          </cell>
          <cell r="E2720">
            <v>3.98</v>
          </cell>
        </row>
        <row r="2721">
          <cell r="A2721">
            <v>39955</v>
          </cell>
          <cell r="C2721">
            <v>3.26</v>
          </cell>
          <cell r="E2721">
            <v>3.97</v>
          </cell>
        </row>
        <row r="2722">
          <cell r="A2722">
            <v>39958</v>
          </cell>
          <cell r="C2722">
            <v>3.27</v>
          </cell>
          <cell r="E2722">
            <v>3.98</v>
          </cell>
        </row>
        <row r="2723">
          <cell r="A2723">
            <v>39959</v>
          </cell>
          <cell r="C2723">
            <v>3.42</v>
          </cell>
          <cell r="E2723">
            <v>4.08</v>
          </cell>
        </row>
        <row r="2724">
          <cell r="A2724">
            <v>39960</v>
          </cell>
          <cell r="C2724">
            <v>3.57</v>
          </cell>
          <cell r="E2724">
            <v>4.1900000000000004</v>
          </cell>
        </row>
        <row r="2725">
          <cell r="A2725">
            <v>39961</v>
          </cell>
          <cell r="C2725">
            <v>3.46</v>
          </cell>
          <cell r="E2725">
            <v>4.07</v>
          </cell>
        </row>
        <row r="2726">
          <cell r="A2726">
            <v>39962</v>
          </cell>
          <cell r="C2726">
            <v>3.39</v>
          </cell>
          <cell r="E2726">
            <v>3.99</v>
          </cell>
        </row>
        <row r="2727">
          <cell r="A2727">
            <v>39965</v>
          </cell>
          <cell r="C2727">
            <v>3.45</v>
          </cell>
          <cell r="E2727">
            <v>4.03</v>
          </cell>
        </row>
        <row r="2728">
          <cell r="A2728">
            <v>39966</v>
          </cell>
          <cell r="C2728">
            <v>3.42</v>
          </cell>
          <cell r="E2728">
            <v>4.01</v>
          </cell>
        </row>
        <row r="2729">
          <cell r="A2729">
            <v>39967</v>
          </cell>
          <cell r="C2729">
            <v>3.34</v>
          </cell>
          <cell r="E2729">
            <v>3.96</v>
          </cell>
        </row>
        <row r="2730">
          <cell r="A2730">
            <v>39968</v>
          </cell>
          <cell r="C2730">
            <v>3.4</v>
          </cell>
          <cell r="E2730">
            <v>4</v>
          </cell>
        </row>
        <row r="2731">
          <cell r="A2731">
            <v>39969</v>
          </cell>
          <cell r="C2731">
            <v>3.44</v>
          </cell>
          <cell r="E2731">
            <v>3.98</v>
          </cell>
        </row>
        <row r="2732">
          <cell r="A2732">
            <v>39972</v>
          </cell>
          <cell r="C2732">
            <v>3.52</v>
          </cell>
          <cell r="E2732">
            <v>4.01</v>
          </cell>
        </row>
        <row r="2733">
          <cell r="A2733">
            <v>39973</v>
          </cell>
          <cell r="C2733">
            <v>3.54</v>
          </cell>
          <cell r="E2733">
            <v>4.03</v>
          </cell>
        </row>
        <row r="2734">
          <cell r="A2734">
            <v>39974</v>
          </cell>
          <cell r="C2734">
            <v>3.65</v>
          </cell>
          <cell r="E2734">
            <v>4.1100000000000003</v>
          </cell>
        </row>
        <row r="2735">
          <cell r="A2735">
            <v>39975</v>
          </cell>
          <cell r="C2735">
            <v>3.53</v>
          </cell>
          <cell r="E2735">
            <v>4</v>
          </cell>
        </row>
        <row r="2736">
          <cell r="A2736">
            <v>39976</v>
          </cell>
          <cell r="C2736">
            <v>3.5</v>
          </cell>
          <cell r="E2736">
            <v>3.94</v>
          </cell>
        </row>
        <row r="2737">
          <cell r="A2737">
            <v>39979</v>
          </cell>
          <cell r="C2737">
            <v>3.51</v>
          </cell>
          <cell r="E2737">
            <v>3.94</v>
          </cell>
        </row>
        <row r="2738">
          <cell r="A2738">
            <v>39980</v>
          </cell>
          <cell r="C2738">
            <v>3.44</v>
          </cell>
          <cell r="E2738">
            <v>3.9</v>
          </cell>
        </row>
        <row r="2739">
          <cell r="A2739">
            <v>39981</v>
          </cell>
          <cell r="C2739">
            <v>3.44</v>
          </cell>
          <cell r="E2739">
            <v>3.9</v>
          </cell>
        </row>
        <row r="2740">
          <cell r="A2740">
            <v>39982</v>
          </cell>
          <cell r="C2740">
            <v>3.51</v>
          </cell>
          <cell r="E2740">
            <v>3.96</v>
          </cell>
        </row>
        <row r="2741">
          <cell r="A2741">
            <v>39983</v>
          </cell>
          <cell r="C2741">
            <v>3.52</v>
          </cell>
          <cell r="E2741">
            <v>3.97</v>
          </cell>
        </row>
        <row r="2742">
          <cell r="A2742">
            <v>39986</v>
          </cell>
          <cell r="C2742">
            <v>3.43</v>
          </cell>
          <cell r="E2742">
            <v>3.91</v>
          </cell>
        </row>
        <row r="2743">
          <cell r="A2743">
            <v>39987</v>
          </cell>
          <cell r="C2743">
            <v>3.43</v>
          </cell>
          <cell r="E2743">
            <v>3.88</v>
          </cell>
        </row>
        <row r="2744">
          <cell r="A2744">
            <v>39988</v>
          </cell>
          <cell r="C2744">
            <v>3.45</v>
          </cell>
          <cell r="E2744">
            <v>3.91</v>
          </cell>
        </row>
        <row r="2745">
          <cell r="A2745">
            <v>39989</v>
          </cell>
          <cell r="C2745">
            <v>3.42</v>
          </cell>
          <cell r="E2745">
            <v>3.91</v>
          </cell>
        </row>
        <row r="2746">
          <cell r="A2746">
            <v>39990</v>
          </cell>
          <cell r="C2746">
            <v>3.4</v>
          </cell>
          <cell r="E2746">
            <v>3.89</v>
          </cell>
        </row>
        <row r="2747">
          <cell r="A2747">
            <v>39993</v>
          </cell>
          <cell r="C2747">
            <v>3.4</v>
          </cell>
          <cell r="E2747">
            <v>3.9</v>
          </cell>
        </row>
        <row r="2748">
          <cell r="A2748">
            <v>39994</v>
          </cell>
          <cell r="C2748">
            <v>3.36</v>
          </cell>
          <cell r="E2748">
            <v>3.86</v>
          </cell>
        </row>
        <row r="2749">
          <cell r="A2749">
            <v>39995</v>
          </cell>
          <cell r="C2749" t="str">
            <v>na</v>
          </cell>
          <cell r="E2749" t="str">
            <v>na</v>
          </cell>
        </row>
        <row r="2750">
          <cell r="A2750">
            <v>39996</v>
          </cell>
          <cell r="C2750">
            <v>3.35</v>
          </cell>
          <cell r="E2750">
            <v>3.85</v>
          </cell>
        </row>
        <row r="2751">
          <cell r="A2751">
            <v>39997</v>
          </cell>
          <cell r="C2751">
            <v>3.35</v>
          </cell>
          <cell r="E2751">
            <v>3.85</v>
          </cell>
        </row>
        <row r="2752">
          <cell r="A2752">
            <v>40000</v>
          </cell>
          <cell r="C2752">
            <v>3.34</v>
          </cell>
          <cell r="E2752">
            <v>3.87</v>
          </cell>
        </row>
        <row r="2753">
          <cell r="A2753">
            <v>40001</v>
          </cell>
          <cell r="C2753">
            <v>3.33</v>
          </cell>
          <cell r="E2753">
            <v>3.85</v>
          </cell>
        </row>
        <row r="2754">
          <cell r="A2754">
            <v>40002</v>
          </cell>
          <cell r="C2754">
            <v>3.27</v>
          </cell>
          <cell r="E2754">
            <v>3.84</v>
          </cell>
        </row>
        <row r="2755">
          <cell r="A2755">
            <v>40003</v>
          </cell>
          <cell r="C2755">
            <v>3.31</v>
          </cell>
          <cell r="E2755">
            <v>3.87</v>
          </cell>
        </row>
        <row r="2756">
          <cell r="A2756">
            <v>40004</v>
          </cell>
          <cell r="C2756">
            <v>3.28</v>
          </cell>
          <cell r="E2756">
            <v>3.86</v>
          </cell>
        </row>
        <row r="2757">
          <cell r="A2757">
            <v>40007</v>
          </cell>
          <cell r="C2757">
            <v>3.32</v>
          </cell>
          <cell r="E2757">
            <v>3.9</v>
          </cell>
        </row>
        <row r="2758">
          <cell r="A2758">
            <v>40008</v>
          </cell>
          <cell r="C2758">
            <v>3.43</v>
          </cell>
          <cell r="E2758">
            <v>3.98</v>
          </cell>
        </row>
        <row r="2759">
          <cell r="A2759">
            <v>40009</v>
          </cell>
          <cell r="C2759">
            <v>3.49</v>
          </cell>
          <cell r="E2759">
            <v>4.0199999999999996</v>
          </cell>
        </row>
        <row r="2760">
          <cell r="A2760">
            <v>40010</v>
          </cell>
          <cell r="C2760">
            <v>3.42</v>
          </cell>
          <cell r="E2760">
            <v>3.95</v>
          </cell>
        </row>
        <row r="2761">
          <cell r="A2761">
            <v>40011</v>
          </cell>
          <cell r="C2761">
            <v>3.49</v>
          </cell>
          <cell r="E2761">
            <v>4.01</v>
          </cell>
        </row>
        <row r="2762">
          <cell r="A2762">
            <v>40014</v>
          </cell>
          <cell r="C2762">
            <v>3.43</v>
          </cell>
          <cell r="E2762">
            <v>3.96</v>
          </cell>
        </row>
        <row r="2763">
          <cell r="A2763">
            <v>40015</v>
          </cell>
          <cell r="C2763">
            <v>3.41</v>
          </cell>
          <cell r="E2763">
            <v>3.97</v>
          </cell>
        </row>
        <row r="2764">
          <cell r="A2764">
            <v>40016</v>
          </cell>
          <cell r="C2764">
            <v>3.45</v>
          </cell>
          <cell r="E2764">
            <v>4.01</v>
          </cell>
        </row>
        <row r="2765">
          <cell r="A2765">
            <v>40017</v>
          </cell>
          <cell r="C2765">
            <v>3.53</v>
          </cell>
          <cell r="E2765">
            <v>4.05</v>
          </cell>
        </row>
        <row r="2766">
          <cell r="A2766">
            <v>40018</v>
          </cell>
          <cell r="C2766">
            <v>3.55</v>
          </cell>
          <cell r="E2766">
            <v>4.0599999999999996</v>
          </cell>
        </row>
        <row r="2767">
          <cell r="A2767">
            <v>40021</v>
          </cell>
          <cell r="C2767">
            <v>3.58</v>
          </cell>
          <cell r="E2767">
            <v>4.07</v>
          </cell>
        </row>
        <row r="2768">
          <cell r="A2768">
            <v>40022</v>
          </cell>
          <cell r="C2768">
            <v>3.56</v>
          </cell>
          <cell r="E2768">
            <v>4.05</v>
          </cell>
        </row>
        <row r="2769">
          <cell r="A2769">
            <v>40023</v>
          </cell>
          <cell r="C2769">
            <v>3.53</v>
          </cell>
          <cell r="E2769">
            <v>4.05</v>
          </cell>
        </row>
        <row r="2770">
          <cell r="A2770">
            <v>40024</v>
          </cell>
          <cell r="C2770">
            <v>3.56</v>
          </cell>
          <cell r="E2770">
            <v>4.05</v>
          </cell>
        </row>
        <row r="2771">
          <cell r="A2771">
            <v>40025</v>
          </cell>
          <cell r="C2771">
            <v>3.46</v>
          </cell>
          <cell r="E2771">
            <v>3.95</v>
          </cell>
        </row>
        <row r="2772">
          <cell r="A2772">
            <v>40028</v>
          </cell>
          <cell r="C2772" t="str">
            <v>na</v>
          </cell>
          <cell r="E2772" t="str">
            <v>na</v>
          </cell>
        </row>
        <row r="2773">
          <cell r="A2773">
            <v>40029</v>
          </cell>
          <cell r="C2773">
            <v>3.53</v>
          </cell>
          <cell r="E2773">
            <v>4.01</v>
          </cell>
        </row>
        <row r="2774">
          <cell r="A2774">
            <v>40030</v>
          </cell>
          <cell r="C2774">
            <v>3.58</v>
          </cell>
          <cell r="E2774">
            <v>4.0599999999999996</v>
          </cell>
        </row>
        <row r="2775">
          <cell r="A2775">
            <v>40031</v>
          </cell>
          <cell r="C2775">
            <v>3.55</v>
          </cell>
          <cell r="E2775">
            <v>4.0199999999999996</v>
          </cell>
        </row>
        <row r="2776">
          <cell r="A2776">
            <v>40032</v>
          </cell>
          <cell r="C2776">
            <v>3.61</v>
          </cell>
          <cell r="E2776">
            <v>4.07</v>
          </cell>
        </row>
        <row r="2777">
          <cell r="A2777">
            <v>40035</v>
          </cell>
          <cell r="C2777">
            <v>3.55</v>
          </cell>
          <cell r="E2777">
            <v>4.03</v>
          </cell>
        </row>
        <row r="2778">
          <cell r="A2778">
            <v>40036</v>
          </cell>
          <cell r="C2778">
            <v>3.5</v>
          </cell>
          <cell r="E2778">
            <v>3.98</v>
          </cell>
        </row>
        <row r="2779">
          <cell r="A2779">
            <v>40037</v>
          </cell>
          <cell r="C2779">
            <v>3.52</v>
          </cell>
          <cell r="E2779">
            <v>4</v>
          </cell>
        </row>
        <row r="2780">
          <cell r="A2780">
            <v>40038</v>
          </cell>
          <cell r="C2780">
            <v>3.5</v>
          </cell>
          <cell r="E2780">
            <v>3.98</v>
          </cell>
        </row>
        <row r="2781">
          <cell r="A2781">
            <v>40039</v>
          </cell>
          <cell r="C2781">
            <v>3.47</v>
          </cell>
          <cell r="E2781">
            <v>3.95</v>
          </cell>
        </row>
        <row r="2782">
          <cell r="A2782">
            <v>40042</v>
          </cell>
          <cell r="C2782">
            <v>3.41</v>
          </cell>
          <cell r="E2782">
            <v>3.89</v>
          </cell>
        </row>
        <row r="2783">
          <cell r="A2783">
            <v>40043</v>
          </cell>
          <cell r="C2783">
            <v>3.42</v>
          </cell>
          <cell r="E2783">
            <v>3.9</v>
          </cell>
        </row>
        <row r="2784">
          <cell r="A2784">
            <v>40044</v>
          </cell>
          <cell r="C2784">
            <v>3.4</v>
          </cell>
          <cell r="E2784">
            <v>3.9</v>
          </cell>
        </row>
        <row r="2785">
          <cell r="A2785">
            <v>40045</v>
          </cell>
          <cell r="C2785">
            <v>3.39</v>
          </cell>
          <cell r="E2785">
            <v>3.89</v>
          </cell>
        </row>
        <row r="2786">
          <cell r="A2786">
            <v>40046</v>
          </cell>
          <cell r="C2786">
            <v>3.48</v>
          </cell>
          <cell r="E2786">
            <v>3.96</v>
          </cell>
        </row>
        <row r="2787">
          <cell r="A2787">
            <v>40049</v>
          </cell>
          <cell r="C2787">
            <v>3.43</v>
          </cell>
          <cell r="E2787">
            <v>3.91</v>
          </cell>
        </row>
        <row r="2788">
          <cell r="A2788">
            <v>40050</v>
          </cell>
          <cell r="C2788">
            <v>3.4</v>
          </cell>
          <cell r="E2788">
            <v>3.9</v>
          </cell>
        </row>
        <row r="2789">
          <cell r="A2789">
            <v>40051</v>
          </cell>
          <cell r="C2789">
            <v>3.39</v>
          </cell>
          <cell r="E2789">
            <v>3.9</v>
          </cell>
        </row>
        <row r="2790">
          <cell r="A2790">
            <v>40052</v>
          </cell>
          <cell r="C2790">
            <v>3.39</v>
          </cell>
          <cell r="E2790">
            <v>3.9</v>
          </cell>
        </row>
        <row r="2791">
          <cell r="A2791">
            <v>40053</v>
          </cell>
          <cell r="C2791">
            <v>3.4</v>
          </cell>
          <cell r="E2791">
            <v>3.91</v>
          </cell>
        </row>
        <row r="2792">
          <cell r="A2792">
            <v>40056</v>
          </cell>
          <cell r="C2792">
            <v>3.37</v>
          </cell>
          <cell r="E2792">
            <v>3.89</v>
          </cell>
        </row>
        <row r="2793">
          <cell r="A2793">
            <v>40057</v>
          </cell>
          <cell r="C2793">
            <v>3.35</v>
          </cell>
          <cell r="E2793">
            <v>3.88</v>
          </cell>
        </row>
        <row r="2794">
          <cell r="A2794">
            <v>40058</v>
          </cell>
          <cell r="C2794">
            <v>3.32</v>
          </cell>
          <cell r="E2794">
            <v>3.86</v>
          </cell>
        </row>
        <row r="2795">
          <cell r="A2795">
            <v>40059</v>
          </cell>
          <cell r="C2795">
            <v>3.34</v>
          </cell>
          <cell r="E2795">
            <v>3.87</v>
          </cell>
        </row>
        <row r="2796">
          <cell r="A2796">
            <v>40060</v>
          </cell>
          <cell r="C2796">
            <v>3.37</v>
          </cell>
          <cell r="E2796">
            <v>3.89</v>
          </cell>
        </row>
        <row r="2797">
          <cell r="A2797">
            <v>40063</v>
          </cell>
          <cell r="C2797" t="str">
            <v>na</v>
          </cell>
          <cell r="E2797" t="str">
            <v>na</v>
          </cell>
        </row>
        <row r="2798">
          <cell r="A2798">
            <v>40064</v>
          </cell>
          <cell r="C2798">
            <v>3.4</v>
          </cell>
          <cell r="E2798">
            <v>3.93</v>
          </cell>
        </row>
        <row r="2799">
          <cell r="A2799">
            <v>40065</v>
          </cell>
          <cell r="C2799">
            <v>3.41</v>
          </cell>
          <cell r="E2799">
            <v>3.94</v>
          </cell>
        </row>
        <row r="2800">
          <cell r="A2800">
            <v>40066</v>
          </cell>
          <cell r="C2800">
            <v>3.33</v>
          </cell>
          <cell r="E2800">
            <v>3.87</v>
          </cell>
        </row>
        <row r="2801">
          <cell r="A2801">
            <v>40067</v>
          </cell>
          <cell r="C2801">
            <v>3.32</v>
          </cell>
          <cell r="E2801">
            <v>3.86</v>
          </cell>
        </row>
        <row r="2802">
          <cell r="A2802">
            <v>40070</v>
          </cell>
          <cell r="C2802">
            <v>3.37</v>
          </cell>
          <cell r="E2802">
            <v>3.9</v>
          </cell>
        </row>
        <row r="2803">
          <cell r="A2803">
            <v>40071</v>
          </cell>
          <cell r="C2803">
            <v>3.37</v>
          </cell>
          <cell r="E2803">
            <v>3.89</v>
          </cell>
        </row>
        <row r="2804">
          <cell r="A2804">
            <v>40072</v>
          </cell>
          <cell r="C2804">
            <v>3.38</v>
          </cell>
          <cell r="E2804">
            <v>3.88</v>
          </cell>
        </row>
        <row r="2805">
          <cell r="A2805">
            <v>40073</v>
          </cell>
          <cell r="C2805">
            <v>3.36</v>
          </cell>
          <cell r="E2805">
            <v>3.87</v>
          </cell>
        </row>
        <row r="2806">
          <cell r="A2806">
            <v>40074</v>
          </cell>
          <cell r="C2806">
            <v>3.39</v>
          </cell>
          <cell r="E2806">
            <v>3.91</v>
          </cell>
        </row>
        <row r="2807">
          <cell r="A2807">
            <v>40077</v>
          </cell>
          <cell r="C2807">
            <v>3.41</v>
          </cell>
          <cell r="E2807">
            <v>3.93</v>
          </cell>
        </row>
        <row r="2808">
          <cell r="A2808">
            <v>40078</v>
          </cell>
          <cell r="C2808">
            <v>3.42</v>
          </cell>
          <cell r="E2808">
            <v>3.94</v>
          </cell>
        </row>
        <row r="2809">
          <cell r="A2809">
            <v>40079</v>
          </cell>
          <cell r="C2809">
            <v>3.41</v>
          </cell>
          <cell r="E2809">
            <v>3.93</v>
          </cell>
        </row>
        <row r="2810">
          <cell r="A2810">
            <v>40080</v>
          </cell>
          <cell r="C2810">
            <v>3.4</v>
          </cell>
          <cell r="E2810">
            <v>3.9</v>
          </cell>
        </row>
        <row r="2811">
          <cell r="A2811">
            <v>40081</v>
          </cell>
          <cell r="C2811">
            <v>3.36</v>
          </cell>
          <cell r="E2811">
            <v>3.88</v>
          </cell>
        </row>
        <row r="2812">
          <cell r="A2812">
            <v>40084</v>
          </cell>
          <cell r="C2812">
            <v>3.33</v>
          </cell>
          <cell r="E2812">
            <v>3.86</v>
          </cell>
        </row>
        <row r="2813">
          <cell r="A2813">
            <v>40085</v>
          </cell>
          <cell r="C2813">
            <v>3.33</v>
          </cell>
          <cell r="E2813">
            <v>3.86</v>
          </cell>
        </row>
        <row r="2814">
          <cell r="A2814">
            <v>40086</v>
          </cell>
          <cell r="C2814">
            <v>3.31</v>
          </cell>
          <cell r="E2814">
            <v>3.84</v>
          </cell>
        </row>
        <row r="2815">
          <cell r="A2815">
            <v>40087</v>
          </cell>
          <cell r="C2815">
            <v>3.25</v>
          </cell>
          <cell r="E2815">
            <v>3.81</v>
          </cell>
        </row>
        <row r="2816">
          <cell r="A2816">
            <v>40088</v>
          </cell>
          <cell r="C2816">
            <v>3.26</v>
          </cell>
          <cell r="E2816">
            <v>3.82</v>
          </cell>
        </row>
        <row r="2817">
          <cell r="A2817">
            <v>40091</v>
          </cell>
          <cell r="C2817">
            <v>3.24</v>
          </cell>
          <cell r="E2817">
            <v>3.8</v>
          </cell>
        </row>
        <row r="2818">
          <cell r="A2818">
            <v>40092</v>
          </cell>
          <cell r="C2818">
            <v>3.29</v>
          </cell>
          <cell r="E2818">
            <v>3.84</v>
          </cell>
        </row>
        <row r="2819">
          <cell r="A2819">
            <v>40093</v>
          </cell>
          <cell r="C2819">
            <v>3.28</v>
          </cell>
          <cell r="E2819">
            <v>3.84</v>
          </cell>
        </row>
        <row r="2820">
          <cell r="A2820">
            <v>40094</v>
          </cell>
          <cell r="C2820">
            <v>3.35</v>
          </cell>
          <cell r="E2820">
            <v>3.89</v>
          </cell>
        </row>
        <row r="2821">
          <cell r="A2821">
            <v>40095</v>
          </cell>
          <cell r="C2821">
            <v>3.51</v>
          </cell>
          <cell r="E2821">
            <v>3.96</v>
          </cell>
        </row>
        <row r="2822">
          <cell r="A2822">
            <v>40098</v>
          </cell>
          <cell r="C2822" t="str">
            <v>na</v>
          </cell>
          <cell r="E2822" t="str">
            <v>na</v>
          </cell>
        </row>
        <row r="2823">
          <cell r="A2823">
            <v>40099</v>
          </cell>
          <cell r="C2823">
            <v>3.49</v>
          </cell>
          <cell r="E2823">
            <v>3.94</v>
          </cell>
        </row>
        <row r="2824">
          <cell r="A2824">
            <v>40100</v>
          </cell>
          <cell r="C2824">
            <v>3.52</v>
          </cell>
          <cell r="E2824">
            <v>3.98</v>
          </cell>
        </row>
        <row r="2825">
          <cell r="A2825">
            <v>40101</v>
          </cell>
          <cell r="C2825">
            <v>3.55</v>
          </cell>
          <cell r="E2825">
            <v>4</v>
          </cell>
        </row>
        <row r="2826">
          <cell r="A2826">
            <v>40102</v>
          </cell>
          <cell r="C2826">
            <v>3.48</v>
          </cell>
          <cell r="E2826">
            <v>3.95</v>
          </cell>
        </row>
        <row r="2827">
          <cell r="A2827">
            <v>40105</v>
          </cell>
          <cell r="C2827">
            <v>3.5</v>
          </cell>
          <cell r="E2827">
            <v>3.97</v>
          </cell>
        </row>
        <row r="2828">
          <cell r="A2828">
            <v>40106</v>
          </cell>
          <cell r="C2828">
            <v>3.42</v>
          </cell>
          <cell r="E2828">
            <v>3.93</v>
          </cell>
        </row>
        <row r="2829">
          <cell r="A2829">
            <v>40107</v>
          </cell>
          <cell r="C2829">
            <v>3.44</v>
          </cell>
          <cell r="E2829">
            <v>3.94</v>
          </cell>
        </row>
        <row r="2830">
          <cell r="A2830">
            <v>40108</v>
          </cell>
          <cell r="C2830">
            <v>3.46</v>
          </cell>
          <cell r="E2830">
            <v>3.94</v>
          </cell>
        </row>
        <row r="2831">
          <cell r="A2831">
            <v>40109</v>
          </cell>
          <cell r="C2831">
            <v>3.5</v>
          </cell>
          <cell r="E2831">
            <v>3.98</v>
          </cell>
        </row>
        <row r="2832">
          <cell r="A2832">
            <v>40112</v>
          </cell>
          <cell r="C2832">
            <v>3.54</v>
          </cell>
          <cell r="E2832">
            <v>4.0199999999999996</v>
          </cell>
        </row>
        <row r="2833">
          <cell r="A2833">
            <v>40113</v>
          </cell>
          <cell r="C2833">
            <v>3.48</v>
          </cell>
          <cell r="E2833">
            <v>3.98</v>
          </cell>
        </row>
        <row r="2834">
          <cell r="A2834">
            <v>40114</v>
          </cell>
          <cell r="C2834">
            <v>3.45</v>
          </cell>
          <cell r="E2834">
            <v>3.96</v>
          </cell>
        </row>
        <row r="2835">
          <cell r="A2835">
            <v>40115</v>
          </cell>
          <cell r="C2835">
            <v>3.5</v>
          </cell>
          <cell r="E2835">
            <v>3.98</v>
          </cell>
        </row>
        <row r="2836">
          <cell r="A2836">
            <v>40116</v>
          </cell>
          <cell r="C2836">
            <v>3.42</v>
          </cell>
          <cell r="E2836">
            <v>3.92</v>
          </cell>
        </row>
        <row r="2837">
          <cell r="A2837">
            <v>40119</v>
          </cell>
          <cell r="C2837">
            <v>3.44</v>
          </cell>
          <cell r="E2837">
            <v>3.94</v>
          </cell>
        </row>
        <row r="2838">
          <cell r="A2838">
            <v>40120</v>
          </cell>
          <cell r="C2838">
            <v>3.43</v>
          </cell>
          <cell r="E2838">
            <v>3.94</v>
          </cell>
        </row>
        <row r="2839">
          <cell r="A2839">
            <v>40121</v>
          </cell>
          <cell r="C2839">
            <v>3.48</v>
          </cell>
          <cell r="E2839">
            <v>3.99</v>
          </cell>
        </row>
        <row r="2840">
          <cell r="A2840">
            <v>40122</v>
          </cell>
          <cell r="C2840">
            <v>3.53</v>
          </cell>
          <cell r="E2840">
            <v>4.03</v>
          </cell>
        </row>
        <row r="2841">
          <cell r="A2841">
            <v>40123</v>
          </cell>
          <cell r="C2841">
            <v>3.52</v>
          </cell>
          <cell r="E2841">
            <v>4.03</v>
          </cell>
        </row>
        <row r="2842">
          <cell r="A2842">
            <v>40126</v>
          </cell>
          <cell r="C2842">
            <v>3.5</v>
          </cell>
          <cell r="E2842">
            <v>4.0199999999999996</v>
          </cell>
        </row>
        <row r="2843">
          <cell r="A2843">
            <v>40127</v>
          </cell>
          <cell r="C2843">
            <v>3.5</v>
          </cell>
          <cell r="E2843">
            <v>4.0199999999999996</v>
          </cell>
        </row>
        <row r="2844">
          <cell r="A2844">
            <v>40128</v>
          </cell>
          <cell r="C2844" t="str">
            <v>na</v>
          </cell>
          <cell r="E2844" t="str">
            <v>na</v>
          </cell>
        </row>
        <row r="2845">
          <cell r="A2845">
            <v>40129</v>
          </cell>
          <cell r="C2845">
            <v>3.51</v>
          </cell>
          <cell r="E2845">
            <v>4.03</v>
          </cell>
        </row>
        <row r="2846">
          <cell r="A2846">
            <v>40130</v>
          </cell>
          <cell r="C2846">
            <v>3.47</v>
          </cell>
          <cell r="E2846">
            <v>3.99</v>
          </cell>
        </row>
        <row r="2847">
          <cell r="A2847">
            <v>40133</v>
          </cell>
          <cell r="C2847">
            <v>3.39</v>
          </cell>
          <cell r="E2847">
            <v>3.93</v>
          </cell>
        </row>
        <row r="2848">
          <cell r="A2848">
            <v>40134</v>
          </cell>
          <cell r="C2848">
            <v>3.37</v>
          </cell>
          <cell r="E2848">
            <v>3.91</v>
          </cell>
        </row>
        <row r="2849">
          <cell r="A2849">
            <v>40135</v>
          </cell>
          <cell r="C2849">
            <v>3.41</v>
          </cell>
          <cell r="E2849">
            <v>3.95</v>
          </cell>
        </row>
        <row r="2850">
          <cell r="A2850">
            <v>40136</v>
          </cell>
          <cell r="C2850">
            <v>3.38</v>
          </cell>
          <cell r="E2850">
            <v>3.92</v>
          </cell>
        </row>
        <row r="2851">
          <cell r="A2851">
            <v>40137</v>
          </cell>
          <cell r="C2851">
            <v>3.38</v>
          </cell>
          <cell r="E2851">
            <v>3.93</v>
          </cell>
        </row>
        <row r="2852">
          <cell r="A2852">
            <v>40140</v>
          </cell>
          <cell r="C2852">
            <v>3.37</v>
          </cell>
          <cell r="E2852">
            <v>3.93</v>
          </cell>
        </row>
        <row r="2853">
          <cell r="A2853">
            <v>40141</v>
          </cell>
          <cell r="C2853">
            <v>3.28</v>
          </cell>
          <cell r="E2853">
            <v>3.85</v>
          </cell>
        </row>
        <row r="2854">
          <cell r="A2854">
            <v>40142</v>
          </cell>
          <cell r="C2854">
            <v>3.25</v>
          </cell>
          <cell r="E2854">
            <v>3.85</v>
          </cell>
        </row>
        <row r="2855">
          <cell r="A2855">
            <v>40143</v>
          </cell>
          <cell r="C2855">
            <v>3.2</v>
          </cell>
          <cell r="E2855">
            <v>3.82</v>
          </cell>
        </row>
        <row r="2856">
          <cell r="A2856">
            <v>40144</v>
          </cell>
          <cell r="C2856">
            <v>3.22</v>
          </cell>
          <cell r="E2856">
            <v>3.84</v>
          </cell>
        </row>
        <row r="2857">
          <cell r="A2857">
            <v>40147</v>
          </cell>
          <cell r="C2857">
            <v>3.22</v>
          </cell>
          <cell r="E2857">
            <v>3.84</v>
          </cell>
        </row>
        <row r="2858">
          <cell r="A2858">
            <v>40148</v>
          </cell>
          <cell r="C2858">
            <v>3.25</v>
          </cell>
          <cell r="E2858">
            <v>3.87</v>
          </cell>
        </row>
        <row r="2859">
          <cell r="A2859">
            <v>40149</v>
          </cell>
          <cell r="C2859">
            <v>3.25</v>
          </cell>
          <cell r="E2859">
            <v>3.88</v>
          </cell>
        </row>
        <row r="2860">
          <cell r="A2860">
            <v>40150</v>
          </cell>
          <cell r="C2860">
            <v>3.23</v>
          </cell>
          <cell r="E2860">
            <v>3.87</v>
          </cell>
        </row>
        <row r="2861">
          <cell r="A2861">
            <v>40151</v>
          </cell>
          <cell r="C2861">
            <v>3.32</v>
          </cell>
          <cell r="E2861">
            <v>3.91</v>
          </cell>
        </row>
        <row r="2862">
          <cell r="A2862">
            <v>40154</v>
          </cell>
          <cell r="C2862">
            <v>3.28</v>
          </cell>
          <cell r="E2862">
            <v>3.9</v>
          </cell>
        </row>
        <row r="2863">
          <cell r="A2863">
            <v>40155</v>
          </cell>
          <cell r="C2863">
            <v>3.29</v>
          </cell>
          <cell r="E2863">
            <v>3.93</v>
          </cell>
        </row>
        <row r="2864">
          <cell r="A2864">
            <v>40156</v>
          </cell>
          <cell r="C2864">
            <v>3.32</v>
          </cell>
          <cell r="E2864">
            <v>3.96</v>
          </cell>
        </row>
        <row r="2865">
          <cell r="A2865">
            <v>40157</v>
          </cell>
          <cell r="C2865">
            <v>3.35</v>
          </cell>
          <cell r="E2865">
            <v>3.99</v>
          </cell>
        </row>
        <row r="2866">
          <cell r="A2866">
            <v>40158</v>
          </cell>
          <cell r="C2866">
            <v>3.38</v>
          </cell>
          <cell r="E2866">
            <v>3.99</v>
          </cell>
        </row>
        <row r="2867">
          <cell r="A2867">
            <v>40161</v>
          </cell>
          <cell r="C2867">
            <v>3.4</v>
          </cell>
          <cell r="E2867">
            <v>4.01</v>
          </cell>
        </row>
        <row r="2868">
          <cell r="A2868">
            <v>40162</v>
          </cell>
          <cell r="C2868">
            <v>3.4</v>
          </cell>
          <cell r="E2868">
            <v>4</v>
          </cell>
        </row>
        <row r="2869">
          <cell r="A2869">
            <v>40163</v>
          </cell>
          <cell r="C2869">
            <v>3.4</v>
          </cell>
          <cell r="E2869">
            <v>3.99</v>
          </cell>
        </row>
        <row r="2870">
          <cell r="A2870">
            <v>40164</v>
          </cell>
          <cell r="C2870">
            <v>3.37</v>
          </cell>
          <cell r="E2870">
            <v>3.97</v>
          </cell>
        </row>
        <row r="2871">
          <cell r="A2871">
            <v>40165</v>
          </cell>
          <cell r="C2871">
            <v>3.41</v>
          </cell>
          <cell r="E2871">
            <v>4.01</v>
          </cell>
        </row>
        <row r="2872">
          <cell r="A2872">
            <v>40168</v>
          </cell>
          <cell r="C2872">
            <v>3.51</v>
          </cell>
          <cell r="E2872">
            <v>4.08</v>
          </cell>
        </row>
        <row r="2873">
          <cell r="A2873">
            <v>40169</v>
          </cell>
          <cell r="C2873">
            <v>3.59</v>
          </cell>
          <cell r="E2873">
            <v>4.12</v>
          </cell>
        </row>
        <row r="2874">
          <cell r="A2874">
            <v>40170</v>
          </cell>
          <cell r="C2874">
            <v>3.57</v>
          </cell>
          <cell r="E2874">
            <v>4.07</v>
          </cell>
        </row>
        <row r="2875">
          <cell r="A2875">
            <v>40171</v>
          </cell>
          <cell r="C2875">
            <v>3.6</v>
          </cell>
          <cell r="E2875">
            <v>4.08</v>
          </cell>
        </row>
        <row r="2876">
          <cell r="A2876">
            <v>40172</v>
          </cell>
          <cell r="C2876" t="str">
            <v>na</v>
          </cell>
          <cell r="E2876" t="str">
            <v>na</v>
          </cell>
        </row>
        <row r="2877">
          <cell r="A2877">
            <v>40175</v>
          </cell>
          <cell r="C2877" t="str">
            <v>na</v>
          </cell>
          <cell r="E2877" t="str">
            <v>na</v>
          </cell>
        </row>
        <row r="2878">
          <cell r="A2878">
            <v>40176</v>
          </cell>
          <cell r="C2878">
            <v>3.61</v>
          </cell>
          <cell r="E2878">
            <v>4.09</v>
          </cell>
        </row>
        <row r="2879">
          <cell r="A2879">
            <v>40177</v>
          </cell>
          <cell r="C2879">
            <v>3.6</v>
          </cell>
          <cell r="E2879">
            <v>4.07</v>
          </cell>
        </row>
        <row r="2880">
          <cell r="A2880">
            <v>40178</v>
          </cell>
          <cell r="C2880">
            <v>3.61</v>
          </cell>
          <cell r="E2880">
            <v>4.08</v>
          </cell>
        </row>
        <row r="2881">
          <cell r="A2881">
            <v>40179</v>
          </cell>
          <cell r="C2881" t="str">
            <v>na</v>
          </cell>
          <cell r="E2881" t="str">
            <v>na</v>
          </cell>
        </row>
        <row r="2882">
          <cell r="A2882">
            <v>40182</v>
          </cell>
          <cell r="C2882">
            <v>3.6</v>
          </cell>
          <cell r="E2882">
            <v>4.0999999999999996</v>
          </cell>
        </row>
        <row r="2883">
          <cell r="A2883">
            <v>40183</v>
          </cell>
          <cell r="C2883">
            <v>3.56</v>
          </cell>
          <cell r="E2883">
            <v>4.08</v>
          </cell>
        </row>
        <row r="2884">
          <cell r="A2884">
            <v>40184</v>
          </cell>
          <cell r="C2884">
            <v>3.62</v>
          </cell>
          <cell r="E2884">
            <v>4.1399999999999997</v>
          </cell>
        </row>
        <row r="2885">
          <cell r="A2885">
            <v>40185</v>
          </cell>
          <cell r="C2885">
            <v>3.63</v>
          </cell>
          <cell r="E2885">
            <v>4.1500000000000004</v>
          </cell>
        </row>
        <row r="2886">
          <cell r="A2886">
            <v>40186</v>
          </cell>
          <cell r="C2886">
            <v>3.59</v>
          </cell>
          <cell r="E2886">
            <v>4.1100000000000003</v>
          </cell>
        </row>
        <row r="2887">
          <cell r="A2887">
            <v>40189</v>
          </cell>
          <cell r="C2887">
            <v>3.61</v>
          </cell>
          <cell r="E2887">
            <v>4.1399999999999997</v>
          </cell>
        </row>
        <row r="2888">
          <cell r="A2888">
            <v>40190</v>
          </cell>
          <cell r="C2888">
            <v>3.55</v>
          </cell>
          <cell r="E2888">
            <v>4.09</v>
          </cell>
        </row>
        <row r="2889">
          <cell r="A2889">
            <v>40191</v>
          </cell>
          <cell r="C2889">
            <v>3.61</v>
          </cell>
          <cell r="E2889">
            <v>4.1399999999999997</v>
          </cell>
        </row>
        <row r="2890">
          <cell r="A2890">
            <v>40192</v>
          </cell>
          <cell r="C2890">
            <v>3.55</v>
          </cell>
          <cell r="E2890">
            <v>4.09</v>
          </cell>
        </row>
        <row r="2891">
          <cell r="A2891">
            <v>40193</v>
          </cell>
          <cell r="C2891">
            <v>3.49</v>
          </cell>
          <cell r="E2891">
            <v>4.05</v>
          </cell>
        </row>
        <row r="2892">
          <cell r="A2892">
            <v>40196</v>
          </cell>
          <cell r="C2892">
            <v>3.47</v>
          </cell>
          <cell r="E2892">
            <v>4.04</v>
          </cell>
        </row>
        <row r="2893">
          <cell r="A2893">
            <v>40197</v>
          </cell>
          <cell r="C2893">
            <v>3.48</v>
          </cell>
          <cell r="E2893">
            <v>4.04</v>
          </cell>
        </row>
        <row r="2894">
          <cell r="A2894">
            <v>40198</v>
          </cell>
          <cell r="C2894">
            <v>3.42</v>
          </cell>
          <cell r="E2894">
            <v>4.01</v>
          </cell>
        </row>
        <row r="2895">
          <cell r="A2895">
            <v>40199</v>
          </cell>
          <cell r="C2895">
            <v>3.39</v>
          </cell>
          <cell r="E2895">
            <v>4</v>
          </cell>
        </row>
        <row r="2896">
          <cell r="A2896">
            <v>40200</v>
          </cell>
          <cell r="C2896">
            <v>3.37</v>
          </cell>
          <cell r="E2896">
            <v>3.99</v>
          </cell>
        </row>
        <row r="2897">
          <cell r="A2897">
            <v>40203</v>
          </cell>
          <cell r="C2897">
            <v>3.38</v>
          </cell>
          <cell r="E2897">
            <v>4</v>
          </cell>
        </row>
        <row r="2898">
          <cell r="A2898">
            <v>40204</v>
          </cell>
          <cell r="C2898">
            <v>3.36</v>
          </cell>
          <cell r="E2898">
            <v>3.97</v>
          </cell>
        </row>
        <row r="2899">
          <cell r="A2899">
            <v>40205</v>
          </cell>
          <cell r="C2899">
            <v>3.35</v>
          </cell>
          <cell r="E2899">
            <v>3.96</v>
          </cell>
        </row>
        <row r="2900">
          <cell r="A2900">
            <v>40206</v>
          </cell>
          <cell r="C2900">
            <v>3.33</v>
          </cell>
          <cell r="E2900">
            <v>3.93</v>
          </cell>
        </row>
        <row r="2901">
          <cell r="A2901">
            <v>40207</v>
          </cell>
          <cell r="C2901">
            <v>3.34</v>
          </cell>
          <cell r="E2901">
            <v>3.94</v>
          </cell>
        </row>
        <row r="2902">
          <cell r="A2902">
            <v>40210</v>
          </cell>
          <cell r="C2902">
            <v>3.38</v>
          </cell>
          <cell r="E2902">
            <v>3.98</v>
          </cell>
        </row>
        <row r="2903">
          <cell r="A2903">
            <v>40211</v>
          </cell>
          <cell r="C2903">
            <v>3.37</v>
          </cell>
          <cell r="E2903">
            <v>3.99</v>
          </cell>
        </row>
        <row r="2904">
          <cell r="A2904">
            <v>40212</v>
          </cell>
          <cell r="C2904">
            <v>3.42</v>
          </cell>
          <cell r="E2904">
            <v>4.04</v>
          </cell>
        </row>
        <row r="2905">
          <cell r="A2905">
            <v>40213</v>
          </cell>
          <cell r="C2905">
            <v>3.36</v>
          </cell>
          <cell r="E2905">
            <v>3.99</v>
          </cell>
        </row>
        <row r="2906">
          <cell r="A2906">
            <v>40214</v>
          </cell>
          <cell r="C2906">
            <v>3.36</v>
          </cell>
          <cell r="E2906">
            <v>4</v>
          </cell>
        </row>
        <row r="2907">
          <cell r="A2907">
            <v>40217</v>
          </cell>
          <cell r="C2907">
            <v>3.35</v>
          </cell>
          <cell r="E2907">
            <v>3.99</v>
          </cell>
        </row>
        <row r="2908">
          <cell r="A2908">
            <v>40218</v>
          </cell>
          <cell r="C2908">
            <v>3.38</v>
          </cell>
          <cell r="E2908">
            <v>4.01</v>
          </cell>
        </row>
        <row r="2909">
          <cell r="A2909">
            <v>40219</v>
          </cell>
          <cell r="C2909">
            <v>3.43</v>
          </cell>
          <cell r="E2909">
            <v>4.04</v>
          </cell>
        </row>
        <row r="2910">
          <cell r="A2910">
            <v>40220</v>
          </cell>
          <cell r="C2910">
            <v>3.47</v>
          </cell>
          <cell r="E2910">
            <v>4.0599999999999996</v>
          </cell>
        </row>
        <row r="2911">
          <cell r="A2911">
            <v>40221</v>
          </cell>
          <cell r="C2911">
            <v>3.46</v>
          </cell>
          <cell r="E2911">
            <v>4.0599999999999996</v>
          </cell>
        </row>
        <row r="2912">
          <cell r="A2912">
            <v>40224</v>
          </cell>
          <cell r="C2912" t="str">
            <v>na</v>
          </cell>
          <cell r="E2912" t="str">
            <v>na</v>
          </cell>
        </row>
        <row r="2913">
          <cell r="A2913">
            <v>40225</v>
          </cell>
          <cell r="C2913">
            <v>3.44</v>
          </cell>
          <cell r="E2913">
            <v>4.0599999999999996</v>
          </cell>
        </row>
        <row r="2914">
          <cell r="A2914">
            <v>40226</v>
          </cell>
          <cell r="C2914">
            <v>3.47</v>
          </cell>
          <cell r="E2914">
            <v>4.08</v>
          </cell>
        </row>
        <row r="2915">
          <cell r="A2915">
            <v>40227</v>
          </cell>
          <cell r="C2915">
            <v>3.49</v>
          </cell>
          <cell r="E2915">
            <v>4.08</v>
          </cell>
        </row>
        <row r="2916">
          <cell r="A2916">
            <v>40228</v>
          </cell>
          <cell r="C2916">
            <v>3.5</v>
          </cell>
          <cell r="E2916">
            <v>4.07</v>
          </cell>
        </row>
        <row r="2917">
          <cell r="A2917">
            <v>40231</v>
          </cell>
          <cell r="C2917">
            <v>3.5</v>
          </cell>
          <cell r="E2917">
            <v>4.09</v>
          </cell>
        </row>
        <row r="2918">
          <cell r="A2918">
            <v>40232</v>
          </cell>
          <cell r="C2918">
            <v>3.43</v>
          </cell>
          <cell r="E2918">
            <v>4.03</v>
          </cell>
        </row>
        <row r="2919">
          <cell r="A2919">
            <v>40233</v>
          </cell>
          <cell r="C2919">
            <v>3.45</v>
          </cell>
          <cell r="E2919">
            <v>4.05</v>
          </cell>
        </row>
        <row r="2920">
          <cell r="A2920">
            <v>40234</v>
          </cell>
          <cell r="C2920">
            <v>3.4</v>
          </cell>
          <cell r="E2920">
            <v>4.0199999999999996</v>
          </cell>
        </row>
        <row r="2921">
          <cell r="A2921">
            <v>40235</v>
          </cell>
          <cell r="C2921">
            <v>3.39</v>
          </cell>
          <cell r="E2921">
            <v>4.0199999999999996</v>
          </cell>
        </row>
        <row r="2922">
          <cell r="A2922">
            <v>40238</v>
          </cell>
          <cell r="C2922">
            <v>3.4</v>
          </cell>
          <cell r="E2922">
            <v>4.0199999999999996</v>
          </cell>
        </row>
        <row r="2923">
          <cell r="A2923">
            <v>40239</v>
          </cell>
          <cell r="C2923">
            <v>3.39</v>
          </cell>
          <cell r="E2923">
            <v>4</v>
          </cell>
        </row>
        <row r="2924">
          <cell r="A2924">
            <v>40240</v>
          </cell>
          <cell r="C2924">
            <v>3.42</v>
          </cell>
          <cell r="E2924">
            <v>4.01</v>
          </cell>
        </row>
        <row r="2925">
          <cell r="A2925">
            <v>40241</v>
          </cell>
          <cell r="C2925">
            <v>3.42</v>
          </cell>
          <cell r="E2925">
            <v>4.01</v>
          </cell>
        </row>
        <row r="2926">
          <cell r="A2926">
            <v>40242</v>
          </cell>
          <cell r="C2926">
            <v>3.47</v>
          </cell>
          <cell r="E2926">
            <v>4.0599999999999996</v>
          </cell>
        </row>
        <row r="2927">
          <cell r="A2927">
            <v>40245</v>
          </cell>
          <cell r="C2927">
            <v>3.51</v>
          </cell>
          <cell r="E2927">
            <v>4.0999999999999996</v>
          </cell>
        </row>
        <row r="2928">
          <cell r="A2928">
            <v>40246</v>
          </cell>
          <cell r="C2928">
            <v>3.51</v>
          </cell>
          <cell r="E2928">
            <v>4.1100000000000003</v>
          </cell>
        </row>
        <row r="2929">
          <cell r="A2929">
            <v>40247</v>
          </cell>
          <cell r="C2929">
            <v>3.53</v>
          </cell>
          <cell r="E2929">
            <v>4.12</v>
          </cell>
        </row>
        <row r="2930">
          <cell r="A2930">
            <v>40248</v>
          </cell>
          <cell r="C2930">
            <v>3.5</v>
          </cell>
          <cell r="E2930">
            <v>4.08</v>
          </cell>
        </row>
        <row r="2931">
          <cell r="A2931">
            <v>40249</v>
          </cell>
          <cell r="C2931">
            <v>3.53</v>
          </cell>
          <cell r="E2931">
            <v>4.09</v>
          </cell>
        </row>
        <row r="2932">
          <cell r="A2932">
            <v>40252</v>
          </cell>
          <cell r="C2932">
            <v>3.49</v>
          </cell>
          <cell r="E2932">
            <v>4.0599999999999996</v>
          </cell>
        </row>
        <row r="2933">
          <cell r="A2933">
            <v>40253</v>
          </cell>
          <cell r="C2933">
            <v>3.44</v>
          </cell>
          <cell r="E2933">
            <v>4.0199999999999996</v>
          </cell>
        </row>
        <row r="2934">
          <cell r="A2934">
            <v>40254</v>
          </cell>
          <cell r="C2934">
            <v>3.47</v>
          </cell>
          <cell r="E2934">
            <v>4.04</v>
          </cell>
        </row>
        <row r="2935">
          <cell r="A2935">
            <v>40255</v>
          </cell>
          <cell r="C2935">
            <v>3.45</v>
          </cell>
          <cell r="E2935">
            <v>4.0199999999999996</v>
          </cell>
        </row>
        <row r="2936">
          <cell r="A2936">
            <v>40256</v>
          </cell>
          <cell r="C2936">
            <v>3.49</v>
          </cell>
          <cell r="E2936">
            <v>4.05</v>
          </cell>
        </row>
        <row r="2937">
          <cell r="A2937">
            <v>40259</v>
          </cell>
          <cell r="C2937">
            <v>3.45</v>
          </cell>
          <cell r="E2937">
            <v>4.03</v>
          </cell>
        </row>
        <row r="2938">
          <cell r="A2938">
            <v>40260</v>
          </cell>
          <cell r="C2938">
            <v>3.47</v>
          </cell>
          <cell r="E2938">
            <v>4.03</v>
          </cell>
        </row>
        <row r="2939">
          <cell r="A2939">
            <v>40261</v>
          </cell>
          <cell r="C2939">
            <v>3.54</v>
          </cell>
          <cell r="E2939">
            <v>4.09</v>
          </cell>
        </row>
        <row r="2940">
          <cell r="A2940">
            <v>40262</v>
          </cell>
          <cell r="C2940">
            <v>3.54</v>
          </cell>
          <cell r="E2940">
            <v>4.08</v>
          </cell>
        </row>
        <row r="2941">
          <cell r="A2941">
            <v>40263</v>
          </cell>
          <cell r="C2941">
            <v>3.55</v>
          </cell>
          <cell r="E2941">
            <v>4.08</v>
          </cell>
        </row>
        <row r="2942">
          <cell r="A2942">
            <v>40266</v>
          </cell>
          <cell r="C2942">
            <v>3.57</v>
          </cell>
          <cell r="E2942">
            <v>4.0999999999999996</v>
          </cell>
        </row>
        <row r="2943">
          <cell r="A2943">
            <v>40267</v>
          </cell>
          <cell r="C2943">
            <v>3.58</v>
          </cell>
          <cell r="E2943">
            <v>4.0999999999999996</v>
          </cell>
        </row>
        <row r="2944">
          <cell r="A2944">
            <v>40268</v>
          </cell>
          <cell r="C2944">
            <v>3.56</v>
          </cell>
          <cell r="E2944">
            <v>4.07</v>
          </cell>
        </row>
        <row r="2945">
          <cell r="A2945">
            <v>40269</v>
          </cell>
          <cell r="C2945">
            <v>3.55</v>
          </cell>
          <cell r="E2945">
            <v>4.05</v>
          </cell>
        </row>
        <row r="2946">
          <cell r="A2946">
            <v>40270</v>
          </cell>
          <cell r="C2946" t="str">
            <v>na</v>
          </cell>
          <cell r="E2946" t="str">
            <v>na</v>
          </cell>
        </row>
        <row r="2947">
          <cell r="A2947">
            <v>40273</v>
          </cell>
          <cell r="C2947">
            <v>3.66</v>
          </cell>
          <cell r="E2947">
            <v>4.12</v>
          </cell>
        </row>
        <row r="2948">
          <cell r="A2948">
            <v>40274</v>
          </cell>
          <cell r="C2948">
            <v>3.68</v>
          </cell>
          <cell r="E2948">
            <v>4.1100000000000003</v>
          </cell>
        </row>
        <row r="2949">
          <cell r="A2949">
            <v>40275</v>
          </cell>
          <cell r="C2949">
            <v>3.62</v>
          </cell>
          <cell r="E2949">
            <v>4.07</v>
          </cell>
        </row>
        <row r="2950">
          <cell r="A2950">
            <v>40276</v>
          </cell>
          <cell r="C2950">
            <v>3.67</v>
          </cell>
          <cell r="E2950">
            <v>4.0999999999999996</v>
          </cell>
        </row>
        <row r="2951">
          <cell r="A2951">
            <v>40277</v>
          </cell>
          <cell r="C2951">
            <v>3.65</v>
          </cell>
          <cell r="E2951">
            <v>4.0599999999999996</v>
          </cell>
        </row>
        <row r="2952">
          <cell r="A2952">
            <v>40280</v>
          </cell>
          <cell r="C2952">
            <v>3.66</v>
          </cell>
          <cell r="E2952">
            <v>4.0599999999999996</v>
          </cell>
        </row>
        <row r="2953">
          <cell r="A2953">
            <v>40281</v>
          </cell>
          <cell r="C2953">
            <v>3.68</v>
          </cell>
          <cell r="E2953">
            <v>4.08</v>
          </cell>
        </row>
        <row r="2954">
          <cell r="A2954">
            <v>40282</v>
          </cell>
          <cell r="C2954">
            <v>3.71</v>
          </cell>
          <cell r="E2954">
            <v>4.1100000000000003</v>
          </cell>
        </row>
        <row r="2955">
          <cell r="A2955">
            <v>40283</v>
          </cell>
          <cell r="C2955">
            <v>3.72</v>
          </cell>
          <cell r="E2955">
            <v>4.0999999999999996</v>
          </cell>
        </row>
        <row r="2956">
          <cell r="A2956">
            <v>40284</v>
          </cell>
          <cell r="C2956">
            <v>3.68</v>
          </cell>
          <cell r="E2956">
            <v>4.08</v>
          </cell>
        </row>
        <row r="2957">
          <cell r="A2957">
            <v>40287</v>
          </cell>
          <cell r="C2957">
            <v>3.65</v>
          </cell>
          <cell r="E2957">
            <v>4.0599999999999996</v>
          </cell>
        </row>
        <row r="2958">
          <cell r="A2958">
            <v>40288</v>
          </cell>
          <cell r="C2958">
            <v>3.7</v>
          </cell>
          <cell r="E2958">
            <v>4.07</v>
          </cell>
        </row>
        <row r="2959">
          <cell r="A2959">
            <v>40289</v>
          </cell>
          <cell r="C2959">
            <v>3.72</v>
          </cell>
          <cell r="E2959">
            <v>4.0599999999999996</v>
          </cell>
        </row>
        <row r="2960">
          <cell r="A2960">
            <v>40290</v>
          </cell>
          <cell r="C2960">
            <v>3.72</v>
          </cell>
          <cell r="E2960">
            <v>4.09</v>
          </cell>
        </row>
        <row r="2961">
          <cell r="A2961">
            <v>40291</v>
          </cell>
          <cell r="C2961">
            <v>3.69</v>
          </cell>
          <cell r="E2961">
            <v>4.07</v>
          </cell>
        </row>
        <row r="2962">
          <cell r="A2962">
            <v>40294</v>
          </cell>
          <cell r="C2962">
            <v>3.68</v>
          </cell>
          <cell r="E2962">
            <v>4.0599999999999996</v>
          </cell>
        </row>
        <row r="2963">
          <cell r="A2963">
            <v>40295</v>
          </cell>
          <cell r="C2963">
            <v>3.6</v>
          </cell>
          <cell r="E2963">
            <v>4.01</v>
          </cell>
        </row>
        <row r="2964">
          <cell r="A2964">
            <v>40296</v>
          </cell>
          <cell r="C2964">
            <v>3.66</v>
          </cell>
          <cell r="E2964">
            <v>4.04</v>
          </cell>
        </row>
        <row r="2965">
          <cell r="A2965">
            <v>40297</v>
          </cell>
          <cell r="C2965">
            <v>3.72</v>
          </cell>
          <cell r="E2965">
            <v>4.05</v>
          </cell>
        </row>
        <row r="2966">
          <cell r="A2966">
            <v>40298</v>
          </cell>
          <cell r="C2966">
            <v>3.65</v>
          </cell>
          <cell r="E2966">
            <v>4.01</v>
          </cell>
        </row>
        <row r="2967">
          <cell r="A2967">
            <v>40301</v>
          </cell>
          <cell r="C2967">
            <v>3.64</v>
          </cell>
          <cell r="E2967">
            <v>4</v>
          </cell>
        </row>
        <row r="2968">
          <cell r="A2968">
            <v>40302</v>
          </cell>
          <cell r="C2968">
            <v>3.55</v>
          </cell>
          <cell r="E2968">
            <v>3.95</v>
          </cell>
        </row>
        <row r="2969">
          <cell r="A2969">
            <v>40303</v>
          </cell>
          <cell r="C2969">
            <v>3.54</v>
          </cell>
          <cell r="E2969">
            <v>3.93</v>
          </cell>
        </row>
        <row r="2970">
          <cell r="A2970">
            <v>40304</v>
          </cell>
          <cell r="C2970">
            <v>3.47</v>
          </cell>
          <cell r="E2970">
            <v>3.87</v>
          </cell>
        </row>
        <row r="2971">
          <cell r="A2971">
            <v>40305</v>
          </cell>
          <cell r="C2971">
            <v>3.5</v>
          </cell>
          <cell r="E2971">
            <v>3.88</v>
          </cell>
        </row>
        <row r="2972">
          <cell r="A2972">
            <v>40308</v>
          </cell>
          <cell r="C2972">
            <v>3.58</v>
          </cell>
          <cell r="E2972">
            <v>3.93</v>
          </cell>
        </row>
        <row r="2973">
          <cell r="A2973">
            <v>40309</v>
          </cell>
          <cell r="C2973">
            <v>3.58</v>
          </cell>
          <cell r="E2973">
            <v>3.93</v>
          </cell>
        </row>
        <row r="2974">
          <cell r="A2974">
            <v>40310</v>
          </cell>
          <cell r="C2974">
            <v>3.59</v>
          </cell>
          <cell r="E2974">
            <v>3.94</v>
          </cell>
        </row>
        <row r="2975">
          <cell r="A2975">
            <v>40311</v>
          </cell>
          <cell r="C2975">
            <v>3.51</v>
          </cell>
          <cell r="E2975">
            <v>3.87</v>
          </cell>
        </row>
        <row r="2976">
          <cell r="A2976">
            <v>40312</v>
          </cell>
          <cell r="C2976">
            <v>3.43</v>
          </cell>
          <cell r="E2976">
            <v>3.82</v>
          </cell>
        </row>
        <row r="2977">
          <cell r="A2977">
            <v>40315</v>
          </cell>
          <cell r="C2977">
            <v>3.5</v>
          </cell>
          <cell r="E2977">
            <v>3.88</v>
          </cell>
        </row>
        <row r="2978">
          <cell r="A2978">
            <v>40316</v>
          </cell>
          <cell r="C2978">
            <v>3.4</v>
          </cell>
          <cell r="E2978">
            <v>3.82</v>
          </cell>
        </row>
        <row r="2979">
          <cell r="A2979">
            <v>40317</v>
          </cell>
          <cell r="C2979">
            <v>3.4</v>
          </cell>
          <cell r="E2979">
            <v>3.81</v>
          </cell>
        </row>
        <row r="2980">
          <cell r="A2980">
            <v>40318</v>
          </cell>
          <cell r="C2980">
            <v>3.32</v>
          </cell>
          <cell r="E2980">
            <v>3.75</v>
          </cell>
        </row>
        <row r="2981">
          <cell r="A2981">
            <v>40319</v>
          </cell>
          <cell r="C2981">
            <v>3.36</v>
          </cell>
          <cell r="E2981">
            <v>3.77</v>
          </cell>
        </row>
        <row r="2982">
          <cell r="A2982">
            <v>40322</v>
          </cell>
          <cell r="C2982" t="str">
            <v>na</v>
          </cell>
          <cell r="E2982" t="str">
            <v>na</v>
          </cell>
        </row>
        <row r="2983">
          <cell r="A2983">
            <v>40323</v>
          </cell>
          <cell r="C2983">
            <v>3.26</v>
          </cell>
          <cell r="E2983">
            <v>3.7</v>
          </cell>
        </row>
        <row r="2984">
          <cell r="A2984">
            <v>40324</v>
          </cell>
          <cell r="C2984">
            <v>3.25</v>
          </cell>
          <cell r="E2984">
            <v>3.68</v>
          </cell>
        </row>
        <row r="2985">
          <cell r="A2985">
            <v>40325</v>
          </cell>
          <cell r="C2985">
            <v>3.37</v>
          </cell>
          <cell r="E2985">
            <v>3.75</v>
          </cell>
        </row>
        <row r="2986">
          <cell r="A2986">
            <v>40326</v>
          </cell>
          <cell r="C2986">
            <v>3.3</v>
          </cell>
          <cell r="E2986">
            <v>3.71</v>
          </cell>
        </row>
        <row r="2987">
          <cell r="A2987">
            <v>40329</v>
          </cell>
          <cell r="C2987">
            <v>3.36</v>
          </cell>
          <cell r="E2987">
            <v>3.73</v>
          </cell>
        </row>
        <row r="2988">
          <cell r="A2988">
            <v>40330</v>
          </cell>
          <cell r="C2988">
            <v>3.29</v>
          </cell>
          <cell r="E2988">
            <v>3.71</v>
          </cell>
        </row>
        <row r="2989">
          <cell r="A2989">
            <v>40331</v>
          </cell>
          <cell r="C2989">
            <v>3.38</v>
          </cell>
          <cell r="E2989">
            <v>3.77</v>
          </cell>
        </row>
        <row r="2990">
          <cell r="A2990">
            <v>40332</v>
          </cell>
          <cell r="C2990">
            <v>3.39</v>
          </cell>
          <cell r="E2990">
            <v>3.78</v>
          </cell>
        </row>
        <row r="2991">
          <cell r="A2991">
            <v>40333</v>
          </cell>
          <cell r="C2991">
            <v>3.28</v>
          </cell>
          <cell r="E2991">
            <v>3.71</v>
          </cell>
        </row>
        <row r="2992">
          <cell r="A2992">
            <v>40336</v>
          </cell>
          <cell r="C2992">
            <v>3.3</v>
          </cell>
          <cell r="E2992">
            <v>3.71</v>
          </cell>
        </row>
        <row r="2993">
          <cell r="A2993">
            <v>40337</v>
          </cell>
          <cell r="C2993">
            <v>3.32</v>
          </cell>
          <cell r="E2993">
            <v>3.73</v>
          </cell>
        </row>
        <row r="2994">
          <cell r="A2994">
            <v>40338</v>
          </cell>
          <cell r="C2994">
            <v>3.35</v>
          </cell>
          <cell r="E2994">
            <v>3.76</v>
          </cell>
        </row>
        <row r="2995">
          <cell r="A2995">
            <v>40339</v>
          </cell>
          <cell r="C2995">
            <v>3.43</v>
          </cell>
          <cell r="E2995">
            <v>3.83</v>
          </cell>
        </row>
        <row r="2996">
          <cell r="A2996">
            <v>40340</v>
          </cell>
          <cell r="C2996">
            <v>3.41</v>
          </cell>
          <cell r="E2996">
            <v>3.81</v>
          </cell>
        </row>
        <row r="2997">
          <cell r="A2997">
            <v>40343</v>
          </cell>
          <cell r="C2997">
            <v>3.44</v>
          </cell>
          <cell r="E2997">
            <v>3.84</v>
          </cell>
        </row>
        <row r="2998">
          <cell r="A2998">
            <v>40344</v>
          </cell>
          <cell r="C2998">
            <v>3.42</v>
          </cell>
          <cell r="E2998">
            <v>3.83</v>
          </cell>
        </row>
        <row r="2999">
          <cell r="A2999">
            <v>40345</v>
          </cell>
          <cell r="C2999">
            <v>3.36</v>
          </cell>
          <cell r="E2999">
            <v>3.78</v>
          </cell>
        </row>
        <row r="3000">
          <cell r="A3000">
            <v>40346</v>
          </cell>
          <cell r="C3000">
            <v>3.31</v>
          </cell>
          <cell r="E3000">
            <v>3.75</v>
          </cell>
        </row>
        <row r="3001">
          <cell r="A3001">
            <v>40347</v>
          </cell>
          <cell r="C3001">
            <v>3.32</v>
          </cell>
          <cell r="E3001">
            <v>3.76</v>
          </cell>
        </row>
        <row r="3002">
          <cell r="A3002">
            <v>40350</v>
          </cell>
          <cell r="C3002">
            <v>3.32</v>
          </cell>
          <cell r="E3002">
            <v>3.76</v>
          </cell>
        </row>
        <row r="3003">
          <cell r="A3003">
            <v>40351</v>
          </cell>
          <cell r="C3003">
            <v>3.25</v>
          </cell>
          <cell r="E3003">
            <v>3.71</v>
          </cell>
        </row>
        <row r="3004">
          <cell r="A3004">
            <v>40352</v>
          </cell>
          <cell r="C3004">
            <v>3.23</v>
          </cell>
          <cell r="E3004">
            <v>3.69</v>
          </cell>
        </row>
        <row r="3005">
          <cell r="A3005">
            <v>40353</v>
          </cell>
          <cell r="C3005">
            <v>3.23</v>
          </cell>
          <cell r="E3005">
            <v>3.7</v>
          </cell>
        </row>
        <row r="3006">
          <cell r="A3006">
            <v>40354</v>
          </cell>
          <cell r="C3006">
            <v>3.19</v>
          </cell>
          <cell r="E3006">
            <v>3.68</v>
          </cell>
        </row>
        <row r="3007">
          <cell r="A3007">
            <v>40357</v>
          </cell>
          <cell r="C3007">
            <v>3.16</v>
          </cell>
          <cell r="E3007">
            <v>3.68</v>
          </cell>
        </row>
        <row r="3008">
          <cell r="A3008">
            <v>40358</v>
          </cell>
          <cell r="C3008">
            <v>3.09</v>
          </cell>
          <cell r="E3008">
            <v>3.65</v>
          </cell>
        </row>
        <row r="3009">
          <cell r="A3009">
            <v>40359</v>
          </cell>
          <cell r="C3009">
            <v>3.08</v>
          </cell>
          <cell r="E3009">
            <v>3.65</v>
          </cell>
        </row>
        <row r="3010">
          <cell r="A3010">
            <v>40360</v>
          </cell>
          <cell r="C3010" t="str">
            <v>na</v>
          </cell>
          <cell r="E3010" t="str">
            <v>na</v>
          </cell>
        </row>
        <row r="3011">
          <cell r="A3011">
            <v>40361</v>
          </cell>
          <cell r="C3011">
            <v>3.1</v>
          </cell>
          <cell r="E3011">
            <v>3.65</v>
          </cell>
        </row>
        <row r="3012">
          <cell r="A3012">
            <v>40364</v>
          </cell>
          <cell r="C3012">
            <v>3.07</v>
          </cell>
          <cell r="E3012">
            <v>3.63</v>
          </cell>
        </row>
        <row r="3013">
          <cell r="A3013">
            <v>40365</v>
          </cell>
          <cell r="C3013">
            <v>3.07</v>
          </cell>
          <cell r="E3013">
            <v>3.64</v>
          </cell>
        </row>
        <row r="3014">
          <cell r="A3014">
            <v>40366</v>
          </cell>
          <cell r="C3014">
            <v>3.16</v>
          </cell>
          <cell r="E3014">
            <v>3.69</v>
          </cell>
        </row>
        <row r="3015">
          <cell r="A3015">
            <v>40367</v>
          </cell>
          <cell r="C3015">
            <v>3.19</v>
          </cell>
          <cell r="E3015">
            <v>3.72</v>
          </cell>
        </row>
        <row r="3016">
          <cell r="A3016">
            <v>40368</v>
          </cell>
          <cell r="C3016">
            <v>3.23</v>
          </cell>
          <cell r="E3016">
            <v>3.75</v>
          </cell>
        </row>
        <row r="3017">
          <cell r="A3017">
            <v>40371</v>
          </cell>
          <cell r="C3017">
            <v>3.21</v>
          </cell>
          <cell r="E3017">
            <v>3.75</v>
          </cell>
        </row>
        <row r="3018">
          <cell r="A3018">
            <v>40372</v>
          </cell>
          <cell r="C3018">
            <v>3.27</v>
          </cell>
          <cell r="E3018">
            <v>3.78</v>
          </cell>
        </row>
        <row r="3019">
          <cell r="A3019">
            <v>40373</v>
          </cell>
          <cell r="C3019">
            <v>3.26</v>
          </cell>
          <cell r="E3019">
            <v>3.78</v>
          </cell>
        </row>
        <row r="3020">
          <cell r="A3020">
            <v>40374</v>
          </cell>
          <cell r="C3020">
            <v>3.23</v>
          </cell>
          <cell r="E3020">
            <v>3.77</v>
          </cell>
        </row>
        <row r="3021">
          <cell r="A3021">
            <v>40375</v>
          </cell>
          <cell r="C3021">
            <v>3.16</v>
          </cell>
          <cell r="E3021">
            <v>3.72</v>
          </cell>
        </row>
        <row r="3022">
          <cell r="A3022">
            <v>40378</v>
          </cell>
          <cell r="C3022">
            <v>3.16</v>
          </cell>
          <cell r="E3022">
            <v>3.74</v>
          </cell>
        </row>
        <row r="3023">
          <cell r="A3023">
            <v>40379</v>
          </cell>
          <cell r="C3023">
            <v>3.2</v>
          </cell>
          <cell r="E3023">
            <v>3.76</v>
          </cell>
        </row>
        <row r="3024">
          <cell r="A3024">
            <v>40380</v>
          </cell>
          <cell r="C3024">
            <v>3.15</v>
          </cell>
          <cell r="E3024">
            <v>3.73</v>
          </cell>
        </row>
        <row r="3025">
          <cell r="A3025">
            <v>40381</v>
          </cell>
          <cell r="C3025">
            <v>3.21</v>
          </cell>
          <cell r="E3025">
            <v>3.77</v>
          </cell>
        </row>
        <row r="3026">
          <cell r="A3026">
            <v>40382</v>
          </cell>
          <cell r="C3026">
            <v>3.23</v>
          </cell>
          <cell r="E3026">
            <v>3.78</v>
          </cell>
        </row>
        <row r="3027">
          <cell r="A3027">
            <v>40385</v>
          </cell>
          <cell r="C3027">
            <v>3.23</v>
          </cell>
          <cell r="E3027">
            <v>3.77</v>
          </cell>
        </row>
        <row r="3028">
          <cell r="A3028">
            <v>40386</v>
          </cell>
          <cell r="C3028">
            <v>3.26</v>
          </cell>
          <cell r="E3028">
            <v>3.8</v>
          </cell>
        </row>
        <row r="3029">
          <cell r="A3029">
            <v>40387</v>
          </cell>
          <cell r="C3029">
            <v>3.22</v>
          </cell>
          <cell r="E3029">
            <v>3.77</v>
          </cell>
        </row>
        <row r="3030">
          <cell r="A3030">
            <v>40388</v>
          </cell>
          <cell r="C3030">
            <v>3.17</v>
          </cell>
          <cell r="E3030">
            <v>3.75</v>
          </cell>
        </row>
        <row r="3031">
          <cell r="A3031">
            <v>40389</v>
          </cell>
          <cell r="C3031">
            <v>3.11</v>
          </cell>
          <cell r="E3031">
            <v>3.69</v>
          </cell>
        </row>
        <row r="3032">
          <cell r="A3032">
            <v>40392</v>
          </cell>
          <cell r="C3032" t="str">
            <v>na</v>
          </cell>
          <cell r="E3032" t="str">
            <v>na</v>
          </cell>
        </row>
        <row r="3033">
          <cell r="A3033">
            <v>40393</v>
          </cell>
          <cell r="C3033">
            <v>3.1</v>
          </cell>
          <cell r="E3033">
            <v>3.69</v>
          </cell>
        </row>
        <row r="3034">
          <cell r="A3034">
            <v>40394</v>
          </cell>
          <cell r="C3034">
            <v>3.17</v>
          </cell>
          <cell r="E3034">
            <v>3.72</v>
          </cell>
        </row>
        <row r="3035">
          <cell r="A3035">
            <v>40395</v>
          </cell>
          <cell r="C3035">
            <v>3.11</v>
          </cell>
          <cell r="E3035">
            <v>3.67</v>
          </cell>
        </row>
        <row r="3036">
          <cell r="A3036">
            <v>40396</v>
          </cell>
          <cell r="C3036">
            <v>3.07</v>
          </cell>
          <cell r="E3036">
            <v>3.65</v>
          </cell>
        </row>
        <row r="3037">
          <cell r="A3037">
            <v>40399</v>
          </cell>
          <cell r="C3037">
            <v>3.07</v>
          </cell>
          <cell r="E3037">
            <v>3.65</v>
          </cell>
        </row>
        <row r="3038">
          <cell r="A3038">
            <v>40400</v>
          </cell>
          <cell r="C3038">
            <v>3.03</v>
          </cell>
          <cell r="E3038">
            <v>3.63</v>
          </cell>
        </row>
        <row r="3039">
          <cell r="A3039">
            <v>40401</v>
          </cell>
          <cell r="C3039">
            <v>2.97</v>
          </cell>
          <cell r="E3039">
            <v>3.6</v>
          </cell>
        </row>
        <row r="3040">
          <cell r="A3040">
            <v>40402</v>
          </cell>
          <cell r="C3040">
            <v>3.01</v>
          </cell>
          <cell r="E3040">
            <v>3.63</v>
          </cell>
        </row>
        <row r="3041">
          <cell r="A3041">
            <v>40403</v>
          </cell>
          <cell r="C3041">
            <v>2.98</v>
          </cell>
          <cell r="E3041">
            <v>3.6</v>
          </cell>
        </row>
        <row r="3042">
          <cell r="A3042">
            <v>40406</v>
          </cell>
          <cell r="C3042">
            <v>2.93</v>
          </cell>
          <cell r="E3042">
            <v>3.55</v>
          </cell>
        </row>
        <row r="3043">
          <cell r="A3043">
            <v>40407</v>
          </cell>
          <cell r="C3043">
            <v>2.96</v>
          </cell>
          <cell r="E3043">
            <v>3.57</v>
          </cell>
        </row>
        <row r="3044">
          <cell r="A3044">
            <v>40408</v>
          </cell>
          <cell r="C3044">
            <v>2.94</v>
          </cell>
          <cell r="E3044">
            <v>3.55</v>
          </cell>
        </row>
        <row r="3045">
          <cell r="A3045">
            <v>40409</v>
          </cell>
          <cell r="C3045">
            <v>2.92</v>
          </cell>
          <cell r="E3045">
            <v>3.52</v>
          </cell>
        </row>
        <row r="3046">
          <cell r="A3046">
            <v>40410</v>
          </cell>
          <cell r="C3046">
            <v>2.92</v>
          </cell>
          <cell r="E3046">
            <v>3.53</v>
          </cell>
        </row>
        <row r="3047">
          <cell r="A3047">
            <v>40413</v>
          </cell>
          <cell r="C3047">
            <v>2.88</v>
          </cell>
          <cell r="E3047">
            <v>3.53</v>
          </cell>
        </row>
        <row r="3048">
          <cell r="A3048">
            <v>40414</v>
          </cell>
          <cell r="C3048">
            <v>2.82</v>
          </cell>
          <cell r="E3048">
            <v>3.5</v>
          </cell>
        </row>
        <row r="3049">
          <cell r="A3049">
            <v>40415</v>
          </cell>
          <cell r="C3049">
            <v>2.83</v>
          </cell>
          <cell r="E3049">
            <v>3.47</v>
          </cell>
        </row>
        <row r="3050">
          <cell r="A3050">
            <v>40416</v>
          </cell>
          <cell r="C3050">
            <v>2.8</v>
          </cell>
          <cell r="E3050">
            <v>3.43</v>
          </cell>
        </row>
        <row r="3051">
          <cell r="A3051">
            <v>40417</v>
          </cell>
          <cell r="C3051">
            <v>2.87</v>
          </cell>
          <cell r="E3051">
            <v>3.49</v>
          </cell>
        </row>
        <row r="3052">
          <cell r="A3052">
            <v>40420</v>
          </cell>
          <cell r="C3052">
            <v>2.78</v>
          </cell>
          <cell r="E3052">
            <v>3.43</v>
          </cell>
        </row>
        <row r="3053">
          <cell r="A3053">
            <v>40421</v>
          </cell>
          <cell r="C3053">
            <v>2.78</v>
          </cell>
          <cell r="E3053">
            <v>3.44</v>
          </cell>
        </row>
        <row r="3054">
          <cell r="A3054">
            <v>40422</v>
          </cell>
          <cell r="C3054">
            <v>2.85</v>
          </cell>
          <cell r="D3054">
            <v>2.8540000000000001</v>
          </cell>
          <cell r="E3054">
            <v>3.5</v>
          </cell>
        </row>
        <row r="3055">
          <cell r="A3055">
            <v>40423</v>
          </cell>
          <cell r="C3055">
            <v>2.87</v>
          </cell>
          <cell r="D3055">
            <v>2.867</v>
          </cell>
          <cell r="E3055">
            <v>3.52</v>
          </cell>
        </row>
        <row r="3056">
          <cell r="A3056">
            <v>40424</v>
          </cell>
          <cell r="C3056">
            <v>2.95</v>
          </cell>
          <cell r="D3056">
            <v>2.9449999999999998</v>
          </cell>
          <cell r="E3056">
            <v>3.57</v>
          </cell>
        </row>
        <row r="3057">
          <cell r="A3057">
            <v>40427</v>
          </cell>
          <cell r="C3057" t="str">
            <v>na</v>
          </cell>
          <cell r="D3057">
            <v>2.9460000000000002</v>
          </cell>
          <cell r="E3057" t="str">
            <v>na</v>
          </cell>
        </row>
        <row r="3058">
          <cell r="A3058">
            <v>40428</v>
          </cell>
          <cell r="C3058">
            <v>2.81</v>
          </cell>
          <cell r="D3058">
            <v>2.8159999999999998</v>
          </cell>
          <cell r="E3058">
            <v>3.47</v>
          </cell>
        </row>
        <row r="3059">
          <cell r="A3059">
            <v>40429</v>
          </cell>
          <cell r="C3059">
            <v>2.92</v>
          </cell>
          <cell r="D3059">
            <v>2.9209999999999998</v>
          </cell>
          <cell r="E3059">
            <v>3.53</v>
          </cell>
        </row>
        <row r="3060">
          <cell r="A3060">
            <v>40430</v>
          </cell>
          <cell r="C3060">
            <v>2.97</v>
          </cell>
          <cell r="D3060">
            <v>2.9660000000000002</v>
          </cell>
          <cell r="E3060">
            <v>3.56</v>
          </cell>
        </row>
        <row r="3061">
          <cell r="A3061">
            <v>40431</v>
          </cell>
          <cell r="C3061">
            <v>2.97</v>
          </cell>
          <cell r="D3061">
            <v>2.9769999999999999</v>
          </cell>
          <cell r="E3061">
            <v>3.55</v>
          </cell>
        </row>
        <row r="3062">
          <cell r="A3062">
            <v>40434</v>
          </cell>
          <cell r="C3062">
            <v>2.95</v>
          </cell>
          <cell r="D3062">
            <v>2.9630000000000001</v>
          </cell>
          <cell r="E3062">
            <v>3.54</v>
          </cell>
        </row>
        <row r="3063">
          <cell r="A3063">
            <v>40435</v>
          </cell>
          <cell r="C3063">
            <v>2.94</v>
          </cell>
          <cell r="D3063">
            <v>2.9489999999999998</v>
          </cell>
          <cell r="E3063">
            <v>3.52</v>
          </cell>
        </row>
        <row r="3064">
          <cell r="A3064">
            <v>40436</v>
          </cell>
          <cell r="C3064">
            <v>2.96</v>
          </cell>
          <cell r="D3064">
            <v>2.9620000000000002</v>
          </cell>
          <cell r="E3064">
            <v>3.54</v>
          </cell>
        </row>
        <row r="3065">
          <cell r="A3065">
            <v>40437</v>
          </cell>
          <cell r="C3065">
            <v>2.97</v>
          </cell>
          <cell r="D3065">
            <v>2.9769999999999999</v>
          </cell>
          <cell r="E3065">
            <v>3.55</v>
          </cell>
        </row>
        <row r="3066">
          <cell r="A3066">
            <v>40438</v>
          </cell>
          <cell r="C3066">
            <v>2.93</v>
          </cell>
          <cell r="D3066">
            <v>2.9340000000000002</v>
          </cell>
          <cell r="E3066">
            <v>3.5</v>
          </cell>
        </row>
        <row r="3067">
          <cell r="A3067">
            <v>40441</v>
          </cell>
          <cell r="C3067">
            <v>2.94</v>
          </cell>
          <cell r="D3067">
            <v>2.948</v>
          </cell>
          <cell r="E3067">
            <v>3.5</v>
          </cell>
        </row>
        <row r="3068">
          <cell r="A3068">
            <v>40442</v>
          </cell>
          <cell r="C3068">
            <v>2.89</v>
          </cell>
          <cell r="D3068">
            <v>2.9079999999999999</v>
          </cell>
          <cell r="E3068">
            <v>3.48</v>
          </cell>
        </row>
        <row r="3069">
          <cell r="A3069">
            <v>40443</v>
          </cell>
          <cell r="C3069">
            <v>2.87</v>
          </cell>
          <cell r="D3069">
            <v>2.8639999999999999</v>
          </cell>
          <cell r="E3069">
            <v>3.43</v>
          </cell>
        </row>
        <row r="3070">
          <cell r="A3070">
            <v>40444</v>
          </cell>
          <cell r="C3070">
            <v>2.83</v>
          </cell>
          <cell r="D3070">
            <v>2.8340000000000001</v>
          </cell>
          <cell r="E3070">
            <v>3.41</v>
          </cell>
        </row>
        <row r="3071">
          <cell r="A3071">
            <v>40445</v>
          </cell>
          <cell r="C3071">
            <v>2.86</v>
          </cell>
          <cell r="D3071">
            <v>2.8650000000000002</v>
          </cell>
          <cell r="E3071">
            <v>3.42</v>
          </cell>
        </row>
        <row r="3072">
          <cell r="A3072">
            <v>40448</v>
          </cell>
          <cell r="C3072">
            <v>2.8</v>
          </cell>
          <cell r="D3072">
            <v>2.8029999999999999</v>
          </cell>
          <cell r="E3072">
            <v>3.38</v>
          </cell>
        </row>
        <row r="3073">
          <cell r="A3073">
            <v>40449</v>
          </cell>
          <cell r="C3073">
            <v>2.74</v>
          </cell>
          <cell r="D3073">
            <v>2.7429999999999999</v>
          </cell>
          <cell r="E3073">
            <v>3.33</v>
          </cell>
        </row>
        <row r="3074">
          <cell r="A3074">
            <v>40450</v>
          </cell>
          <cell r="C3074">
            <v>2.74</v>
          </cell>
          <cell r="D3074">
            <v>2.738</v>
          </cell>
          <cell r="E3074">
            <v>3.33</v>
          </cell>
        </row>
        <row r="3075">
          <cell r="A3075">
            <v>40451</v>
          </cell>
          <cell r="C3075">
            <v>2.75</v>
          </cell>
          <cell r="D3075">
            <v>2.758</v>
          </cell>
          <cell r="E3075">
            <v>3.35</v>
          </cell>
        </row>
        <row r="3076">
          <cell r="A3076">
            <v>40452</v>
          </cell>
          <cell r="C3076">
            <v>2.79</v>
          </cell>
          <cell r="D3076">
            <v>2.7930000000000001</v>
          </cell>
          <cell r="E3076">
            <v>3.39</v>
          </cell>
        </row>
        <row r="3077">
          <cell r="A3077">
            <v>40455</v>
          </cell>
          <cell r="C3077">
            <v>2.75</v>
          </cell>
          <cell r="D3077">
            <v>2.754</v>
          </cell>
          <cell r="E3077">
            <v>3.37</v>
          </cell>
        </row>
        <row r="3078">
          <cell r="A3078">
            <v>40456</v>
          </cell>
          <cell r="C3078">
            <v>2.77</v>
          </cell>
          <cell r="D3078">
            <v>2.766</v>
          </cell>
          <cell r="E3078">
            <v>3.39</v>
          </cell>
        </row>
        <row r="3079">
          <cell r="A3079">
            <v>40457</v>
          </cell>
          <cell r="C3079">
            <v>2.74</v>
          </cell>
          <cell r="D3079">
            <v>2.742</v>
          </cell>
          <cell r="E3079">
            <v>3.38</v>
          </cell>
        </row>
        <row r="3080">
          <cell r="A3080">
            <v>40458</v>
          </cell>
          <cell r="C3080">
            <v>2.75</v>
          </cell>
          <cell r="D3080">
            <v>2.75</v>
          </cell>
          <cell r="E3080">
            <v>3.42</v>
          </cell>
        </row>
        <row r="3081">
          <cell r="A3081">
            <v>40459</v>
          </cell>
          <cell r="C3081">
            <v>2.68</v>
          </cell>
          <cell r="D3081">
            <v>2.6880000000000002</v>
          </cell>
          <cell r="E3081">
            <v>3.4</v>
          </cell>
        </row>
        <row r="3082">
          <cell r="A3082">
            <v>40462</v>
          </cell>
          <cell r="C3082" t="str">
            <v>na</v>
          </cell>
          <cell r="D3082">
            <v>2.6869999999999998</v>
          </cell>
          <cell r="E3082" t="str">
            <v>na</v>
          </cell>
        </row>
        <row r="3083">
          <cell r="A3083">
            <v>40463</v>
          </cell>
          <cell r="C3083">
            <v>2.72</v>
          </cell>
          <cell r="D3083">
            <v>2.7229999999999999</v>
          </cell>
          <cell r="E3083">
            <v>3.43</v>
          </cell>
        </row>
        <row r="3084">
          <cell r="A3084">
            <v>40464</v>
          </cell>
          <cell r="C3084">
            <v>2.73</v>
          </cell>
          <cell r="D3084">
            <v>2.7309999999999999</v>
          </cell>
          <cell r="E3084">
            <v>3.44</v>
          </cell>
        </row>
        <row r="3085">
          <cell r="A3085">
            <v>40465</v>
          </cell>
          <cell r="C3085">
            <v>2.76</v>
          </cell>
          <cell r="D3085">
            <v>2.7570000000000001</v>
          </cell>
          <cell r="E3085">
            <v>3.45</v>
          </cell>
        </row>
        <row r="3086">
          <cell r="A3086">
            <v>40466</v>
          </cell>
          <cell r="C3086">
            <v>2.79</v>
          </cell>
          <cell r="D3086">
            <v>2.7890000000000001</v>
          </cell>
          <cell r="E3086">
            <v>3.49</v>
          </cell>
        </row>
        <row r="3087">
          <cell r="A3087">
            <v>40469</v>
          </cell>
          <cell r="C3087">
            <v>2.758</v>
          </cell>
          <cell r="D3087">
            <v>2.758</v>
          </cell>
          <cell r="E3087">
            <v>3.4830000000000001</v>
          </cell>
        </row>
        <row r="3088">
          <cell r="A3088">
            <v>40470</v>
          </cell>
          <cell r="C3088">
            <v>2.7109999999999999</v>
          </cell>
          <cell r="D3088">
            <v>2.7109999999999999</v>
          </cell>
          <cell r="E3088">
            <v>3.4489999999999998</v>
          </cell>
        </row>
        <row r="3089">
          <cell r="A3089">
            <v>40471</v>
          </cell>
          <cell r="C3089">
            <v>2.7509999999999999</v>
          </cell>
          <cell r="D3089">
            <v>2.7509999999999999</v>
          </cell>
          <cell r="E3089">
            <v>3.464</v>
          </cell>
        </row>
        <row r="3090">
          <cell r="A3090">
            <v>40472</v>
          </cell>
          <cell r="C3090">
            <v>2.7570000000000001</v>
          </cell>
          <cell r="D3090">
            <v>2.7570000000000001</v>
          </cell>
          <cell r="E3090">
            <v>3.4489999999999998</v>
          </cell>
        </row>
        <row r="3091">
          <cell r="A3091">
            <v>40473</v>
          </cell>
          <cell r="C3091">
            <v>2.7450000000000001</v>
          </cell>
          <cell r="D3091">
            <v>2.7450000000000001</v>
          </cell>
          <cell r="E3091">
            <v>3.4420000000000002</v>
          </cell>
        </row>
        <row r="3092">
          <cell r="A3092">
            <v>40476</v>
          </cell>
          <cell r="C3092">
            <v>2.74</v>
          </cell>
          <cell r="D3092">
            <v>2.74</v>
          </cell>
          <cell r="E3092">
            <v>3.4260000000000002</v>
          </cell>
        </row>
        <row r="3093">
          <cell r="A3093">
            <v>40477</v>
          </cell>
          <cell r="C3093">
            <v>2.8130000000000002</v>
          </cell>
          <cell r="D3093">
            <v>2.8130000000000002</v>
          </cell>
          <cell r="E3093">
            <v>3.4580000000000002</v>
          </cell>
        </row>
        <row r="3094">
          <cell r="A3094">
            <v>40478</v>
          </cell>
          <cell r="C3094">
            <v>2.8879999999999999</v>
          </cell>
          <cell r="D3094">
            <v>2.8879999999999999</v>
          </cell>
          <cell r="E3094">
            <v>3.5</v>
          </cell>
        </row>
        <row r="3095">
          <cell r="A3095">
            <v>40479</v>
          </cell>
          <cell r="C3095">
            <v>2.875</v>
          </cell>
          <cell r="D3095">
            <v>2.875</v>
          </cell>
          <cell r="E3095">
            <v>3.4849999999999999</v>
          </cell>
        </row>
        <row r="3096">
          <cell r="A3096">
            <v>40480</v>
          </cell>
          <cell r="C3096">
            <v>2.81</v>
          </cell>
          <cell r="D3096">
            <v>2.81</v>
          </cell>
          <cell r="E3096">
            <v>3.4460000000000002</v>
          </cell>
        </row>
        <row r="3097">
          <cell r="A3097">
            <v>40483</v>
          </cell>
          <cell r="C3097">
            <v>2.835</v>
          </cell>
          <cell r="D3097">
            <v>2.835</v>
          </cell>
          <cell r="E3097">
            <v>3.4740000000000002</v>
          </cell>
        </row>
        <row r="3098">
          <cell r="A3098">
            <v>40484</v>
          </cell>
          <cell r="C3098">
            <v>2.8740000000000001</v>
          </cell>
          <cell r="D3098">
            <v>2.8740000000000001</v>
          </cell>
          <cell r="E3098">
            <v>3.484</v>
          </cell>
        </row>
        <row r="3099">
          <cell r="A3099">
            <v>40485</v>
          </cell>
          <cell r="C3099">
            <v>2.8719999999999999</v>
          </cell>
          <cell r="D3099">
            <v>2.8719999999999999</v>
          </cell>
          <cell r="E3099">
            <v>3.4969999999999999</v>
          </cell>
        </row>
        <row r="3100">
          <cell r="A3100">
            <v>40486</v>
          </cell>
          <cell r="C3100">
            <v>2.8130000000000002</v>
          </cell>
          <cell r="D3100">
            <v>2.8130000000000002</v>
          </cell>
          <cell r="E3100">
            <v>3.476</v>
          </cell>
        </row>
        <row r="3101">
          <cell r="A3101">
            <v>40487</v>
          </cell>
          <cell r="C3101">
            <v>2.8519999999999999</v>
          </cell>
          <cell r="D3101">
            <v>2.8519999999999999</v>
          </cell>
          <cell r="E3101">
            <v>3.4870000000000001</v>
          </cell>
        </row>
        <row r="3102">
          <cell r="A3102">
            <v>40490</v>
          </cell>
          <cell r="C3102">
            <v>2.8879999999999999</v>
          </cell>
          <cell r="D3102">
            <v>2.8879999999999999</v>
          </cell>
          <cell r="E3102">
            <v>3.5049999999999999</v>
          </cell>
        </row>
        <row r="3103">
          <cell r="A3103">
            <v>40491</v>
          </cell>
          <cell r="C3103">
            <v>2.976</v>
          </cell>
          <cell r="D3103">
            <v>2.976</v>
          </cell>
          <cell r="E3103">
            <v>3.573</v>
          </cell>
        </row>
        <row r="3104">
          <cell r="A3104">
            <v>40492</v>
          </cell>
          <cell r="C3104">
            <v>2.9740000000000002</v>
          </cell>
          <cell r="D3104">
            <v>2.9740000000000002</v>
          </cell>
          <cell r="E3104">
            <v>3.5920000000000001</v>
          </cell>
        </row>
        <row r="3105">
          <cell r="A3105">
            <v>40493</v>
          </cell>
          <cell r="C3105">
            <v>2.97</v>
          </cell>
          <cell r="D3105">
            <v>2.97</v>
          </cell>
          <cell r="E3105">
            <v>3.589</v>
          </cell>
        </row>
        <row r="3106">
          <cell r="A3106">
            <v>40494</v>
          </cell>
          <cell r="C3106">
            <v>3.016</v>
          </cell>
          <cell r="D3106">
            <v>3.016</v>
          </cell>
          <cell r="E3106">
            <v>3.6269999999999998</v>
          </cell>
        </row>
        <row r="3107">
          <cell r="A3107">
            <v>40497</v>
          </cell>
          <cell r="C3107">
            <v>3.1480000000000001</v>
          </cell>
          <cell r="D3107">
            <v>3.1480000000000001</v>
          </cell>
          <cell r="E3107">
            <v>3.7269999999999999</v>
          </cell>
        </row>
        <row r="3108">
          <cell r="A3108">
            <v>40498</v>
          </cell>
          <cell r="C3108">
            <v>3.077</v>
          </cell>
          <cell r="D3108">
            <v>3.077</v>
          </cell>
          <cell r="E3108">
            <v>3.6789999999999998</v>
          </cell>
        </row>
        <row r="3109">
          <cell r="A3109">
            <v>40499</v>
          </cell>
          <cell r="C3109">
            <v>3.097</v>
          </cell>
          <cell r="D3109">
            <v>3.097</v>
          </cell>
          <cell r="E3109">
            <v>3.6720000000000002</v>
          </cell>
        </row>
        <row r="3110">
          <cell r="A3110">
            <v>40500</v>
          </cell>
          <cell r="C3110">
            <v>3.1230000000000002</v>
          </cell>
          <cell r="D3110">
            <v>3.1230000000000002</v>
          </cell>
          <cell r="E3110">
            <v>3.6659999999999999</v>
          </cell>
        </row>
        <row r="3111">
          <cell r="A3111">
            <v>40501</v>
          </cell>
          <cell r="C3111">
            <v>3.1429999999999998</v>
          </cell>
          <cell r="D3111">
            <v>3.1429999999999998</v>
          </cell>
          <cell r="E3111">
            <v>3.6160000000000001</v>
          </cell>
        </row>
        <row r="3112">
          <cell r="A3112">
            <v>40504</v>
          </cell>
          <cell r="C3112">
            <v>3.0859999999999999</v>
          </cell>
          <cell r="D3112">
            <v>3.0859999999999999</v>
          </cell>
          <cell r="E3112">
            <v>3.5859999999999999</v>
          </cell>
        </row>
        <row r="3113">
          <cell r="A3113">
            <v>40505</v>
          </cell>
          <cell r="C3113">
            <v>3.105</v>
          </cell>
          <cell r="D3113">
            <v>3.105</v>
          </cell>
          <cell r="E3113">
            <v>3.597</v>
          </cell>
        </row>
        <row r="3114">
          <cell r="A3114">
            <v>40506</v>
          </cell>
          <cell r="C3114">
            <v>3.1859999999999999</v>
          </cell>
          <cell r="D3114">
            <v>3.1859999999999999</v>
          </cell>
          <cell r="E3114">
            <v>3.6469999999999998</v>
          </cell>
        </row>
        <row r="3115">
          <cell r="A3115">
            <v>40507</v>
          </cell>
          <cell r="C3115">
            <v>3.17</v>
          </cell>
          <cell r="D3115">
            <v>3.17</v>
          </cell>
          <cell r="E3115">
            <v>3.6349999999999998</v>
          </cell>
        </row>
        <row r="3116">
          <cell r="A3116">
            <v>40508</v>
          </cell>
          <cell r="C3116">
            <v>3.113</v>
          </cell>
          <cell r="D3116">
            <v>3.113</v>
          </cell>
          <cell r="E3116">
            <v>3.5720000000000001</v>
          </cell>
        </row>
        <row r="3117">
          <cell r="A3117">
            <v>40511</v>
          </cell>
          <cell r="C3117">
            <v>3.0880000000000001</v>
          </cell>
          <cell r="D3117">
            <v>3.0880000000000001</v>
          </cell>
          <cell r="E3117">
            <v>3.5230000000000001</v>
          </cell>
        </row>
        <row r="3118">
          <cell r="A3118">
            <v>40512</v>
          </cell>
          <cell r="C3118">
            <v>3.0609999999999999</v>
          </cell>
          <cell r="D3118">
            <v>3.0609999999999999</v>
          </cell>
          <cell r="E3118">
            <v>3.4830000000000001</v>
          </cell>
        </row>
        <row r="3119">
          <cell r="A3119">
            <v>40513</v>
          </cell>
          <cell r="C3119">
            <v>3.1669999999999998</v>
          </cell>
          <cell r="D3119">
            <v>3.1669999999999998</v>
          </cell>
          <cell r="E3119">
            <v>3.5779999999999998</v>
          </cell>
        </row>
        <row r="3120">
          <cell r="A3120">
            <v>40514</v>
          </cell>
          <cell r="C3120">
            <v>3.2</v>
          </cell>
          <cell r="D3120">
            <v>3.2</v>
          </cell>
          <cell r="E3120">
            <v>3.6070000000000002</v>
          </cell>
        </row>
        <row r="3121">
          <cell r="A3121">
            <v>40515</v>
          </cell>
          <cell r="C3121">
            <v>3.1859999999999999</v>
          </cell>
          <cell r="D3121">
            <v>3.1859999999999999</v>
          </cell>
          <cell r="E3121">
            <v>3.6360000000000001</v>
          </cell>
        </row>
        <row r="3122">
          <cell r="A3122">
            <v>40518</v>
          </cell>
          <cell r="C3122">
            <v>3.1269999999999998</v>
          </cell>
          <cell r="D3122">
            <v>3.1269999999999998</v>
          </cell>
          <cell r="E3122">
            <v>3.6019999999999999</v>
          </cell>
        </row>
        <row r="3123">
          <cell r="A3123">
            <v>40519</v>
          </cell>
          <cell r="C3123">
            <v>3.2210000000000001</v>
          </cell>
          <cell r="D3123">
            <v>3.2210000000000001</v>
          </cell>
          <cell r="E3123">
            <v>3.677</v>
          </cell>
        </row>
        <row r="3124">
          <cell r="A3124">
            <v>40520</v>
          </cell>
          <cell r="C3124">
            <v>3.262</v>
          </cell>
          <cell r="D3124">
            <v>3.262</v>
          </cell>
          <cell r="E3124">
            <v>3.681</v>
          </cell>
        </row>
        <row r="3125">
          <cell r="A3125">
            <v>40521</v>
          </cell>
          <cell r="C3125">
            <v>3.2480000000000002</v>
          </cell>
          <cell r="D3125">
            <v>3.2480000000000002</v>
          </cell>
          <cell r="E3125">
            <v>3.6890000000000001</v>
          </cell>
        </row>
        <row r="3126">
          <cell r="A3126">
            <v>40522</v>
          </cell>
          <cell r="C3126">
            <v>3.302</v>
          </cell>
          <cell r="D3126">
            <v>3.302</v>
          </cell>
          <cell r="E3126">
            <v>3.7170000000000001</v>
          </cell>
        </row>
        <row r="3127">
          <cell r="A3127">
            <v>40525</v>
          </cell>
          <cell r="C3127">
            <v>3.2360000000000002</v>
          </cell>
          <cell r="D3127">
            <v>3.2360000000000002</v>
          </cell>
          <cell r="E3127">
            <v>3.6619999999999999</v>
          </cell>
        </row>
        <row r="3128">
          <cell r="A3128">
            <v>40526</v>
          </cell>
          <cell r="C3128">
            <v>3.343</v>
          </cell>
          <cell r="D3128">
            <v>3.343</v>
          </cell>
          <cell r="E3128">
            <v>3.758</v>
          </cell>
        </row>
        <row r="3129">
          <cell r="A3129">
            <v>40527</v>
          </cell>
          <cell r="C3129">
            <v>3.3220000000000001</v>
          </cell>
          <cell r="D3129">
            <v>3.3220000000000001</v>
          </cell>
          <cell r="E3129">
            <v>3.7450000000000001</v>
          </cell>
        </row>
        <row r="3130">
          <cell r="A3130">
            <v>40528</v>
          </cell>
          <cell r="C3130">
            <v>3.2669999999999999</v>
          </cell>
          <cell r="D3130">
            <v>3.2669999999999999</v>
          </cell>
          <cell r="E3130">
            <v>3.68</v>
          </cell>
        </row>
        <row r="3131">
          <cell r="A3131">
            <v>40529</v>
          </cell>
          <cell r="C3131">
            <v>3.1859999999999999</v>
          </cell>
          <cell r="D3131">
            <v>3.1859999999999999</v>
          </cell>
          <cell r="E3131">
            <v>3.6070000000000002</v>
          </cell>
        </row>
        <row r="3132">
          <cell r="A3132">
            <v>40532</v>
          </cell>
          <cell r="C3132">
            <v>3.1629999999999998</v>
          </cell>
          <cell r="D3132">
            <v>3.1629999999999998</v>
          </cell>
          <cell r="E3132">
            <v>3.585</v>
          </cell>
        </row>
        <row r="3133">
          <cell r="A3133">
            <v>40533</v>
          </cell>
          <cell r="C3133">
            <v>3.1440000000000001</v>
          </cell>
          <cell r="D3133">
            <v>3.1440000000000001</v>
          </cell>
          <cell r="E3133">
            <v>3.556</v>
          </cell>
        </row>
        <row r="3134">
          <cell r="A3134">
            <v>40534</v>
          </cell>
          <cell r="C3134">
            <v>3.169</v>
          </cell>
          <cell r="D3134">
            <v>3.169</v>
          </cell>
          <cell r="E3134">
            <v>3.5670000000000002</v>
          </cell>
        </row>
        <row r="3135">
          <cell r="A3135">
            <v>40535</v>
          </cell>
          <cell r="C3135">
            <v>3.1829999999999998</v>
          </cell>
          <cell r="D3135">
            <v>3.1829999999999998</v>
          </cell>
          <cell r="E3135">
            <v>3.5680000000000001</v>
          </cell>
        </row>
        <row r="3136">
          <cell r="A3136">
            <v>40536</v>
          </cell>
          <cell r="C3136">
            <v>3.1680000000000001</v>
          </cell>
          <cell r="D3136">
            <v>3.1680000000000001</v>
          </cell>
          <cell r="E3136">
            <v>3.5590000000000002</v>
          </cell>
        </row>
        <row r="3137">
          <cell r="A3137">
            <v>40539</v>
          </cell>
          <cell r="C3137">
            <v>3.1669999999999998</v>
          </cell>
          <cell r="D3137">
            <v>3.1669999999999998</v>
          </cell>
          <cell r="E3137">
            <v>3.56</v>
          </cell>
        </row>
        <row r="3138">
          <cell r="A3138">
            <v>40540</v>
          </cell>
          <cell r="C3138">
            <v>3.1669999999999998</v>
          </cell>
          <cell r="D3138">
            <v>3.1669999999999998</v>
          </cell>
          <cell r="E3138">
            <v>3.56</v>
          </cell>
        </row>
        <row r="3139">
          <cell r="A3139">
            <v>40541</v>
          </cell>
          <cell r="C3139">
            <v>3.16</v>
          </cell>
          <cell r="D3139">
            <v>3.16</v>
          </cell>
          <cell r="E3139">
            <v>3.544</v>
          </cell>
        </row>
        <row r="3140">
          <cell r="A3140">
            <v>40542</v>
          </cell>
          <cell r="C3140">
            <v>3.1579999999999999</v>
          </cell>
          <cell r="D3140">
            <v>3.1579999999999999</v>
          </cell>
          <cell r="E3140">
            <v>3.548</v>
          </cell>
        </row>
        <row r="3141">
          <cell r="A3141">
            <v>40543</v>
          </cell>
          <cell r="C3141">
            <v>3.1219999999999999</v>
          </cell>
          <cell r="D3141">
            <v>3.1219999999999999</v>
          </cell>
          <cell r="E3141">
            <v>3.528</v>
          </cell>
        </row>
        <row r="3142">
          <cell r="A3142">
            <v>40546</v>
          </cell>
          <cell r="C3142">
            <v>3.1179999999999999</v>
          </cell>
          <cell r="D3142">
            <v>3.1179999999999999</v>
          </cell>
          <cell r="E3142">
            <v>3.5289999999999999</v>
          </cell>
        </row>
        <row r="3143">
          <cell r="A3143">
            <v>40547</v>
          </cell>
          <cell r="C3143">
            <v>3.1749999999999998</v>
          </cell>
          <cell r="D3143">
            <v>3.1749999999999998</v>
          </cell>
          <cell r="E3143">
            <v>3.5760000000000001</v>
          </cell>
        </row>
        <row r="3144">
          <cell r="A3144">
            <v>40548</v>
          </cell>
          <cell r="C3144">
            <v>3.2759999999999998</v>
          </cell>
          <cell r="D3144">
            <v>3.2759999999999998</v>
          </cell>
          <cell r="E3144">
            <v>3.6619999999999999</v>
          </cell>
        </row>
        <row r="3145">
          <cell r="A3145">
            <v>40549</v>
          </cell>
          <cell r="C3145">
            <v>3.2290000000000001</v>
          </cell>
          <cell r="D3145">
            <v>3.2290000000000001</v>
          </cell>
          <cell r="E3145">
            <v>3.6419999999999999</v>
          </cell>
        </row>
        <row r="3146">
          <cell r="A3146">
            <v>40550</v>
          </cell>
          <cell r="C3146">
            <v>3.1880000000000002</v>
          </cell>
          <cell r="D3146">
            <v>3.1880000000000002</v>
          </cell>
          <cell r="E3146">
            <v>3.6160000000000001</v>
          </cell>
        </row>
        <row r="3147">
          <cell r="A3147">
            <v>40553</v>
          </cell>
          <cell r="C3147">
            <v>3.173</v>
          </cell>
          <cell r="D3147">
            <v>3.173</v>
          </cell>
          <cell r="E3147">
            <v>3.601</v>
          </cell>
        </row>
        <row r="3148">
          <cell r="A3148">
            <v>40554</v>
          </cell>
          <cell r="C3148">
            <v>3.226</v>
          </cell>
          <cell r="D3148">
            <v>3.226</v>
          </cell>
          <cell r="E3148">
            <v>3.645</v>
          </cell>
        </row>
        <row r="3149">
          <cell r="A3149">
            <v>40555</v>
          </cell>
          <cell r="C3149">
            <v>3.2549999999999999</v>
          </cell>
          <cell r="D3149">
            <v>3.2549999999999999</v>
          </cell>
          <cell r="E3149">
            <v>3.6819999999999999</v>
          </cell>
        </row>
        <row r="3150">
          <cell r="A3150">
            <v>40556</v>
          </cell>
          <cell r="C3150">
            <v>3.25</v>
          </cell>
          <cell r="D3150">
            <v>3.25</v>
          </cell>
          <cell r="E3150">
            <v>3.6680000000000001</v>
          </cell>
        </row>
        <row r="3151">
          <cell r="A3151">
            <v>40557</v>
          </cell>
          <cell r="C3151">
            <v>3.2669999999999999</v>
          </cell>
          <cell r="D3151">
            <v>3.2669999999999999</v>
          </cell>
          <cell r="E3151">
            <v>3.6920000000000002</v>
          </cell>
        </row>
        <row r="3152">
          <cell r="A3152">
            <v>40560</v>
          </cell>
          <cell r="C3152">
            <v>3.2570000000000001</v>
          </cell>
          <cell r="D3152">
            <v>3.2570000000000001</v>
          </cell>
          <cell r="E3152">
            <v>3.6869999999999998</v>
          </cell>
        </row>
        <row r="3153">
          <cell r="A3153">
            <v>40561</v>
          </cell>
          <cell r="C3153">
            <v>3.2719999999999998</v>
          </cell>
          <cell r="D3153">
            <v>3.2719999999999998</v>
          </cell>
          <cell r="E3153">
            <v>3.7080000000000002</v>
          </cell>
        </row>
        <row r="3154">
          <cell r="A3154">
            <v>40562</v>
          </cell>
          <cell r="C3154">
            <v>3.238</v>
          </cell>
          <cell r="D3154">
            <v>3.238</v>
          </cell>
          <cell r="E3154">
            <v>3.69</v>
          </cell>
        </row>
        <row r="3155">
          <cell r="A3155">
            <v>40563</v>
          </cell>
          <cell r="C3155">
            <v>3.3039999999999998</v>
          </cell>
          <cell r="D3155">
            <v>3.3039999999999998</v>
          </cell>
          <cell r="E3155">
            <v>3.7429999999999999</v>
          </cell>
        </row>
        <row r="3156">
          <cell r="A3156">
            <v>40564</v>
          </cell>
          <cell r="C3156">
            <v>3.327</v>
          </cell>
          <cell r="D3156">
            <v>3.327</v>
          </cell>
          <cell r="E3156">
            <v>3.7450000000000001</v>
          </cell>
        </row>
        <row r="3157">
          <cell r="A3157">
            <v>40567</v>
          </cell>
          <cell r="C3157">
            <v>3.3149999999999999</v>
          </cell>
          <cell r="D3157">
            <v>3.3149999999999999</v>
          </cell>
          <cell r="E3157">
            <v>3.7519999999999998</v>
          </cell>
        </row>
        <row r="3158">
          <cell r="A3158">
            <v>40568</v>
          </cell>
          <cell r="C3158">
            <v>3.274</v>
          </cell>
          <cell r="D3158">
            <v>3.274</v>
          </cell>
          <cell r="E3158">
            <v>3.7290000000000001</v>
          </cell>
        </row>
        <row r="3159">
          <cell r="A3159">
            <v>40569</v>
          </cell>
          <cell r="C3159">
            <v>3.3140000000000001</v>
          </cell>
          <cell r="D3159">
            <v>3.3140000000000001</v>
          </cell>
          <cell r="E3159">
            <v>3.7570000000000001</v>
          </cell>
        </row>
        <row r="3160">
          <cell r="A3160">
            <v>40570</v>
          </cell>
          <cell r="C3160">
            <v>3.278</v>
          </cell>
          <cell r="D3160">
            <v>3.278</v>
          </cell>
          <cell r="E3160">
            <v>3.726</v>
          </cell>
        </row>
        <row r="3161">
          <cell r="A3161">
            <v>40571</v>
          </cell>
          <cell r="C3161">
            <v>3.2450000000000001</v>
          </cell>
          <cell r="D3161">
            <v>3.2450000000000001</v>
          </cell>
          <cell r="E3161">
            <v>3.7090000000000001</v>
          </cell>
        </row>
        <row r="3162">
          <cell r="A3162">
            <v>40574</v>
          </cell>
          <cell r="C3162">
            <v>3.2749999999999999</v>
          </cell>
          <cell r="D3162">
            <v>3.2749999999999999</v>
          </cell>
          <cell r="E3162">
            <v>3.7290000000000001</v>
          </cell>
        </row>
        <row r="3163">
          <cell r="A3163">
            <v>40575</v>
          </cell>
          <cell r="B3163">
            <v>3.3439999999999999</v>
          </cell>
          <cell r="C3163">
            <v>3.3439999999999999</v>
          </cell>
          <cell r="D3163">
            <v>3.3439999999999999</v>
          </cell>
          <cell r="E3163">
            <v>3.7679999999999998</v>
          </cell>
        </row>
        <row r="3164">
          <cell r="A3164">
            <v>40576</v>
          </cell>
          <cell r="B3164">
            <v>3.379</v>
          </cell>
          <cell r="C3164">
            <v>3.379</v>
          </cell>
          <cell r="D3164">
            <v>3.379</v>
          </cell>
          <cell r="E3164">
            <v>3.7879999999999998</v>
          </cell>
        </row>
        <row r="3165">
          <cell r="A3165">
            <v>40577</v>
          </cell>
          <cell r="B3165">
            <v>3.42</v>
          </cell>
          <cell r="C3165">
            <v>3.42</v>
          </cell>
          <cell r="D3165">
            <v>3.42</v>
          </cell>
          <cell r="E3165">
            <v>3.8039999999999998</v>
          </cell>
        </row>
        <row r="3166">
          <cell r="A3166">
            <v>40578</v>
          </cell>
          <cell r="B3166">
            <v>3.4590000000000001</v>
          </cell>
          <cell r="C3166">
            <v>3.4580000000000002</v>
          </cell>
          <cell r="D3166">
            <v>3.4590000000000001</v>
          </cell>
          <cell r="E3166">
            <v>3.8210000000000002</v>
          </cell>
        </row>
        <row r="3167">
          <cell r="A3167">
            <v>40581</v>
          </cell>
          <cell r="B3167">
            <v>3.4329999999999998</v>
          </cell>
          <cell r="C3167">
            <v>3.4329999999999998</v>
          </cell>
          <cell r="D3167">
            <v>3.4329999999999998</v>
          </cell>
          <cell r="E3167">
            <v>3.8039999999999998</v>
          </cell>
        </row>
        <row r="3168">
          <cell r="A3168">
            <v>40582</v>
          </cell>
          <cell r="B3168">
            <v>3.49</v>
          </cell>
          <cell r="C3168">
            <v>3.49</v>
          </cell>
          <cell r="D3168">
            <v>3.49</v>
          </cell>
          <cell r="E3168">
            <v>3.8479999999999999</v>
          </cell>
        </row>
        <row r="3169">
          <cell r="A3169">
            <v>40583</v>
          </cell>
          <cell r="B3169">
            <v>3.45</v>
          </cell>
          <cell r="C3169">
            <v>3.45</v>
          </cell>
          <cell r="D3169">
            <v>3.45</v>
          </cell>
          <cell r="E3169">
            <v>3.8119999999999998</v>
          </cell>
        </row>
        <row r="3170">
          <cell r="A3170">
            <v>40584</v>
          </cell>
          <cell r="B3170">
            <v>3.4689999999999999</v>
          </cell>
          <cell r="C3170">
            <v>3.4689999999999999</v>
          </cell>
          <cell r="D3170">
            <v>3.4689999999999999</v>
          </cell>
          <cell r="E3170">
            <v>3.8359999999999999</v>
          </cell>
        </row>
        <row r="3171">
          <cell r="A3171">
            <v>40585</v>
          </cell>
          <cell r="B3171">
            <v>3.4710000000000001</v>
          </cell>
          <cell r="C3171">
            <v>3.4710000000000001</v>
          </cell>
          <cell r="D3171">
            <v>3.4710000000000001</v>
          </cell>
          <cell r="E3171">
            <v>3.8290000000000002</v>
          </cell>
        </row>
        <row r="3172">
          <cell r="A3172">
            <v>40588</v>
          </cell>
          <cell r="B3172">
            <v>3.488</v>
          </cell>
          <cell r="C3172">
            <v>3.488</v>
          </cell>
          <cell r="D3172">
            <v>3.488</v>
          </cell>
          <cell r="E3172">
            <v>3.8439999999999999</v>
          </cell>
        </row>
        <row r="3173">
          <cell r="A3173">
            <v>40589</v>
          </cell>
          <cell r="B3173">
            <v>3.4769999999999999</v>
          </cell>
          <cell r="C3173">
            <v>3.4769999999999999</v>
          </cell>
          <cell r="D3173">
            <v>3.4769999999999999</v>
          </cell>
          <cell r="E3173">
            <v>3.839</v>
          </cell>
        </row>
        <row r="3174">
          <cell r="A3174">
            <v>40590</v>
          </cell>
          <cell r="B3174">
            <v>3.5030000000000001</v>
          </cell>
          <cell r="C3174">
            <v>3.5030000000000001</v>
          </cell>
          <cell r="D3174">
            <v>3.5030000000000001</v>
          </cell>
          <cell r="E3174">
            <v>3.8559999999999999</v>
          </cell>
        </row>
        <row r="3175">
          <cell r="A3175">
            <v>40591</v>
          </cell>
          <cell r="B3175">
            <v>3.484</v>
          </cell>
          <cell r="C3175">
            <v>3.484</v>
          </cell>
          <cell r="D3175">
            <v>3.484</v>
          </cell>
          <cell r="E3175">
            <v>3.859</v>
          </cell>
        </row>
        <row r="3176">
          <cell r="A3176">
            <v>40592</v>
          </cell>
          <cell r="B3176">
            <v>3.4609999999999999</v>
          </cell>
          <cell r="C3176">
            <v>3.4609999999999999</v>
          </cell>
          <cell r="D3176">
            <v>3.4609999999999999</v>
          </cell>
          <cell r="E3176">
            <v>3.8559999999999999</v>
          </cell>
        </row>
        <row r="3177">
          <cell r="A3177">
            <v>40596</v>
          </cell>
          <cell r="B3177">
            <v>3.3580000000000001</v>
          </cell>
          <cell r="C3177">
            <v>3.3580000000000001</v>
          </cell>
          <cell r="D3177">
            <v>3.3580000000000001</v>
          </cell>
          <cell r="E3177">
            <v>3.7869999999999999</v>
          </cell>
        </row>
        <row r="3178">
          <cell r="A3178">
            <v>40597</v>
          </cell>
          <cell r="B3178">
            <v>3.3260000000000001</v>
          </cell>
          <cell r="C3178">
            <v>3.3260000000000001</v>
          </cell>
          <cell r="D3178">
            <v>3.3260000000000001</v>
          </cell>
          <cell r="E3178">
            <v>3.7519999999999998</v>
          </cell>
        </row>
        <row r="3179">
          <cell r="A3179">
            <v>40598</v>
          </cell>
          <cell r="B3179">
            <v>3.319</v>
          </cell>
          <cell r="C3179">
            <v>3.319</v>
          </cell>
          <cell r="D3179">
            <v>3.319</v>
          </cell>
          <cell r="E3179">
            <v>3.7280000000000002</v>
          </cell>
        </row>
        <row r="3180">
          <cell r="A3180">
            <v>40599</v>
          </cell>
          <cell r="B3180">
            <v>3.2909999999999999</v>
          </cell>
          <cell r="C3180">
            <v>3.2909999999999999</v>
          </cell>
          <cell r="D3180">
            <v>3.2909999999999999</v>
          </cell>
          <cell r="E3180">
            <v>3.7040000000000002</v>
          </cell>
        </row>
        <row r="3181">
          <cell r="A3181">
            <v>40602</v>
          </cell>
          <cell r="B3181">
            <v>3.2989999999999999</v>
          </cell>
          <cell r="C3181">
            <v>3.2989999999999999</v>
          </cell>
          <cell r="D3181">
            <v>3.2989999999999999</v>
          </cell>
          <cell r="E3181">
            <v>3.6989999999999998</v>
          </cell>
        </row>
        <row r="3182">
          <cell r="A3182">
            <v>40603</v>
          </cell>
          <cell r="B3182">
            <v>3.2879999999999998</v>
          </cell>
          <cell r="C3182">
            <v>3.2879999999999998</v>
          </cell>
          <cell r="D3182">
            <v>3.2879999999999998</v>
          </cell>
          <cell r="E3182">
            <v>3.7040000000000002</v>
          </cell>
        </row>
        <row r="3183">
          <cell r="A3183">
            <v>40604</v>
          </cell>
          <cell r="B3183">
            <v>3.3420000000000001</v>
          </cell>
          <cell r="C3183">
            <v>3.3420000000000001</v>
          </cell>
          <cell r="D3183">
            <v>3.3420000000000001</v>
          </cell>
          <cell r="E3183">
            <v>3.7480000000000002</v>
          </cell>
        </row>
        <row r="3184">
          <cell r="A3184">
            <v>40605</v>
          </cell>
          <cell r="B3184">
            <v>3.395</v>
          </cell>
          <cell r="C3184">
            <v>3.395</v>
          </cell>
          <cell r="D3184">
            <v>3.395</v>
          </cell>
          <cell r="E3184">
            <v>3.8</v>
          </cell>
        </row>
        <row r="3185">
          <cell r="A3185">
            <v>40606</v>
          </cell>
          <cell r="B3185">
            <v>3.3330000000000002</v>
          </cell>
          <cell r="C3185">
            <v>3.3330000000000002</v>
          </cell>
          <cell r="D3185">
            <v>3.3330000000000002</v>
          </cell>
          <cell r="E3185">
            <v>3.7730000000000001</v>
          </cell>
        </row>
        <row r="3186">
          <cell r="A3186">
            <v>40609</v>
          </cell>
          <cell r="B3186">
            <v>3.351</v>
          </cell>
          <cell r="C3186">
            <v>3.351</v>
          </cell>
          <cell r="D3186">
            <v>3.351</v>
          </cell>
          <cell r="E3186">
            <v>3.7949999999999999</v>
          </cell>
        </row>
        <row r="3187">
          <cell r="A3187">
            <v>40610</v>
          </cell>
          <cell r="B3187">
            <v>3.399</v>
          </cell>
          <cell r="C3187">
            <v>3.399</v>
          </cell>
          <cell r="D3187">
            <v>3.399</v>
          </cell>
          <cell r="E3187">
            <v>3.8460000000000001</v>
          </cell>
        </row>
        <row r="3188">
          <cell r="A3188">
            <v>40611</v>
          </cell>
          <cell r="B3188">
            <v>3.3410000000000002</v>
          </cell>
          <cell r="C3188">
            <v>3.3410000000000002</v>
          </cell>
          <cell r="D3188">
            <v>3.3410000000000002</v>
          </cell>
          <cell r="E3188">
            <v>3.79</v>
          </cell>
        </row>
        <row r="3189">
          <cell r="A3189">
            <v>40612</v>
          </cell>
          <cell r="B3189">
            <v>3.2679999999999998</v>
          </cell>
          <cell r="C3189">
            <v>3.2679999999999998</v>
          </cell>
          <cell r="D3189">
            <v>3.2679999999999998</v>
          </cell>
          <cell r="E3189">
            <v>3.7410000000000001</v>
          </cell>
        </row>
        <row r="3190">
          <cell r="A3190">
            <v>40613</v>
          </cell>
          <cell r="B3190">
            <v>3.2749999999999999</v>
          </cell>
          <cell r="C3190">
            <v>3.2749999999999999</v>
          </cell>
          <cell r="D3190">
            <v>3.2749999999999999</v>
          </cell>
          <cell r="E3190">
            <v>3.754</v>
          </cell>
        </row>
        <row r="3191">
          <cell r="A3191">
            <v>40616</v>
          </cell>
          <cell r="B3191">
            <v>3.226</v>
          </cell>
          <cell r="C3191">
            <v>3.226</v>
          </cell>
          <cell r="D3191">
            <v>3.226</v>
          </cell>
          <cell r="E3191">
            <v>3.738</v>
          </cell>
        </row>
        <row r="3192">
          <cell r="A3192">
            <v>40617</v>
          </cell>
          <cell r="B3192">
            <v>3.202</v>
          </cell>
          <cell r="C3192">
            <v>3.202</v>
          </cell>
          <cell r="D3192">
            <v>3.202</v>
          </cell>
          <cell r="E3192">
            <v>3.7189999999999999</v>
          </cell>
        </row>
        <row r="3193">
          <cell r="A3193">
            <v>40618</v>
          </cell>
          <cell r="B3193">
            <v>3.13</v>
          </cell>
          <cell r="C3193">
            <v>3.13</v>
          </cell>
          <cell r="D3193">
            <v>3.13</v>
          </cell>
          <cell r="E3193">
            <v>3.677</v>
          </cell>
        </row>
        <row r="3194">
          <cell r="A3194">
            <v>40619</v>
          </cell>
          <cell r="B3194">
            <v>3.1829999999999998</v>
          </cell>
          <cell r="C3194">
            <v>3.1829999999999998</v>
          </cell>
          <cell r="D3194">
            <v>3.1829999999999998</v>
          </cell>
          <cell r="E3194">
            <v>3.718</v>
          </cell>
        </row>
        <row r="3195">
          <cell r="A3195">
            <v>40620</v>
          </cell>
          <cell r="B3195">
            <v>3.1680000000000001</v>
          </cell>
          <cell r="C3195">
            <v>3.1680000000000001</v>
          </cell>
          <cell r="D3195">
            <v>3.1680000000000001</v>
          </cell>
          <cell r="E3195">
            <v>3.7109999999999999</v>
          </cell>
        </row>
        <row r="3196">
          <cell r="A3196">
            <v>40623</v>
          </cell>
          <cell r="B3196">
            <v>3.2130000000000001</v>
          </cell>
          <cell r="C3196">
            <v>3.2130000000000001</v>
          </cell>
          <cell r="D3196">
            <v>3.2130000000000001</v>
          </cell>
          <cell r="E3196">
            <v>3.734</v>
          </cell>
        </row>
        <row r="3197">
          <cell r="A3197">
            <v>40624</v>
          </cell>
          <cell r="B3197">
            <v>3.1859999999999999</v>
          </cell>
          <cell r="C3197">
            <v>3.1859999999999999</v>
          </cell>
          <cell r="D3197">
            <v>3.1859999999999999</v>
          </cell>
          <cell r="E3197">
            <v>3.6989999999999998</v>
          </cell>
        </row>
        <row r="3198">
          <cell r="A3198">
            <v>40625</v>
          </cell>
          <cell r="B3198">
            <v>3.2050000000000001</v>
          </cell>
          <cell r="C3198">
            <v>3.2050000000000001</v>
          </cell>
          <cell r="D3198">
            <v>3.2050000000000001</v>
          </cell>
          <cell r="E3198">
            <v>3.6989999999999998</v>
          </cell>
        </row>
        <row r="3199">
          <cell r="A3199">
            <v>40626</v>
          </cell>
          <cell r="B3199">
            <v>3.214</v>
          </cell>
          <cell r="C3199">
            <v>3.214</v>
          </cell>
          <cell r="D3199">
            <v>3.214</v>
          </cell>
          <cell r="E3199">
            <v>3.6989999999999998</v>
          </cell>
        </row>
        <row r="3200">
          <cell r="A3200">
            <v>40627</v>
          </cell>
          <cell r="B3200">
            <v>3.2429999999999999</v>
          </cell>
          <cell r="C3200">
            <v>3.2429999999999999</v>
          </cell>
          <cell r="D3200">
            <v>3.2429999999999999</v>
          </cell>
          <cell r="E3200">
            <v>3.7029999999999998</v>
          </cell>
        </row>
        <row r="3201">
          <cell r="A3201">
            <v>40630</v>
          </cell>
          <cell r="B3201">
            <v>3.2650000000000001</v>
          </cell>
          <cell r="C3201">
            <v>3.2650000000000001</v>
          </cell>
          <cell r="D3201">
            <v>3.2650000000000001</v>
          </cell>
          <cell r="E3201">
            <v>3.7080000000000002</v>
          </cell>
        </row>
        <row r="3202">
          <cell r="A3202">
            <v>40631</v>
          </cell>
          <cell r="B3202">
            <v>3.3039999999999998</v>
          </cell>
          <cell r="C3202">
            <v>3.3039999999999998</v>
          </cell>
          <cell r="D3202">
            <v>3.3039999999999998</v>
          </cell>
          <cell r="E3202">
            <v>3.7490000000000001</v>
          </cell>
        </row>
        <row r="3203">
          <cell r="A3203">
            <v>40632</v>
          </cell>
          <cell r="B3203">
            <v>3.2890000000000001</v>
          </cell>
          <cell r="C3203">
            <v>3.2890000000000001</v>
          </cell>
          <cell r="D3203">
            <v>3.2890000000000001</v>
          </cell>
          <cell r="E3203">
            <v>3.7210000000000001</v>
          </cell>
        </row>
        <row r="3204">
          <cell r="A3204">
            <v>40633</v>
          </cell>
          <cell r="B3204">
            <v>3.35</v>
          </cell>
          <cell r="C3204">
            <v>3.35</v>
          </cell>
          <cell r="D3204">
            <v>3.35</v>
          </cell>
          <cell r="E3204">
            <v>3.7559999999999998</v>
          </cell>
        </row>
        <row r="3205">
          <cell r="A3205">
            <v>40634</v>
          </cell>
          <cell r="B3205">
            <v>3.3679999999999999</v>
          </cell>
          <cell r="C3205">
            <v>3.3679999999999999</v>
          </cell>
          <cell r="D3205">
            <v>3.3679999999999999</v>
          </cell>
          <cell r="E3205">
            <v>3.774</v>
          </cell>
        </row>
        <row r="3206">
          <cell r="A3206">
            <v>40637</v>
          </cell>
          <cell r="B3206">
            <v>3.355</v>
          </cell>
          <cell r="C3206">
            <v>3.355</v>
          </cell>
          <cell r="D3206">
            <v>3.355</v>
          </cell>
          <cell r="E3206">
            <v>3.7669999999999999</v>
          </cell>
        </row>
        <row r="3207">
          <cell r="A3207">
            <v>40638</v>
          </cell>
          <cell r="B3207">
            <v>3.3780000000000001</v>
          </cell>
          <cell r="C3207">
            <v>3.3780000000000001</v>
          </cell>
          <cell r="D3207">
            <v>3.3780000000000001</v>
          </cell>
          <cell r="E3207">
            <v>3.77</v>
          </cell>
        </row>
        <row r="3208">
          <cell r="A3208">
            <v>40639</v>
          </cell>
          <cell r="B3208">
            <v>3.4159999999999999</v>
          </cell>
          <cell r="C3208">
            <v>3.4159999999999999</v>
          </cell>
          <cell r="D3208">
            <v>3.4159999999999999</v>
          </cell>
          <cell r="E3208">
            <v>3.82</v>
          </cell>
        </row>
        <row r="3209">
          <cell r="A3209">
            <v>40640</v>
          </cell>
          <cell r="B3209">
            <v>3.4380000000000002</v>
          </cell>
          <cell r="C3209">
            <v>3.4380000000000002</v>
          </cell>
          <cell r="D3209">
            <v>3.4380000000000002</v>
          </cell>
          <cell r="E3209">
            <v>3.8450000000000002</v>
          </cell>
        </row>
        <row r="3210">
          <cell r="A3210">
            <v>40641</v>
          </cell>
          <cell r="B3210">
            <v>3.4430000000000001</v>
          </cell>
          <cell r="C3210">
            <v>3.4430000000000001</v>
          </cell>
          <cell r="D3210">
            <v>3.4430000000000001</v>
          </cell>
          <cell r="E3210">
            <v>3.8439999999999999</v>
          </cell>
        </row>
        <row r="3211">
          <cell r="A3211">
            <v>40644</v>
          </cell>
          <cell r="B3211">
            <v>3.4889999999999999</v>
          </cell>
          <cell r="C3211">
            <v>3.4889999999999999</v>
          </cell>
          <cell r="D3211">
            <v>3.4889999999999999</v>
          </cell>
          <cell r="E3211">
            <v>3.87</v>
          </cell>
        </row>
        <row r="3212">
          <cell r="A3212">
            <v>40645</v>
          </cell>
          <cell r="B3212">
            <v>3.4129999999999998</v>
          </cell>
          <cell r="C3212">
            <v>3.4129999999999998</v>
          </cell>
          <cell r="D3212">
            <v>3.4129999999999998</v>
          </cell>
          <cell r="E3212">
            <v>3.82</v>
          </cell>
        </row>
        <row r="3213">
          <cell r="A3213">
            <v>40646</v>
          </cell>
          <cell r="B3213">
            <v>3.37</v>
          </cell>
          <cell r="C3213">
            <v>3.37</v>
          </cell>
          <cell r="D3213">
            <v>3.37</v>
          </cell>
          <cell r="E3213">
            <v>3.7869999999999999</v>
          </cell>
        </row>
        <row r="3214">
          <cell r="A3214">
            <v>40647</v>
          </cell>
          <cell r="B3214">
            <v>3.3679999999999999</v>
          </cell>
          <cell r="C3214">
            <v>3.3679999999999999</v>
          </cell>
          <cell r="D3214">
            <v>3.3679999999999999</v>
          </cell>
          <cell r="E3214">
            <v>3.7789999999999999</v>
          </cell>
        </row>
        <row r="3215">
          <cell r="A3215">
            <v>40648</v>
          </cell>
          <cell r="B3215">
            <v>3.2989999999999999</v>
          </cell>
          <cell r="C3215">
            <v>3.2989999999999999</v>
          </cell>
          <cell r="D3215">
            <v>3.2989999999999999</v>
          </cell>
          <cell r="E3215">
            <v>3.726</v>
          </cell>
        </row>
        <row r="3216">
          <cell r="A3216">
            <v>40651</v>
          </cell>
          <cell r="B3216">
            <v>3.2330000000000001</v>
          </cell>
          <cell r="C3216">
            <v>3.2330000000000001</v>
          </cell>
          <cell r="D3216">
            <v>3.2330000000000001</v>
          </cell>
          <cell r="E3216">
            <v>3.6880000000000002</v>
          </cell>
        </row>
        <row r="3217">
          <cell r="A3217">
            <v>40652</v>
          </cell>
          <cell r="B3217">
            <v>3.2730000000000001</v>
          </cell>
          <cell r="C3217">
            <v>3.2730000000000001</v>
          </cell>
          <cell r="D3217">
            <v>3.2730000000000001</v>
          </cell>
          <cell r="E3217">
            <v>3.7130000000000001</v>
          </cell>
        </row>
        <row r="3218">
          <cell r="A3218">
            <v>40653</v>
          </cell>
          <cell r="B3218">
            <v>3.33</v>
          </cell>
          <cell r="C3218">
            <v>3.33</v>
          </cell>
          <cell r="D3218">
            <v>3.33</v>
          </cell>
          <cell r="E3218">
            <v>3.7679999999999998</v>
          </cell>
        </row>
        <row r="3219">
          <cell r="A3219">
            <v>40654</v>
          </cell>
          <cell r="B3219">
            <v>3.2909999999999999</v>
          </cell>
          <cell r="C3219">
            <v>3.2909999999999999</v>
          </cell>
          <cell r="D3219">
            <v>3.2909999999999999</v>
          </cell>
          <cell r="E3219">
            <v>3.738</v>
          </cell>
        </row>
        <row r="3220">
          <cell r="A3220">
            <v>40655</v>
          </cell>
          <cell r="B3220">
            <v>3.2909999999999999</v>
          </cell>
          <cell r="C3220">
            <v>3.2909999999999999</v>
          </cell>
          <cell r="D3220">
            <v>3.2909999999999999</v>
          </cell>
          <cell r="E3220">
            <v>3.738</v>
          </cell>
        </row>
        <row r="3221">
          <cell r="A3221">
            <v>40658</v>
          </cell>
          <cell r="B3221">
            <v>3.2410000000000001</v>
          </cell>
          <cell r="C3221">
            <v>3.2410000000000001</v>
          </cell>
          <cell r="D3221">
            <v>3.2410000000000001</v>
          </cell>
          <cell r="E3221">
            <v>3.7080000000000002</v>
          </cell>
        </row>
        <row r="3222">
          <cell r="A3222">
            <v>40659</v>
          </cell>
          <cell r="B3222">
            <v>3.1930000000000001</v>
          </cell>
          <cell r="C3222">
            <v>3.1930000000000001</v>
          </cell>
          <cell r="D3222">
            <v>3.1930000000000001</v>
          </cell>
          <cell r="E3222">
            <v>3.6789999999999998</v>
          </cell>
        </row>
        <row r="3223">
          <cell r="A3223">
            <v>40660</v>
          </cell>
          <cell r="B3223">
            <v>3.274</v>
          </cell>
          <cell r="C3223">
            <v>3.274</v>
          </cell>
          <cell r="D3223">
            <v>3.274</v>
          </cell>
          <cell r="E3223">
            <v>3.7410000000000001</v>
          </cell>
        </row>
        <row r="3224">
          <cell r="A3224">
            <v>40661</v>
          </cell>
          <cell r="B3224">
            <v>3.2309999999999999</v>
          </cell>
          <cell r="C3224">
            <v>3.2309999999999999</v>
          </cell>
          <cell r="D3224">
            <v>3.2309999999999999</v>
          </cell>
          <cell r="E3224">
            <v>3.7080000000000002</v>
          </cell>
        </row>
        <row r="3225">
          <cell r="A3225">
            <v>40662</v>
          </cell>
          <cell r="B3225">
            <v>3.2050000000000001</v>
          </cell>
          <cell r="C3225">
            <v>3.2050000000000001</v>
          </cell>
          <cell r="D3225">
            <v>3.2050000000000001</v>
          </cell>
          <cell r="E3225">
            <v>3.6890000000000001</v>
          </cell>
        </row>
        <row r="3226">
          <cell r="A3226">
            <v>40665</v>
          </cell>
          <cell r="B3226">
            <v>3.2029999999999998</v>
          </cell>
          <cell r="C3226">
            <v>3.2029999999999998</v>
          </cell>
          <cell r="D3226">
            <v>3.2029999999999998</v>
          </cell>
          <cell r="E3226">
            <v>3.6890000000000001</v>
          </cell>
        </row>
        <row r="3227">
          <cell r="A3227">
            <v>40666</v>
          </cell>
          <cell r="B3227">
            <v>3.157</v>
          </cell>
          <cell r="C3227">
            <v>3.157</v>
          </cell>
          <cell r="D3227">
            <v>3.157</v>
          </cell>
          <cell r="E3227">
            <v>3.6360000000000001</v>
          </cell>
        </row>
        <row r="3228">
          <cell r="A3228">
            <v>40667</v>
          </cell>
          <cell r="B3228">
            <v>3.1150000000000002</v>
          </cell>
          <cell r="C3228">
            <v>3.1150000000000002</v>
          </cell>
          <cell r="D3228">
            <v>3.1150000000000002</v>
          </cell>
          <cell r="E3228">
            <v>3.5979999999999999</v>
          </cell>
        </row>
        <row r="3229">
          <cell r="A3229">
            <v>40668</v>
          </cell>
          <cell r="B3229">
            <v>3.1850000000000001</v>
          </cell>
          <cell r="C3229">
            <v>3.1850000000000001</v>
          </cell>
          <cell r="D3229">
            <v>3.1850000000000001</v>
          </cell>
          <cell r="E3229">
            <v>3.5649999999999999</v>
          </cell>
        </row>
        <row r="3230">
          <cell r="A3230">
            <v>40669</v>
          </cell>
          <cell r="B3230">
            <v>3.194</v>
          </cell>
          <cell r="C3230">
            <v>3.194</v>
          </cell>
          <cell r="D3230">
            <v>3.194</v>
          </cell>
          <cell r="E3230">
            <v>3.5830000000000002</v>
          </cell>
        </row>
        <row r="3231">
          <cell r="A3231">
            <v>40672</v>
          </cell>
          <cell r="B3231">
            <v>3.1859999999999999</v>
          </cell>
          <cell r="C3231">
            <v>3.1859999999999999</v>
          </cell>
          <cell r="D3231">
            <v>3.1859999999999999</v>
          </cell>
          <cell r="E3231">
            <v>3.589</v>
          </cell>
        </row>
        <row r="3232">
          <cell r="A3232">
            <v>40673</v>
          </cell>
          <cell r="B3232">
            <v>3.2589999999999999</v>
          </cell>
          <cell r="C3232">
            <v>3.2589999999999999</v>
          </cell>
          <cell r="D3232">
            <v>3.2589999999999999</v>
          </cell>
          <cell r="E3232">
            <v>3.645</v>
          </cell>
        </row>
        <row r="3233">
          <cell r="A3233">
            <v>40674</v>
          </cell>
          <cell r="B3233">
            <v>3.2210000000000001</v>
          </cell>
          <cell r="C3233">
            <v>3.2210000000000001</v>
          </cell>
          <cell r="D3233">
            <v>3.2210000000000001</v>
          </cell>
          <cell r="E3233">
            <v>3.6190000000000002</v>
          </cell>
        </row>
        <row r="3234">
          <cell r="A3234">
            <v>40675</v>
          </cell>
          <cell r="B3234">
            <v>3.234</v>
          </cell>
          <cell r="C3234">
            <v>3.234</v>
          </cell>
          <cell r="D3234">
            <v>3.234</v>
          </cell>
          <cell r="E3234">
            <v>3.6259999999999999</v>
          </cell>
        </row>
        <row r="3235">
          <cell r="A3235">
            <v>40676</v>
          </cell>
          <cell r="B3235">
            <v>3.1970000000000001</v>
          </cell>
          <cell r="C3235">
            <v>3.1970000000000001</v>
          </cell>
          <cell r="D3235">
            <v>3.1970000000000001</v>
          </cell>
          <cell r="E3235">
            <v>3.589</v>
          </cell>
        </row>
        <row r="3236">
          <cell r="A3236">
            <v>40679</v>
          </cell>
          <cell r="B3236">
            <v>3.1850000000000001</v>
          </cell>
          <cell r="C3236">
            <v>3.1850000000000001</v>
          </cell>
          <cell r="D3236">
            <v>3.1850000000000001</v>
          </cell>
          <cell r="E3236">
            <v>3.5790000000000002</v>
          </cell>
        </row>
        <row r="3237">
          <cell r="A3237">
            <v>40680</v>
          </cell>
          <cell r="B3237">
            <v>3.165</v>
          </cell>
          <cell r="C3237">
            <v>3.165</v>
          </cell>
          <cell r="D3237">
            <v>3.165</v>
          </cell>
          <cell r="E3237">
            <v>3.5630000000000002</v>
          </cell>
        </row>
        <row r="3238">
          <cell r="A3238">
            <v>40681</v>
          </cell>
          <cell r="B3238">
            <v>3.2250000000000001</v>
          </cell>
          <cell r="C3238">
            <v>3.2250000000000001</v>
          </cell>
          <cell r="D3238">
            <v>3.2250000000000001</v>
          </cell>
          <cell r="E3238">
            <v>3.609</v>
          </cell>
        </row>
        <row r="3239">
          <cell r="A3239">
            <v>40682</v>
          </cell>
          <cell r="B3239">
            <v>3.2090000000000001</v>
          </cell>
          <cell r="C3239">
            <v>3.2090000000000001</v>
          </cell>
          <cell r="D3239">
            <v>3.2090000000000001</v>
          </cell>
          <cell r="E3239">
            <v>3.5950000000000002</v>
          </cell>
        </row>
        <row r="3240">
          <cell r="A3240">
            <v>40683</v>
          </cell>
          <cell r="B3240">
            <v>3.149</v>
          </cell>
          <cell r="C3240">
            <v>3.149</v>
          </cell>
          <cell r="D3240">
            <v>3.149</v>
          </cell>
          <cell r="E3240">
            <v>3.5640000000000001</v>
          </cell>
        </row>
        <row r="3241">
          <cell r="A3241">
            <v>40686</v>
          </cell>
          <cell r="B3241">
            <v>3.1030000000000002</v>
          </cell>
          <cell r="C3241">
            <v>3.1030000000000002</v>
          </cell>
          <cell r="D3241">
            <v>3.1030000000000002</v>
          </cell>
          <cell r="E3241">
            <v>3.5379999999999998</v>
          </cell>
        </row>
        <row r="3242">
          <cell r="A3242">
            <v>40687</v>
          </cell>
          <cell r="B3242">
            <v>3.1070000000000002</v>
          </cell>
          <cell r="C3242">
            <v>3.1070000000000002</v>
          </cell>
          <cell r="D3242">
            <v>3.1070000000000002</v>
          </cell>
          <cell r="E3242">
            <v>3.5249999999999999</v>
          </cell>
        </row>
        <row r="3243">
          <cell r="A3243">
            <v>40688</v>
          </cell>
          <cell r="B3243">
            <v>3.0830000000000002</v>
          </cell>
          <cell r="C3243">
            <v>3.0830000000000002</v>
          </cell>
          <cell r="D3243">
            <v>3.0830000000000002</v>
          </cell>
          <cell r="E3243">
            <v>3.504</v>
          </cell>
        </row>
        <row r="3244">
          <cell r="A3244">
            <v>40689</v>
          </cell>
          <cell r="B3244">
            <v>3.044</v>
          </cell>
          <cell r="C3244">
            <v>3.044</v>
          </cell>
          <cell r="D3244">
            <v>3.044</v>
          </cell>
          <cell r="E3244">
            <v>3.4830000000000001</v>
          </cell>
        </row>
        <row r="3245">
          <cell r="A3245">
            <v>40690</v>
          </cell>
          <cell r="B3245">
            <v>3.0630000000000002</v>
          </cell>
          <cell r="C3245">
            <v>3.0630000000000002</v>
          </cell>
          <cell r="D3245">
            <v>3.0630000000000002</v>
          </cell>
          <cell r="E3245">
            <v>3.5009999999999999</v>
          </cell>
        </row>
        <row r="3246">
          <cell r="A3246">
            <v>40693</v>
          </cell>
          <cell r="B3246">
            <v>3.0659999999999998</v>
          </cell>
          <cell r="C3246">
            <v>3.0659999999999998</v>
          </cell>
          <cell r="D3246">
            <v>3.0659999999999998</v>
          </cell>
          <cell r="E3246">
            <v>3.496</v>
          </cell>
        </row>
        <row r="3247">
          <cell r="A3247">
            <v>40694</v>
          </cell>
          <cell r="B3247">
            <v>3.0739999999999998</v>
          </cell>
          <cell r="C3247">
            <v>3.0739999999999998</v>
          </cell>
          <cell r="D3247">
            <v>3.0739999999999998</v>
          </cell>
          <cell r="E3247">
            <v>3.4940000000000002</v>
          </cell>
        </row>
        <row r="3248">
          <cell r="A3248">
            <v>40695</v>
          </cell>
          <cell r="B3248">
            <v>2.9870000000000001</v>
          </cell>
          <cell r="C3248">
            <v>2.9870000000000001</v>
          </cell>
          <cell r="D3248">
            <v>2.9870000000000001</v>
          </cell>
          <cell r="E3248">
            <v>3.4569999999999999</v>
          </cell>
        </row>
        <row r="3249">
          <cell r="A3249">
            <v>40696</v>
          </cell>
          <cell r="B3249">
            <v>3.0219999999999998</v>
          </cell>
          <cell r="C3249">
            <v>3.0219999999999998</v>
          </cell>
          <cell r="D3249">
            <v>3.0219999999999998</v>
          </cell>
          <cell r="E3249">
            <v>3.496</v>
          </cell>
        </row>
        <row r="3250">
          <cell r="A3250">
            <v>40697</v>
          </cell>
          <cell r="B3250">
            <v>2.9889999999999999</v>
          </cell>
          <cell r="C3250">
            <v>2.9889999999999999</v>
          </cell>
          <cell r="D3250">
            <v>2.9889999999999999</v>
          </cell>
          <cell r="E3250">
            <v>3.476</v>
          </cell>
        </row>
        <row r="3251">
          <cell r="A3251">
            <v>40700</v>
          </cell>
          <cell r="B3251">
            <v>2.9929999999999999</v>
          </cell>
          <cell r="C3251">
            <v>2.9929999999999999</v>
          </cell>
          <cell r="D3251">
            <v>2.9929999999999999</v>
          </cell>
          <cell r="E3251">
            <v>3.4950000000000001</v>
          </cell>
        </row>
        <row r="3252">
          <cell r="A3252">
            <v>40701</v>
          </cell>
          <cell r="B3252">
            <v>3.032</v>
          </cell>
          <cell r="C3252">
            <v>3.032</v>
          </cell>
          <cell r="D3252">
            <v>3.032</v>
          </cell>
          <cell r="E3252">
            <v>3.52</v>
          </cell>
        </row>
        <row r="3253">
          <cell r="A3253">
            <v>40702</v>
          </cell>
          <cell r="B3253">
            <v>3.004</v>
          </cell>
          <cell r="C3253">
            <v>3.004</v>
          </cell>
          <cell r="D3253">
            <v>3.004</v>
          </cell>
          <cell r="E3253">
            <v>3.492</v>
          </cell>
        </row>
        <row r="3254">
          <cell r="A3254">
            <v>40703</v>
          </cell>
          <cell r="B3254">
            <v>3.0350000000000001</v>
          </cell>
          <cell r="C3254">
            <v>3.0350000000000001</v>
          </cell>
          <cell r="D3254">
            <v>3.0350000000000001</v>
          </cell>
          <cell r="E3254">
            <v>3.5179999999999998</v>
          </cell>
        </row>
        <row r="3255">
          <cell r="A3255">
            <v>40704</v>
          </cell>
          <cell r="B3255">
            <v>3.0070000000000001</v>
          </cell>
          <cell r="C3255">
            <v>3.0070000000000001</v>
          </cell>
          <cell r="D3255">
            <v>3.0070000000000001</v>
          </cell>
          <cell r="E3255">
            <v>3.4790000000000001</v>
          </cell>
        </row>
        <row r="3256">
          <cell r="A3256">
            <v>40707</v>
          </cell>
          <cell r="B3256">
            <v>2.9990000000000001</v>
          </cell>
          <cell r="C3256">
            <v>2.9990000000000001</v>
          </cell>
          <cell r="D3256">
            <v>2.9990000000000001</v>
          </cell>
          <cell r="E3256">
            <v>3.4620000000000002</v>
          </cell>
        </row>
        <row r="3257">
          <cell r="A3257">
            <v>40708</v>
          </cell>
          <cell r="B3257">
            <v>3.0739999999999998</v>
          </cell>
          <cell r="C3257">
            <v>3.0739999999999998</v>
          </cell>
          <cell r="D3257">
            <v>3.0739999999999998</v>
          </cell>
          <cell r="E3257">
            <v>3.5089999999999999</v>
          </cell>
        </row>
        <row r="3258">
          <cell r="A3258">
            <v>40709</v>
          </cell>
          <cell r="B3258">
            <v>2.9540000000000002</v>
          </cell>
          <cell r="C3258">
            <v>2.9540000000000002</v>
          </cell>
          <cell r="D3258">
            <v>2.9540000000000002</v>
          </cell>
          <cell r="E3258">
            <v>3.423</v>
          </cell>
        </row>
        <row r="3259">
          <cell r="A3259">
            <v>40710</v>
          </cell>
          <cell r="B3259">
            <v>2.9239999999999999</v>
          </cell>
          <cell r="C3259">
            <v>2.9239999999999999</v>
          </cell>
          <cell r="D3259">
            <v>2.9239999999999999</v>
          </cell>
          <cell r="E3259">
            <v>3.391</v>
          </cell>
        </row>
        <row r="3260">
          <cell r="A3260">
            <v>40711</v>
          </cell>
          <cell r="B3260">
            <v>2.9470000000000001</v>
          </cell>
          <cell r="C3260">
            <v>2.9470000000000001</v>
          </cell>
          <cell r="D3260">
            <v>2.9470000000000001</v>
          </cell>
          <cell r="E3260">
            <v>3.3980000000000001</v>
          </cell>
        </row>
        <row r="3261">
          <cell r="A3261">
            <v>40714</v>
          </cell>
          <cell r="B3261">
            <v>2.968</v>
          </cell>
          <cell r="C3261">
            <v>2.968</v>
          </cell>
          <cell r="D3261">
            <v>2.968</v>
          </cell>
          <cell r="E3261">
            <v>3.4180000000000001</v>
          </cell>
        </row>
        <row r="3262">
          <cell r="A3262">
            <v>40715</v>
          </cell>
          <cell r="B3262">
            <v>2.9780000000000002</v>
          </cell>
          <cell r="C3262">
            <v>2.9780000000000002</v>
          </cell>
          <cell r="D3262">
            <v>2.9780000000000002</v>
          </cell>
          <cell r="E3262">
            <v>3.4239999999999999</v>
          </cell>
        </row>
        <row r="3263">
          <cell r="A3263">
            <v>40716</v>
          </cell>
          <cell r="B3263">
            <v>2.972</v>
          </cell>
          <cell r="C3263">
            <v>2.972</v>
          </cell>
          <cell r="D3263">
            <v>2.972</v>
          </cell>
          <cell r="E3263">
            <v>3.4180000000000001</v>
          </cell>
        </row>
        <row r="3264">
          <cell r="A3264">
            <v>40717</v>
          </cell>
          <cell r="B3264">
            <v>2.9</v>
          </cell>
          <cell r="C3264">
            <v>2.9</v>
          </cell>
          <cell r="D3264">
            <v>2.9</v>
          </cell>
          <cell r="E3264">
            <v>3.375</v>
          </cell>
        </row>
        <row r="3265">
          <cell r="A3265">
            <v>40718</v>
          </cell>
          <cell r="B3265">
            <v>2.8620000000000001</v>
          </cell>
          <cell r="C3265">
            <v>2.8620000000000001</v>
          </cell>
          <cell r="D3265">
            <v>2.8620000000000001</v>
          </cell>
          <cell r="E3265">
            <v>3.3660000000000001</v>
          </cell>
        </row>
        <row r="3266">
          <cell r="A3266">
            <v>40721</v>
          </cell>
          <cell r="B3266">
            <v>2.9049999999999998</v>
          </cell>
          <cell r="C3266">
            <v>2.9049999999999998</v>
          </cell>
          <cell r="D3266">
            <v>2.9049999999999998</v>
          </cell>
          <cell r="E3266">
            <v>3.419</v>
          </cell>
        </row>
        <row r="3267">
          <cell r="A3267">
            <v>40722</v>
          </cell>
          <cell r="B3267">
            <v>2.9860000000000002</v>
          </cell>
          <cell r="C3267">
            <v>2.9860000000000002</v>
          </cell>
          <cell r="D3267">
            <v>2.9860000000000002</v>
          </cell>
          <cell r="E3267">
            <v>3.468</v>
          </cell>
        </row>
        <row r="3268">
          <cell r="A3268">
            <v>40723</v>
          </cell>
          <cell r="B3268">
            <v>3.085</v>
          </cell>
          <cell r="C3268">
            <v>3.085</v>
          </cell>
          <cell r="D3268">
            <v>3.085</v>
          </cell>
          <cell r="E3268">
            <v>3.5339999999999998</v>
          </cell>
        </row>
        <row r="3269">
          <cell r="A3269">
            <v>40724</v>
          </cell>
          <cell r="B3269">
            <v>3.11</v>
          </cell>
          <cell r="C3269">
            <v>3.11</v>
          </cell>
          <cell r="D3269">
            <v>3.11</v>
          </cell>
          <cell r="E3269">
            <v>3.5470000000000002</v>
          </cell>
        </row>
        <row r="3270">
          <cell r="A3270">
            <v>40725</v>
          </cell>
          <cell r="B3270">
            <v>3.1240000000000001</v>
          </cell>
          <cell r="C3270">
            <v>3.1240000000000001</v>
          </cell>
          <cell r="D3270">
            <v>3.1240000000000001</v>
          </cell>
          <cell r="E3270">
            <v>3.5579999999999998</v>
          </cell>
        </row>
        <row r="3271">
          <cell r="A3271">
            <v>40728</v>
          </cell>
          <cell r="B3271">
            <v>3.0790000000000002</v>
          </cell>
          <cell r="C3271">
            <v>3.0790000000000002</v>
          </cell>
          <cell r="D3271">
            <v>3.0790000000000002</v>
          </cell>
          <cell r="E3271">
            <v>3.5289999999999999</v>
          </cell>
        </row>
        <row r="3272">
          <cell r="A3272">
            <v>40729</v>
          </cell>
          <cell r="B3272">
            <v>3.07</v>
          </cell>
          <cell r="C3272">
            <v>3.07</v>
          </cell>
          <cell r="D3272">
            <v>3.07</v>
          </cell>
          <cell r="E3272">
            <v>3.5179999999999998</v>
          </cell>
        </row>
        <row r="3273">
          <cell r="A3273">
            <v>40730</v>
          </cell>
          <cell r="B3273">
            <v>3.0430000000000001</v>
          </cell>
          <cell r="C3273">
            <v>3.0430000000000001</v>
          </cell>
          <cell r="D3273">
            <v>3.0430000000000001</v>
          </cell>
          <cell r="E3273">
            <v>3.5019999999999998</v>
          </cell>
        </row>
        <row r="3274">
          <cell r="A3274">
            <v>40731</v>
          </cell>
          <cell r="B3274">
            <v>3.0550000000000002</v>
          </cell>
          <cell r="C3274">
            <v>3.0550000000000002</v>
          </cell>
          <cell r="D3274">
            <v>3.0550000000000002</v>
          </cell>
          <cell r="E3274">
            <v>3.4929999999999999</v>
          </cell>
        </row>
        <row r="3275">
          <cell r="A3275">
            <v>40732</v>
          </cell>
          <cell r="B3275">
            <v>2.964</v>
          </cell>
          <cell r="C3275">
            <v>2.964</v>
          </cell>
          <cell r="D3275">
            <v>2.964</v>
          </cell>
          <cell r="E3275">
            <v>3.4159999999999999</v>
          </cell>
        </row>
        <row r="3276">
          <cell r="A3276">
            <v>40735</v>
          </cell>
          <cell r="B3276">
            <v>2.8940000000000001</v>
          </cell>
          <cell r="C3276">
            <v>2.8940000000000001</v>
          </cell>
          <cell r="D3276">
            <v>2.8940000000000001</v>
          </cell>
          <cell r="E3276">
            <v>3.363</v>
          </cell>
        </row>
        <row r="3277">
          <cell r="A3277">
            <v>40736</v>
          </cell>
          <cell r="B3277">
            <v>2.8959999999999999</v>
          </cell>
          <cell r="C3277">
            <v>2.8959999999999999</v>
          </cell>
          <cell r="D3277">
            <v>2.8959999999999999</v>
          </cell>
          <cell r="E3277">
            <v>3.3570000000000002</v>
          </cell>
        </row>
        <row r="3278">
          <cell r="A3278">
            <v>40737</v>
          </cell>
          <cell r="B3278">
            <v>2.9329999999999998</v>
          </cell>
          <cell r="C3278">
            <v>2.9329999999999998</v>
          </cell>
          <cell r="D3278">
            <v>2.9329999999999998</v>
          </cell>
          <cell r="E3278">
            <v>3.38</v>
          </cell>
        </row>
        <row r="3279">
          <cell r="A3279">
            <v>40738</v>
          </cell>
          <cell r="B3279">
            <v>2.9510000000000001</v>
          </cell>
          <cell r="C3279">
            <v>2.9510000000000001</v>
          </cell>
          <cell r="D3279">
            <v>2.9510000000000001</v>
          </cell>
          <cell r="E3279">
            <v>3.4009999999999998</v>
          </cell>
        </row>
        <row r="3280">
          <cell r="A3280">
            <v>40739</v>
          </cell>
          <cell r="B3280">
            <v>2.875</v>
          </cell>
          <cell r="C3280">
            <v>2.875</v>
          </cell>
          <cell r="D3280">
            <v>2.875</v>
          </cell>
          <cell r="E3280">
            <v>3.347</v>
          </cell>
        </row>
        <row r="3281">
          <cell r="A3281">
            <v>40742</v>
          </cell>
          <cell r="B3281">
            <v>2.87</v>
          </cell>
          <cell r="C3281">
            <v>2.87</v>
          </cell>
          <cell r="D3281">
            <v>2.87</v>
          </cell>
          <cell r="E3281">
            <v>3.359</v>
          </cell>
        </row>
        <row r="3282">
          <cell r="A3282">
            <v>40743</v>
          </cell>
          <cell r="B3282">
            <v>2.8969999999999998</v>
          </cell>
          <cell r="C3282">
            <v>2.8969999999999998</v>
          </cell>
          <cell r="D3282">
            <v>2.8969999999999998</v>
          </cell>
          <cell r="E3282">
            <v>3.3479999999999999</v>
          </cell>
        </row>
        <row r="3283">
          <cell r="A3283">
            <v>40744</v>
          </cell>
          <cell r="B3283">
            <v>2.9449999999999998</v>
          </cell>
          <cell r="C3283">
            <v>2.9449999999999998</v>
          </cell>
          <cell r="D3283">
            <v>2.9449999999999998</v>
          </cell>
          <cell r="E3283">
            <v>3.391</v>
          </cell>
        </row>
        <row r="3284">
          <cell r="A3284">
            <v>40745</v>
          </cell>
          <cell r="B3284">
            <v>3.0019999999999998</v>
          </cell>
          <cell r="C3284">
            <v>3.0019999999999998</v>
          </cell>
          <cell r="D3284">
            <v>3.0019999999999998</v>
          </cell>
          <cell r="E3284">
            <v>3.4409999999999998</v>
          </cell>
        </row>
        <row r="3285">
          <cell r="A3285">
            <v>40746</v>
          </cell>
          <cell r="B3285">
            <v>2.93</v>
          </cell>
          <cell r="C3285">
            <v>2.93</v>
          </cell>
          <cell r="D3285">
            <v>2.93</v>
          </cell>
          <cell r="E3285">
            <v>3.39</v>
          </cell>
        </row>
        <row r="3286">
          <cell r="A3286">
            <v>40749</v>
          </cell>
          <cell r="B3286">
            <v>2.931</v>
          </cell>
          <cell r="C3286">
            <v>2.931</v>
          </cell>
          <cell r="D3286">
            <v>2.931</v>
          </cell>
          <cell r="E3286">
            <v>3.3969999999999998</v>
          </cell>
        </row>
        <row r="3287">
          <cell r="A3287">
            <v>40750</v>
          </cell>
          <cell r="B3287">
            <v>2.8940000000000001</v>
          </cell>
          <cell r="C3287">
            <v>2.8940000000000001</v>
          </cell>
          <cell r="D3287">
            <v>2.8940000000000001</v>
          </cell>
          <cell r="E3287">
            <v>3.3690000000000002</v>
          </cell>
        </row>
        <row r="3288">
          <cell r="A3288">
            <v>40751</v>
          </cell>
          <cell r="B3288">
            <v>2.8759999999999999</v>
          </cell>
          <cell r="C3288">
            <v>2.8759999999999999</v>
          </cell>
          <cell r="D3288">
            <v>2.8759999999999999</v>
          </cell>
          <cell r="E3288">
            <v>3.3519999999999999</v>
          </cell>
        </row>
        <row r="3289">
          <cell r="A3289">
            <v>40752</v>
          </cell>
          <cell r="B3289">
            <v>2.8809999999999998</v>
          </cell>
          <cell r="C3289">
            <v>2.8809999999999998</v>
          </cell>
          <cell r="D3289">
            <v>2.8809999999999998</v>
          </cell>
          <cell r="E3289">
            <v>3.347</v>
          </cell>
        </row>
        <row r="3290">
          <cell r="A3290">
            <v>40753</v>
          </cell>
          <cell r="B3290">
            <v>2.7839999999999998</v>
          </cell>
          <cell r="C3290">
            <v>2.7839999999999998</v>
          </cell>
          <cell r="D3290">
            <v>2.7839999999999998</v>
          </cell>
          <cell r="E3290">
            <v>3.2890000000000001</v>
          </cell>
        </row>
        <row r="3291">
          <cell r="A3291">
            <v>40756</v>
          </cell>
          <cell r="B3291">
            <v>2.7719999999999998</v>
          </cell>
          <cell r="C3291">
            <v>2.7719999999999998</v>
          </cell>
          <cell r="D3291">
            <v>2.7719999999999998</v>
          </cell>
          <cell r="E3291">
            <v>3.2810000000000001</v>
          </cell>
        </row>
        <row r="3292">
          <cell r="A3292">
            <v>40757</v>
          </cell>
          <cell r="B3292">
            <v>2.63</v>
          </cell>
          <cell r="C3292">
            <v>2.63</v>
          </cell>
          <cell r="D3292">
            <v>2.63</v>
          </cell>
          <cell r="E3292">
            <v>3.1680000000000001</v>
          </cell>
        </row>
        <row r="3293">
          <cell r="A3293">
            <v>40758</v>
          </cell>
          <cell r="B3293">
            <v>2.6669999999999998</v>
          </cell>
          <cell r="C3293">
            <v>2.6669999999999998</v>
          </cell>
          <cell r="D3293">
            <v>2.6669999999999998</v>
          </cell>
          <cell r="E3293">
            <v>3.1890000000000001</v>
          </cell>
        </row>
        <row r="3294">
          <cell r="A3294">
            <v>40759</v>
          </cell>
          <cell r="B3294">
            <v>2.5049999999999999</v>
          </cell>
          <cell r="C3294">
            <v>2.5049999999999999</v>
          </cell>
          <cell r="D3294">
            <v>2.5049999999999999</v>
          </cell>
          <cell r="E3294">
            <v>3.0910000000000002</v>
          </cell>
        </row>
        <row r="3295">
          <cell r="A3295">
            <v>40760</v>
          </cell>
          <cell r="B3295">
            <v>2.637</v>
          </cell>
          <cell r="C3295">
            <v>2.637</v>
          </cell>
          <cell r="D3295">
            <v>2.637</v>
          </cell>
          <cell r="E3295">
            <v>3.2210000000000001</v>
          </cell>
        </row>
        <row r="3296">
          <cell r="A3296">
            <v>40763</v>
          </cell>
          <cell r="B3296">
            <v>2.48</v>
          </cell>
          <cell r="C3296">
            <v>2.48</v>
          </cell>
          <cell r="D3296">
            <v>2.48</v>
          </cell>
          <cell r="E3296">
            <v>3.1280000000000001</v>
          </cell>
        </row>
        <row r="3297">
          <cell r="A3297">
            <v>40764</v>
          </cell>
          <cell r="B3297">
            <v>2.452</v>
          </cell>
          <cell r="C3297">
            <v>2.452</v>
          </cell>
          <cell r="D3297">
            <v>2.452</v>
          </cell>
          <cell r="E3297">
            <v>3.08</v>
          </cell>
        </row>
        <row r="3298">
          <cell r="A3298">
            <v>40765</v>
          </cell>
          <cell r="B3298">
            <v>2.33</v>
          </cell>
          <cell r="C3298">
            <v>2.33</v>
          </cell>
          <cell r="D3298">
            <v>2.33</v>
          </cell>
          <cell r="E3298">
            <v>2.9820000000000002</v>
          </cell>
        </row>
        <row r="3299">
          <cell r="A3299">
            <v>40766</v>
          </cell>
          <cell r="B3299">
            <v>2.452</v>
          </cell>
          <cell r="C3299">
            <v>2.452</v>
          </cell>
          <cell r="D3299">
            <v>2.452</v>
          </cell>
          <cell r="E3299">
            <v>3.0760000000000001</v>
          </cell>
        </row>
        <row r="3300">
          <cell r="A3300">
            <v>40767</v>
          </cell>
          <cell r="B3300">
            <v>2.456</v>
          </cell>
          <cell r="C3300">
            <v>2.456</v>
          </cell>
          <cell r="D3300">
            <v>2.456</v>
          </cell>
          <cell r="E3300">
            <v>3.093</v>
          </cell>
        </row>
        <row r="3301">
          <cell r="A3301">
            <v>40770</v>
          </cell>
          <cell r="B3301">
            <v>2.504</v>
          </cell>
          <cell r="C3301">
            <v>2.504</v>
          </cell>
          <cell r="D3301">
            <v>2.504</v>
          </cell>
          <cell r="E3301">
            <v>3.137</v>
          </cell>
        </row>
        <row r="3302">
          <cell r="A3302">
            <v>40771</v>
          </cell>
          <cell r="B3302">
            <v>2.4550000000000001</v>
          </cell>
          <cell r="C3302">
            <v>2.4550000000000001</v>
          </cell>
          <cell r="D3302">
            <v>2.4550000000000001</v>
          </cell>
          <cell r="E3302">
            <v>3.1150000000000002</v>
          </cell>
        </row>
        <row r="3303">
          <cell r="A3303">
            <v>40772</v>
          </cell>
          <cell r="B3303">
            <v>2.387</v>
          </cell>
          <cell r="C3303">
            <v>2.387</v>
          </cell>
          <cell r="D3303">
            <v>2.387</v>
          </cell>
          <cell r="E3303">
            <v>3.05</v>
          </cell>
        </row>
        <row r="3304">
          <cell r="A3304">
            <v>40773</v>
          </cell>
          <cell r="B3304">
            <v>2.2989999999999999</v>
          </cell>
          <cell r="C3304">
            <v>2.2989999999999999</v>
          </cell>
          <cell r="D3304">
            <v>2.2989999999999999</v>
          </cell>
          <cell r="E3304">
            <v>2.9590000000000001</v>
          </cell>
        </row>
        <row r="3305">
          <cell r="A3305">
            <v>40774</v>
          </cell>
          <cell r="B3305">
            <v>2.3029999999999999</v>
          </cell>
          <cell r="C3305">
            <v>2.3029999999999999</v>
          </cell>
          <cell r="D3305">
            <v>2.3029999999999999</v>
          </cell>
          <cell r="E3305">
            <v>2.96</v>
          </cell>
        </row>
        <row r="3306">
          <cell r="A3306">
            <v>40777</v>
          </cell>
          <cell r="B3306">
            <v>2.302</v>
          </cell>
          <cell r="C3306">
            <v>2.302</v>
          </cell>
          <cell r="D3306">
            <v>2.302</v>
          </cell>
          <cell r="E3306">
            <v>2.952</v>
          </cell>
        </row>
        <row r="3307">
          <cell r="A3307">
            <v>40778</v>
          </cell>
          <cell r="B3307">
            <v>2.3889999999999998</v>
          </cell>
          <cell r="C3307">
            <v>2.3889999999999998</v>
          </cell>
          <cell r="D3307">
            <v>2.3889999999999998</v>
          </cell>
          <cell r="E3307">
            <v>3.0179999999999998</v>
          </cell>
        </row>
        <row r="3308">
          <cell r="A3308">
            <v>40779</v>
          </cell>
          <cell r="B3308">
            <v>2.4630000000000001</v>
          </cell>
          <cell r="C3308">
            <v>2.4630000000000001</v>
          </cell>
          <cell r="D3308">
            <v>2.4630000000000001</v>
          </cell>
          <cell r="E3308">
            <v>3.0840000000000001</v>
          </cell>
        </row>
        <row r="3309">
          <cell r="A3309">
            <v>40780</v>
          </cell>
          <cell r="B3309">
            <v>2.407</v>
          </cell>
          <cell r="C3309">
            <v>2.407</v>
          </cell>
          <cell r="D3309">
            <v>2.407</v>
          </cell>
          <cell r="E3309">
            <v>3.0409999999999999</v>
          </cell>
        </row>
        <row r="3310">
          <cell r="A3310">
            <v>40781</v>
          </cell>
          <cell r="B3310">
            <v>2.3959999999999999</v>
          </cell>
          <cell r="C3310">
            <v>2.3959999999999999</v>
          </cell>
          <cell r="D3310">
            <v>2.3959999999999999</v>
          </cell>
          <cell r="E3310">
            <v>3.0110000000000001</v>
          </cell>
        </row>
        <row r="3311">
          <cell r="A3311">
            <v>40784</v>
          </cell>
          <cell r="B3311">
            <v>2.4580000000000002</v>
          </cell>
          <cell r="C3311">
            <v>2.4580000000000002</v>
          </cell>
          <cell r="D3311">
            <v>2.4580000000000002</v>
          </cell>
          <cell r="E3311">
            <v>3.0609999999999999</v>
          </cell>
        </row>
        <row r="3312">
          <cell r="A3312">
            <v>40785</v>
          </cell>
          <cell r="B3312">
            <v>2.4020000000000001</v>
          </cell>
          <cell r="C3312">
            <v>2.4020000000000001</v>
          </cell>
          <cell r="D3312">
            <v>2.4020000000000001</v>
          </cell>
          <cell r="E3312">
            <v>3.0190000000000001</v>
          </cell>
        </row>
        <row r="3313">
          <cell r="A3313">
            <v>40786</v>
          </cell>
          <cell r="B3313">
            <v>2.4900000000000002</v>
          </cell>
          <cell r="C3313">
            <v>2.4900000000000002</v>
          </cell>
          <cell r="D3313">
            <v>2.4900000000000002</v>
          </cell>
          <cell r="E3313">
            <v>3.1059999999999999</v>
          </cell>
        </row>
        <row r="3314">
          <cell r="A3314">
            <v>40787</v>
          </cell>
          <cell r="B3314">
            <v>2.3889999999999998</v>
          </cell>
          <cell r="C3314">
            <v>2.3889999999999998</v>
          </cell>
          <cell r="D3314">
            <v>2.3889999999999998</v>
          </cell>
          <cell r="E3314">
            <v>3.0390000000000001</v>
          </cell>
        </row>
        <row r="3315">
          <cell r="A3315">
            <v>40788</v>
          </cell>
          <cell r="B3315">
            <v>2.302</v>
          </cell>
          <cell r="C3315">
            <v>2.302</v>
          </cell>
          <cell r="D3315">
            <v>2.302</v>
          </cell>
          <cell r="E3315">
            <v>2.9630000000000001</v>
          </cell>
        </row>
        <row r="3316">
          <cell r="A3316">
            <v>40791</v>
          </cell>
          <cell r="B3316">
            <v>2.302</v>
          </cell>
          <cell r="C3316">
            <v>2.302</v>
          </cell>
          <cell r="D3316">
            <v>2.302</v>
          </cell>
          <cell r="E3316">
            <v>2.9630000000000001</v>
          </cell>
        </row>
        <row r="3317">
          <cell r="A3317">
            <v>40792</v>
          </cell>
          <cell r="B3317">
            <v>2.2370000000000001</v>
          </cell>
          <cell r="C3317">
            <v>2.2370000000000001</v>
          </cell>
          <cell r="D3317">
            <v>2.2370000000000001</v>
          </cell>
          <cell r="E3317">
            <v>2.9169999999999998</v>
          </cell>
        </row>
        <row r="3318">
          <cell r="A3318">
            <v>40793</v>
          </cell>
          <cell r="B3318">
            <v>2.2679999999999998</v>
          </cell>
          <cell r="C3318">
            <v>2.2679999999999998</v>
          </cell>
          <cell r="D3318">
            <v>2.2679999999999998</v>
          </cell>
          <cell r="E3318">
            <v>2.9470000000000001</v>
          </cell>
        </row>
        <row r="3319">
          <cell r="A3319">
            <v>40794</v>
          </cell>
          <cell r="B3319">
            <v>2.2130000000000001</v>
          </cell>
          <cell r="C3319">
            <v>2.2130000000000001</v>
          </cell>
          <cell r="D3319">
            <v>2.2130000000000001</v>
          </cell>
          <cell r="E3319">
            <v>2.891</v>
          </cell>
        </row>
        <row r="3320">
          <cell r="A3320">
            <v>40795</v>
          </cell>
          <cell r="B3320">
            <v>2.1120000000000001</v>
          </cell>
          <cell r="C3320">
            <v>2.1120000000000001</v>
          </cell>
          <cell r="D3320">
            <v>2.1120000000000001</v>
          </cell>
          <cell r="E3320">
            <v>2.8090000000000002</v>
          </cell>
        </row>
        <row r="3321">
          <cell r="A3321">
            <v>40798</v>
          </cell>
          <cell r="B3321">
            <v>2.14</v>
          </cell>
          <cell r="C3321">
            <v>2.14</v>
          </cell>
          <cell r="D3321">
            <v>2.14</v>
          </cell>
          <cell r="E3321">
            <v>2.8130000000000002</v>
          </cell>
        </row>
        <row r="3322">
          <cell r="A3322">
            <v>40799</v>
          </cell>
          <cell r="B3322">
            <v>2.2000000000000002</v>
          </cell>
          <cell r="C3322">
            <v>2.2000000000000002</v>
          </cell>
          <cell r="D3322">
            <v>2.2000000000000002</v>
          </cell>
          <cell r="E3322">
            <v>2.84</v>
          </cell>
        </row>
        <row r="3323">
          <cell r="A3323">
            <v>40800</v>
          </cell>
          <cell r="B3323">
            <v>2.1989999999999998</v>
          </cell>
          <cell r="C3323">
            <v>2.1989999999999998</v>
          </cell>
          <cell r="D3323">
            <v>2.1989999999999998</v>
          </cell>
          <cell r="E3323">
            <v>2.8519999999999999</v>
          </cell>
        </row>
        <row r="3324">
          <cell r="A3324">
            <v>40801</v>
          </cell>
          <cell r="B3324">
            <v>2.2959999999999998</v>
          </cell>
          <cell r="C3324">
            <v>2.2959999999999998</v>
          </cell>
          <cell r="D3324">
            <v>2.2959999999999998</v>
          </cell>
          <cell r="E3324">
            <v>2.919</v>
          </cell>
        </row>
        <row r="3325">
          <cell r="A3325">
            <v>40802</v>
          </cell>
          <cell r="B3325">
            <v>2.29</v>
          </cell>
          <cell r="C3325">
            <v>2.29</v>
          </cell>
          <cell r="D3325">
            <v>2.29</v>
          </cell>
          <cell r="E3325">
            <v>2.9279999999999999</v>
          </cell>
        </row>
        <row r="3326">
          <cell r="A3326">
            <v>40805</v>
          </cell>
          <cell r="B3326">
            <v>2.1850000000000001</v>
          </cell>
          <cell r="C3326">
            <v>2.1850000000000001</v>
          </cell>
          <cell r="D3326">
            <v>2.1850000000000001</v>
          </cell>
          <cell r="E3326">
            <v>2.8690000000000002</v>
          </cell>
        </row>
        <row r="3327">
          <cell r="A3327">
            <v>40806</v>
          </cell>
          <cell r="B3327">
            <v>2.1949999999999998</v>
          </cell>
          <cell r="C3327">
            <v>2.1949999999999998</v>
          </cell>
          <cell r="D3327">
            <v>2.1949999999999998</v>
          </cell>
          <cell r="E3327">
            <v>2.8620000000000001</v>
          </cell>
        </row>
        <row r="3328">
          <cell r="A3328">
            <v>40807</v>
          </cell>
          <cell r="B3328">
            <v>2.1240000000000001</v>
          </cell>
          <cell r="C3328">
            <v>2.1240000000000001</v>
          </cell>
          <cell r="D3328">
            <v>2.1240000000000001</v>
          </cell>
          <cell r="E3328">
            <v>2.766</v>
          </cell>
        </row>
        <row r="3329">
          <cell r="A3329">
            <v>40808</v>
          </cell>
          <cell r="B3329">
            <v>2.0219999999999998</v>
          </cell>
          <cell r="C3329">
            <v>2.0219999999999998</v>
          </cell>
          <cell r="D3329">
            <v>2.0219999999999998</v>
          </cell>
          <cell r="E3329">
            <v>2.681</v>
          </cell>
        </row>
        <row r="3330">
          <cell r="A3330">
            <v>40809</v>
          </cell>
          <cell r="B3330">
            <v>2.0750000000000002</v>
          </cell>
          <cell r="C3330">
            <v>2.0750000000000002</v>
          </cell>
          <cell r="D3330">
            <v>2.0750000000000002</v>
          </cell>
          <cell r="E3330">
            <v>2.706</v>
          </cell>
        </row>
        <row r="3331">
          <cell r="A3331">
            <v>40812</v>
          </cell>
          <cell r="B3331">
            <v>2.1480000000000001</v>
          </cell>
          <cell r="C3331">
            <v>2.1480000000000001</v>
          </cell>
          <cell r="D3331">
            <v>2.1480000000000001</v>
          </cell>
          <cell r="E3331">
            <v>2.7709999999999999</v>
          </cell>
        </row>
        <row r="3332">
          <cell r="A3332">
            <v>40813</v>
          </cell>
          <cell r="B3332">
            <v>2.1970000000000001</v>
          </cell>
          <cell r="C3332">
            <v>2.1970000000000001</v>
          </cell>
          <cell r="D3332">
            <v>2.1970000000000001</v>
          </cell>
          <cell r="E3332">
            <v>2.8250000000000002</v>
          </cell>
        </row>
        <row r="3333">
          <cell r="A3333">
            <v>40814</v>
          </cell>
          <cell r="B3333">
            <v>2.198</v>
          </cell>
          <cell r="C3333">
            <v>2.198</v>
          </cell>
          <cell r="D3333">
            <v>2.198</v>
          </cell>
          <cell r="E3333">
            <v>2.8290000000000002</v>
          </cell>
        </row>
        <row r="3334">
          <cell r="A3334">
            <v>40815</v>
          </cell>
          <cell r="B3334">
            <v>2.2189999999999999</v>
          </cell>
          <cell r="C3334">
            <v>2.2189999999999999</v>
          </cell>
          <cell r="D3334">
            <v>2.2189999999999999</v>
          </cell>
          <cell r="E3334">
            <v>2.8420000000000001</v>
          </cell>
        </row>
        <row r="3335">
          <cell r="A3335">
            <v>40816</v>
          </cell>
          <cell r="B3335">
            <v>2.1549999999999998</v>
          </cell>
          <cell r="C3335">
            <v>2.1549999999999998</v>
          </cell>
          <cell r="D3335">
            <v>2.1549999999999998</v>
          </cell>
          <cell r="E3335">
            <v>2.7719999999999998</v>
          </cell>
        </row>
        <row r="3336">
          <cell r="A3336">
            <v>40819</v>
          </cell>
          <cell r="B3336">
            <v>2.0659999999999998</v>
          </cell>
          <cell r="C3336">
            <v>2.0659999999999998</v>
          </cell>
          <cell r="D3336">
            <v>2.0659999999999998</v>
          </cell>
          <cell r="E3336">
            <v>2.6909999999999998</v>
          </cell>
        </row>
        <row r="3337">
          <cell r="A3337">
            <v>40820</v>
          </cell>
          <cell r="B3337">
            <v>2.1</v>
          </cell>
          <cell r="C3337">
            <v>2.1</v>
          </cell>
          <cell r="D3337">
            <v>2.1</v>
          </cell>
          <cell r="E3337">
            <v>2.706</v>
          </cell>
        </row>
        <row r="3338">
          <cell r="A3338">
            <v>40821</v>
          </cell>
          <cell r="B3338">
            <v>2.14</v>
          </cell>
          <cell r="C3338">
            <v>2.14</v>
          </cell>
          <cell r="D3338">
            <v>2.14</v>
          </cell>
          <cell r="E3338">
            <v>2.734</v>
          </cell>
        </row>
        <row r="3339">
          <cell r="A3339">
            <v>40822</v>
          </cell>
          <cell r="B3339">
            <v>2.2240000000000002</v>
          </cell>
          <cell r="C3339">
            <v>2.2240000000000002</v>
          </cell>
          <cell r="D3339">
            <v>2.2240000000000002</v>
          </cell>
          <cell r="E3339">
            <v>2.8010000000000002</v>
          </cell>
        </row>
        <row r="3340">
          <cell r="A3340">
            <v>40823</v>
          </cell>
          <cell r="B3340">
            <v>2.2400000000000002</v>
          </cell>
          <cell r="C3340">
            <v>2.2400000000000002</v>
          </cell>
          <cell r="D3340">
            <v>2.2400000000000002</v>
          </cell>
          <cell r="E3340">
            <v>2.82</v>
          </cell>
        </row>
        <row r="3341">
          <cell r="A3341">
            <v>40826</v>
          </cell>
          <cell r="B3341">
            <v>2.2400000000000002</v>
          </cell>
          <cell r="C3341">
            <v>2.2400000000000002</v>
          </cell>
          <cell r="D3341">
            <v>2.2400000000000002</v>
          </cell>
          <cell r="E3341">
            <v>2.82</v>
          </cell>
        </row>
        <row r="3342">
          <cell r="A3342">
            <v>40827</v>
          </cell>
          <cell r="B3342">
            <v>2.2949999999999999</v>
          </cell>
          <cell r="C3342">
            <v>2.2949999999999999</v>
          </cell>
          <cell r="D3342">
            <v>2.2949999999999999</v>
          </cell>
          <cell r="E3342">
            <v>2.8719999999999999</v>
          </cell>
        </row>
        <row r="3343">
          <cell r="A3343">
            <v>40828</v>
          </cell>
          <cell r="B3343">
            <v>2.3530000000000002</v>
          </cell>
          <cell r="C3343">
            <v>2.3530000000000002</v>
          </cell>
          <cell r="D3343">
            <v>2.3530000000000002</v>
          </cell>
          <cell r="E3343">
            <v>2.9460000000000002</v>
          </cell>
        </row>
        <row r="3344">
          <cell r="A3344">
            <v>40829</v>
          </cell>
          <cell r="B3344">
            <v>2.2959999999999998</v>
          </cell>
          <cell r="C3344">
            <v>2.2909999999999999</v>
          </cell>
          <cell r="D3344">
            <v>2.89</v>
          </cell>
          <cell r="E3344">
            <v>2.8980000000000001</v>
          </cell>
        </row>
        <row r="3345">
          <cell r="A3345">
            <v>40830</v>
          </cell>
          <cell r="B3345">
            <v>2.4</v>
          </cell>
          <cell r="C3345">
            <v>2.403</v>
          </cell>
          <cell r="D3345">
            <v>2.97</v>
          </cell>
          <cell r="E3345">
            <v>2.972</v>
          </cell>
        </row>
        <row r="3346">
          <cell r="A3346">
            <v>40833</v>
          </cell>
          <cell r="B3346">
            <v>2.29</v>
          </cell>
          <cell r="C3346">
            <v>2.2909999999999999</v>
          </cell>
          <cell r="D3346">
            <v>2.88</v>
          </cell>
          <cell r="E3346">
            <v>2.883</v>
          </cell>
        </row>
        <row r="3347">
          <cell r="A3347">
            <v>40834</v>
          </cell>
          <cell r="B3347">
            <v>2.31</v>
          </cell>
          <cell r="C3347">
            <v>2.3109999999999999</v>
          </cell>
          <cell r="D3347">
            <v>2.91</v>
          </cell>
          <cell r="E3347">
            <v>2.9089999999999998</v>
          </cell>
        </row>
        <row r="3348">
          <cell r="A3348">
            <v>40835</v>
          </cell>
          <cell r="B3348">
            <v>2.34</v>
          </cell>
          <cell r="C3348">
            <v>2.3330000000000002</v>
          </cell>
          <cell r="D3348">
            <v>2.94</v>
          </cell>
          <cell r="E3348">
            <v>2.9390000000000001</v>
          </cell>
        </row>
        <row r="3349">
          <cell r="A3349">
            <v>40836</v>
          </cell>
          <cell r="B3349">
            <v>2.31</v>
          </cell>
          <cell r="C3349">
            <v>2.3119999999999998</v>
          </cell>
          <cell r="D3349">
            <v>2.93</v>
          </cell>
          <cell r="E3349">
            <v>2.9369999999999998</v>
          </cell>
        </row>
        <row r="3350">
          <cell r="A3350">
            <v>40837</v>
          </cell>
          <cell r="B3350">
            <v>2.36</v>
          </cell>
          <cell r="C3350">
            <v>2.3620000000000001</v>
          </cell>
          <cell r="D3350">
            <v>2.98</v>
          </cell>
          <cell r="E3350">
            <v>2.984</v>
          </cell>
        </row>
        <row r="3351">
          <cell r="A3351">
            <v>40840</v>
          </cell>
          <cell r="B3351">
            <v>2.36</v>
          </cell>
          <cell r="C3351">
            <v>2.3660000000000001</v>
          </cell>
          <cell r="D3351">
            <v>2.99</v>
          </cell>
          <cell r="E3351">
            <v>2.9940000000000002</v>
          </cell>
        </row>
        <row r="3352">
          <cell r="A3352">
            <v>40841</v>
          </cell>
          <cell r="B3352">
            <v>2.2599999999999998</v>
          </cell>
          <cell r="C3352">
            <v>2.2589999999999999</v>
          </cell>
          <cell r="D3352">
            <v>2.92</v>
          </cell>
          <cell r="E3352">
            <v>2.9239999999999999</v>
          </cell>
        </row>
        <row r="3353">
          <cell r="A3353">
            <v>40842</v>
          </cell>
          <cell r="B3353">
            <v>2.38</v>
          </cell>
          <cell r="C3353">
            <v>2.3769999999999998</v>
          </cell>
          <cell r="D3353">
            <v>3.02</v>
          </cell>
          <cell r="E3353">
            <v>3.0289999999999999</v>
          </cell>
        </row>
        <row r="3354">
          <cell r="A3354">
            <v>40843</v>
          </cell>
          <cell r="B3354">
            <v>2.4900000000000002</v>
          </cell>
          <cell r="C3354">
            <v>2.488</v>
          </cell>
          <cell r="D3354">
            <v>3.13</v>
          </cell>
          <cell r="E3354">
            <v>3.1379999999999999</v>
          </cell>
        </row>
        <row r="3355">
          <cell r="A3355">
            <v>40844</v>
          </cell>
          <cell r="B3355">
            <v>2.4300000000000002</v>
          </cell>
          <cell r="C3355">
            <v>2.4279999999999999</v>
          </cell>
          <cell r="D3355">
            <v>3.06</v>
          </cell>
          <cell r="E3355">
            <v>3.0590000000000002</v>
          </cell>
        </row>
        <row r="3356">
          <cell r="A3356">
            <v>40847</v>
          </cell>
          <cell r="B3356">
            <v>2.29</v>
          </cell>
          <cell r="C3356">
            <v>2.2829999999999999</v>
          </cell>
          <cell r="D3356">
            <v>2.92</v>
          </cell>
          <cell r="E3356">
            <v>2.9260000000000002</v>
          </cell>
        </row>
        <row r="3357">
          <cell r="A3357">
            <v>40848</v>
          </cell>
          <cell r="B3357">
            <v>2.15</v>
          </cell>
          <cell r="C3357">
            <v>2.1549999999999998</v>
          </cell>
          <cell r="D3357">
            <v>2.79</v>
          </cell>
          <cell r="E3357">
            <v>2.7930000000000001</v>
          </cell>
        </row>
        <row r="3358">
          <cell r="A3358">
            <v>40849</v>
          </cell>
          <cell r="B3358">
            <v>2.17</v>
          </cell>
          <cell r="C3358">
            <v>2.1720000000000002</v>
          </cell>
          <cell r="D3358">
            <v>2.81</v>
          </cell>
          <cell r="E3358">
            <v>2.8119999999999998</v>
          </cell>
        </row>
        <row r="3359">
          <cell r="A3359">
            <v>40850</v>
          </cell>
          <cell r="B3359">
            <v>2.21</v>
          </cell>
          <cell r="C3359">
            <v>2.2080000000000002</v>
          </cell>
          <cell r="D3359">
            <v>2.86</v>
          </cell>
          <cell r="E3359">
            <v>2.8580000000000001</v>
          </cell>
        </row>
        <row r="3360">
          <cell r="A3360">
            <v>40851</v>
          </cell>
          <cell r="B3360">
            <v>2.16</v>
          </cell>
          <cell r="C3360">
            <v>2.161</v>
          </cell>
          <cell r="D3360">
            <v>2.83</v>
          </cell>
          <cell r="E3360">
            <v>2.827</v>
          </cell>
        </row>
        <row r="3361">
          <cell r="A3361">
            <v>40854</v>
          </cell>
          <cell r="B3361">
            <v>2.15</v>
          </cell>
          <cell r="C3361">
            <v>2.1579999999999999</v>
          </cell>
          <cell r="D3361">
            <v>2.81</v>
          </cell>
          <cell r="E3361">
            <v>2.8140000000000001</v>
          </cell>
        </row>
        <row r="3362">
          <cell r="A3362">
            <v>40855</v>
          </cell>
          <cell r="B3362">
            <v>2.1800000000000002</v>
          </cell>
          <cell r="C3362">
            <v>2.1800000000000002</v>
          </cell>
          <cell r="D3362">
            <v>2.81</v>
          </cell>
          <cell r="E3362">
            <v>2.8090000000000002</v>
          </cell>
        </row>
        <row r="3363">
          <cell r="A3363">
            <v>40856</v>
          </cell>
          <cell r="B3363">
            <v>2.09</v>
          </cell>
          <cell r="C3363">
            <v>2.0870000000000002</v>
          </cell>
          <cell r="D3363">
            <v>2.73</v>
          </cell>
          <cell r="E3363">
            <v>2.7229999999999999</v>
          </cell>
        </row>
        <row r="3364">
          <cell r="A3364">
            <v>40857</v>
          </cell>
          <cell r="B3364">
            <v>2.14</v>
          </cell>
          <cell r="C3364">
            <v>2.1280000000000001</v>
          </cell>
          <cell r="D3364">
            <v>2.76</v>
          </cell>
          <cell r="E3364">
            <v>2.75</v>
          </cell>
        </row>
        <row r="3365">
          <cell r="A3365">
            <v>40858</v>
          </cell>
          <cell r="B3365" t="str">
            <v xml:space="preserve"> Bank holiday</v>
          </cell>
          <cell r="C3365">
            <v>2.1280000000000001</v>
          </cell>
          <cell r="D3365" t="str">
            <v xml:space="preserve"> Bank holiday</v>
          </cell>
          <cell r="E3365">
            <v>2.75</v>
          </cell>
        </row>
        <row r="3366">
          <cell r="A3366">
            <v>40861</v>
          </cell>
          <cell r="B3366">
            <v>2.11</v>
          </cell>
          <cell r="C3366">
            <v>2.1179999999999999</v>
          </cell>
          <cell r="D3366">
            <v>2.74</v>
          </cell>
          <cell r="E3366">
            <v>2.746</v>
          </cell>
        </row>
        <row r="3367">
          <cell r="A3367">
            <v>40862</v>
          </cell>
          <cell r="B3367">
            <v>2.11</v>
          </cell>
          <cell r="C3367">
            <v>2.1269999999999998</v>
          </cell>
          <cell r="D3367">
            <v>2.74</v>
          </cell>
          <cell r="E3367">
            <v>2.754</v>
          </cell>
        </row>
        <row r="3368">
          <cell r="A3368">
            <v>40863</v>
          </cell>
          <cell r="B3368">
            <v>2.09</v>
          </cell>
          <cell r="C3368">
            <v>2.0979999999999999</v>
          </cell>
          <cell r="D3368">
            <v>2.72</v>
          </cell>
          <cell r="E3368">
            <v>2.722</v>
          </cell>
        </row>
        <row r="3369">
          <cell r="A3369">
            <v>40864</v>
          </cell>
          <cell r="B3369">
            <v>2.1</v>
          </cell>
          <cell r="C3369">
            <v>2.0950000000000002</v>
          </cell>
          <cell r="D3369">
            <v>2.71</v>
          </cell>
          <cell r="E3369">
            <v>2.7130000000000001</v>
          </cell>
        </row>
        <row r="3370">
          <cell r="A3370">
            <v>40865</v>
          </cell>
          <cell r="B3370">
            <v>2.13</v>
          </cell>
          <cell r="C3370">
            <v>2.125</v>
          </cell>
          <cell r="D3370">
            <v>2.74</v>
          </cell>
          <cell r="E3370">
            <v>2.7410000000000001</v>
          </cell>
        </row>
        <row r="3371">
          <cell r="A3371">
            <v>40868</v>
          </cell>
          <cell r="B3371">
            <v>2.1</v>
          </cell>
          <cell r="C3371">
            <v>2.1040000000000001</v>
          </cell>
          <cell r="D3371">
            <v>2.72</v>
          </cell>
          <cell r="E3371">
            <v>2.718</v>
          </cell>
        </row>
        <row r="3372">
          <cell r="A3372">
            <v>40869</v>
          </cell>
          <cell r="B3372">
            <v>2.08</v>
          </cell>
          <cell r="C3372">
            <v>2.0830000000000002</v>
          </cell>
          <cell r="D3372">
            <v>2.68</v>
          </cell>
          <cell r="E3372">
            <v>2.6760000000000002</v>
          </cell>
        </row>
        <row r="3373">
          <cell r="A3373">
            <v>40870</v>
          </cell>
          <cell r="B3373">
            <v>2.04</v>
          </cell>
          <cell r="C3373">
            <v>2.0369999999999999</v>
          </cell>
          <cell r="D3373">
            <v>2.63</v>
          </cell>
          <cell r="E3373">
            <v>2.629</v>
          </cell>
        </row>
        <row r="3374">
          <cell r="A3374">
            <v>40871</v>
          </cell>
          <cell r="B3374">
            <v>2.0499999999999998</v>
          </cell>
          <cell r="C3374">
            <v>2.0529999999999999</v>
          </cell>
          <cell r="D3374">
            <v>2.63</v>
          </cell>
          <cell r="E3374">
            <v>2.63</v>
          </cell>
        </row>
        <row r="3375">
          <cell r="A3375">
            <v>40872</v>
          </cell>
          <cell r="B3375">
            <v>2.11</v>
          </cell>
          <cell r="C3375">
            <v>2.0920000000000001</v>
          </cell>
          <cell r="D3375">
            <v>2.66</v>
          </cell>
          <cell r="E3375">
            <v>2.6440000000000001</v>
          </cell>
        </row>
        <row r="3376">
          <cell r="A3376">
            <v>40875</v>
          </cell>
          <cell r="B3376">
            <v>2.12</v>
          </cell>
          <cell r="C3376">
            <v>2.1230000000000002</v>
          </cell>
          <cell r="D3376">
            <v>2.67</v>
          </cell>
          <cell r="E3376">
            <v>2.673</v>
          </cell>
        </row>
        <row r="3377">
          <cell r="A3377">
            <v>40876</v>
          </cell>
          <cell r="B3377">
            <v>2.13</v>
          </cell>
          <cell r="C3377">
            <v>2.121</v>
          </cell>
          <cell r="D3377">
            <v>2.67</v>
          </cell>
          <cell r="E3377">
            <v>2.6709999999999998</v>
          </cell>
        </row>
        <row r="3378">
          <cell r="A3378">
            <v>40877</v>
          </cell>
          <cell r="B3378">
            <v>2.15</v>
          </cell>
          <cell r="C3378">
            <v>2.1509999999999998</v>
          </cell>
          <cell r="D3378">
            <v>2.69</v>
          </cell>
          <cell r="E3378">
            <v>2.6920000000000002</v>
          </cell>
        </row>
        <row r="3379">
          <cell r="A3379">
            <v>40878</v>
          </cell>
          <cell r="B3379">
            <v>2.13</v>
          </cell>
          <cell r="C3379">
            <v>2.1349999999999998</v>
          </cell>
          <cell r="D3379">
            <v>2.69</v>
          </cell>
          <cell r="E3379">
            <v>2.6960000000000002</v>
          </cell>
        </row>
        <row r="3380">
          <cell r="A3380">
            <v>40879</v>
          </cell>
          <cell r="B3380">
            <v>2.12</v>
          </cell>
          <cell r="C3380">
            <v>2.1160000000000001</v>
          </cell>
          <cell r="D3380">
            <v>2.68</v>
          </cell>
          <cell r="E3380">
            <v>2.677</v>
          </cell>
        </row>
        <row r="3381">
          <cell r="A3381">
            <v>40882</v>
          </cell>
          <cell r="B3381">
            <v>2.09</v>
          </cell>
          <cell r="C3381">
            <v>2.0870000000000002</v>
          </cell>
          <cell r="D3381">
            <v>2.66</v>
          </cell>
          <cell r="E3381">
            <v>2.653</v>
          </cell>
        </row>
        <row r="3382">
          <cell r="A3382">
            <v>40883</v>
          </cell>
          <cell r="B3382">
            <v>2.13</v>
          </cell>
          <cell r="C3382">
            <v>2.129</v>
          </cell>
          <cell r="D3382">
            <v>2.68</v>
          </cell>
          <cell r="E3382">
            <v>2.6829999999999998</v>
          </cell>
        </row>
        <row r="3383">
          <cell r="A3383">
            <v>40884</v>
          </cell>
          <cell r="B3383">
            <v>2.06</v>
          </cell>
          <cell r="C3383">
            <v>2.056</v>
          </cell>
          <cell r="D3383">
            <v>2.63</v>
          </cell>
          <cell r="E3383">
            <v>2.6240000000000001</v>
          </cell>
        </row>
        <row r="3384">
          <cell r="A3384">
            <v>40885</v>
          </cell>
          <cell r="B3384">
            <v>1.99</v>
          </cell>
          <cell r="C3384">
            <v>1.998</v>
          </cell>
          <cell r="D3384">
            <v>2.58</v>
          </cell>
          <cell r="E3384">
            <v>2.5819999999999999</v>
          </cell>
        </row>
        <row r="3385">
          <cell r="A3385">
            <v>40886</v>
          </cell>
          <cell r="B3385">
            <v>2.06</v>
          </cell>
          <cell r="C3385">
            <v>2.0640000000000001</v>
          </cell>
          <cell r="D3385">
            <v>2.65</v>
          </cell>
          <cell r="E3385">
            <v>2.6579999999999999</v>
          </cell>
        </row>
        <row r="3386">
          <cell r="A3386">
            <v>40889</v>
          </cell>
          <cell r="B3386">
            <v>2.0099999999999998</v>
          </cell>
          <cell r="C3386">
            <v>2.0099999999999998</v>
          </cell>
          <cell r="D3386">
            <v>2.62</v>
          </cell>
          <cell r="E3386">
            <v>2.6179999999999999</v>
          </cell>
        </row>
        <row r="3387">
          <cell r="A3387">
            <v>40890</v>
          </cell>
          <cell r="B3387">
            <v>1.98</v>
          </cell>
          <cell r="C3387">
            <v>1.9770000000000001</v>
          </cell>
          <cell r="D3387">
            <v>2.57</v>
          </cell>
          <cell r="E3387">
            <v>2.5670000000000002</v>
          </cell>
        </row>
        <row r="3388">
          <cell r="A3388">
            <v>40891</v>
          </cell>
          <cell r="B3388">
            <v>1.95</v>
          </cell>
          <cell r="C3388">
            <v>1.9550000000000001</v>
          </cell>
          <cell r="D3388">
            <v>2.54</v>
          </cell>
          <cell r="E3388">
            <v>2.5369999999999999</v>
          </cell>
        </row>
        <row r="3389">
          <cell r="A3389">
            <v>40892</v>
          </cell>
          <cell r="B3389">
            <v>1.93</v>
          </cell>
          <cell r="C3389">
            <v>1.927</v>
          </cell>
          <cell r="D3389">
            <v>2.52</v>
          </cell>
          <cell r="E3389">
            <v>2.528</v>
          </cell>
        </row>
        <row r="3390">
          <cell r="A3390">
            <v>40893</v>
          </cell>
          <cell r="B3390">
            <v>1.87</v>
          </cell>
          <cell r="C3390">
            <v>1.8660000000000001</v>
          </cell>
          <cell r="D3390">
            <v>2.46</v>
          </cell>
          <cell r="E3390">
            <v>2.4540000000000002</v>
          </cell>
        </row>
        <row r="3391">
          <cell r="A3391">
            <v>40896</v>
          </cell>
          <cell r="B3391">
            <v>1.84</v>
          </cell>
          <cell r="C3391">
            <v>1.839</v>
          </cell>
          <cell r="D3391">
            <v>2.42</v>
          </cell>
          <cell r="E3391">
            <v>2.4129999999999998</v>
          </cell>
        </row>
        <row r="3392">
          <cell r="A3392">
            <v>40897</v>
          </cell>
          <cell r="B3392">
            <v>1.93</v>
          </cell>
          <cell r="C3392">
            <v>1.929</v>
          </cell>
          <cell r="D3392">
            <v>2.46</v>
          </cell>
          <cell r="E3392">
            <v>2.4649999999999999</v>
          </cell>
        </row>
        <row r="3393">
          <cell r="A3393">
            <v>40898</v>
          </cell>
          <cell r="B3393">
            <v>1.95</v>
          </cell>
          <cell r="C3393">
            <v>1.9550000000000001</v>
          </cell>
          <cell r="D3393">
            <v>2.4900000000000002</v>
          </cell>
          <cell r="E3393">
            <v>2.4940000000000002</v>
          </cell>
        </row>
        <row r="3394">
          <cell r="A3394">
            <v>40899</v>
          </cell>
          <cell r="B3394">
            <v>1.95</v>
          </cell>
          <cell r="C3394">
            <v>1.9530000000000001</v>
          </cell>
          <cell r="D3394">
            <v>2.5</v>
          </cell>
          <cell r="E3394">
            <v>2.4980000000000002</v>
          </cell>
        </row>
        <row r="3395">
          <cell r="A3395">
            <v>40900</v>
          </cell>
          <cell r="B3395">
            <v>2.0099999999999998</v>
          </cell>
          <cell r="C3395">
            <v>2.0099999999999998</v>
          </cell>
          <cell r="D3395">
            <v>2.5499999999999998</v>
          </cell>
          <cell r="E3395">
            <v>2.5459999999999998</v>
          </cell>
        </row>
        <row r="3396">
          <cell r="A3396">
            <v>40903</v>
          </cell>
          <cell r="B3396" t="str">
            <v xml:space="preserve"> Bank holiday</v>
          </cell>
          <cell r="C3396">
            <v>2.0099999999999998</v>
          </cell>
          <cell r="D3396" t="str">
            <v xml:space="preserve"> Bank holiday</v>
          </cell>
          <cell r="E3396">
            <v>2.5459999999999998</v>
          </cell>
        </row>
        <row r="3397">
          <cell r="A3397">
            <v>40904</v>
          </cell>
          <cell r="B3397" t="str">
            <v xml:space="preserve"> Bank holiday</v>
          </cell>
          <cell r="C3397">
            <v>1.996</v>
          </cell>
          <cell r="D3397" t="str">
            <v xml:space="preserve"> Bank holiday</v>
          </cell>
          <cell r="E3397">
            <v>2.5310000000000001</v>
          </cell>
        </row>
        <row r="3398">
          <cell r="A3398">
            <v>40905</v>
          </cell>
          <cell r="B3398">
            <v>1.96</v>
          </cell>
          <cell r="C3398">
            <v>1.9570000000000001</v>
          </cell>
          <cell r="D3398">
            <v>2.5</v>
          </cell>
          <cell r="E3398">
            <v>2.5030000000000001</v>
          </cell>
        </row>
        <row r="3399">
          <cell r="A3399">
            <v>40906</v>
          </cell>
          <cell r="B3399">
            <v>1.94</v>
          </cell>
          <cell r="C3399">
            <v>1.944</v>
          </cell>
          <cell r="D3399">
            <v>2.5</v>
          </cell>
          <cell r="E3399">
            <v>2.4969999999999999</v>
          </cell>
        </row>
        <row r="3400">
          <cell r="A3400">
            <v>40907</v>
          </cell>
          <cell r="B3400">
            <v>1.94</v>
          </cell>
          <cell r="C3400">
            <v>1.9410000000000001</v>
          </cell>
          <cell r="D3400">
            <v>2.4900000000000002</v>
          </cell>
          <cell r="E3400">
            <v>2.4940000000000002</v>
          </cell>
        </row>
        <row r="3401">
          <cell r="A3401">
            <v>40910</v>
          </cell>
          <cell r="B3401" t="str">
            <v xml:space="preserve"> Bank holiday</v>
          </cell>
          <cell r="C3401">
            <v>1.9410000000000001</v>
          </cell>
          <cell r="D3401" t="str">
            <v xml:space="preserve"> Bank holiday</v>
          </cell>
          <cell r="E3401">
            <v>2.4940000000000002</v>
          </cell>
        </row>
        <row r="3402">
          <cell r="A3402">
            <v>40911</v>
          </cell>
          <cell r="B3402">
            <v>1.99</v>
          </cell>
          <cell r="C3402">
            <v>1.99</v>
          </cell>
          <cell r="D3402">
            <v>2.5499999999999998</v>
          </cell>
          <cell r="E3402">
            <v>2.5529999999999999</v>
          </cell>
        </row>
        <row r="3403">
          <cell r="A3403">
            <v>40912</v>
          </cell>
          <cell r="B3403">
            <v>1.99</v>
          </cell>
          <cell r="C3403">
            <v>1.9930000000000001</v>
          </cell>
          <cell r="D3403">
            <v>2.57</v>
          </cell>
          <cell r="E3403">
            <v>2.5739999999999998</v>
          </cell>
        </row>
        <row r="3404">
          <cell r="A3404">
            <v>40913</v>
          </cell>
          <cell r="B3404">
            <v>1.97</v>
          </cell>
          <cell r="C3404">
            <v>1.9730000000000001</v>
          </cell>
          <cell r="D3404">
            <v>2.5499999999999998</v>
          </cell>
          <cell r="E3404">
            <v>2.5470000000000002</v>
          </cell>
        </row>
        <row r="3405">
          <cell r="A3405">
            <v>40914</v>
          </cell>
          <cell r="B3405">
            <v>1.94</v>
          </cell>
          <cell r="C3405">
            <v>1.9370000000000001</v>
          </cell>
          <cell r="D3405">
            <v>2.52</v>
          </cell>
          <cell r="E3405">
            <v>2.52</v>
          </cell>
        </row>
        <row r="3406">
          <cell r="A3406">
            <v>40917</v>
          </cell>
          <cell r="B3406">
            <v>1.95</v>
          </cell>
          <cell r="C3406">
            <v>1.9550000000000001</v>
          </cell>
          <cell r="D3406">
            <v>2.52</v>
          </cell>
          <cell r="E3406">
            <v>2.52</v>
          </cell>
        </row>
        <row r="3407">
          <cell r="A3407">
            <v>40918</v>
          </cell>
          <cell r="B3407">
            <v>1.98</v>
          </cell>
          <cell r="C3407">
            <v>1.9790000000000001</v>
          </cell>
          <cell r="D3407">
            <v>2.54</v>
          </cell>
          <cell r="E3407">
            <v>2.5459999999999998</v>
          </cell>
        </row>
        <row r="3408">
          <cell r="A3408">
            <v>40919</v>
          </cell>
          <cell r="B3408">
            <v>1.93</v>
          </cell>
          <cell r="C3408">
            <v>1.9379999999999999</v>
          </cell>
          <cell r="D3408">
            <v>2.5099999999999998</v>
          </cell>
          <cell r="E3408">
            <v>2.5030000000000001</v>
          </cell>
        </row>
        <row r="3409">
          <cell r="A3409">
            <v>40920</v>
          </cell>
          <cell r="B3409">
            <v>1.98</v>
          </cell>
          <cell r="C3409">
            <v>1.9790000000000001</v>
          </cell>
          <cell r="D3409">
            <v>2.54</v>
          </cell>
          <cell r="E3409">
            <v>2.5499999999999998</v>
          </cell>
        </row>
        <row r="3410">
          <cell r="A3410">
            <v>40921</v>
          </cell>
          <cell r="B3410">
            <v>1.93</v>
          </cell>
          <cell r="C3410">
            <v>1.9239999999999999</v>
          </cell>
          <cell r="D3410">
            <v>2.5099999999999998</v>
          </cell>
          <cell r="E3410">
            <v>2.5070000000000001</v>
          </cell>
        </row>
        <row r="3411">
          <cell r="A3411">
            <v>40924</v>
          </cell>
          <cell r="B3411">
            <v>1.94</v>
          </cell>
          <cell r="C3411">
            <v>1.9330000000000001</v>
          </cell>
          <cell r="D3411">
            <v>2.5099999999999998</v>
          </cell>
          <cell r="E3411">
            <v>2.5110000000000001</v>
          </cell>
        </row>
        <row r="3412">
          <cell r="A3412">
            <v>40925</v>
          </cell>
          <cell r="B3412">
            <v>1.92</v>
          </cell>
          <cell r="C3412">
            <v>1.92</v>
          </cell>
          <cell r="D3412">
            <v>2.5</v>
          </cell>
          <cell r="E3412">
            <v>2.5019999999999998</v>
          </cell>
        </row>
        <row r="3413">
          <cell r="A3413">
            <v>40926</v>
          </cell>
          <cell r="B3413">
            <v>1.96</v>
          </cell>
          <cell r="C3413">
            <v>1.9590000000000001</v>
          </cell>
          <cell r="D3413">
            <v>2.5299999999999998</v>
          </cell>
          <cell r="E3413">
            <v>2.5289999999999999</v>
          </cell>
        </row>
        <row r="3414">
          <cell r="A3414">
            <v>40927</v>
          </cell>
          <cell r="B3414">
            <v>2</v>
          </cell>
          <cell r="C3414">
            <v>2.008</v>
          </cell>
          <cell r="D3414">
            <v>2.57</v>
          </cell>
          <cell r="E3414">
            <v>2.5720000000000001</v>
          </cell>
        </row>
        <row r="3415">
          <cell r="A3415">
            <v>40928</v>
          </cell>
          <cell r="B3415">
            <v>2.06</v>
          </cell>
          <cell r="C3415">
            <v>2.0619999999999998</v>
          </cell>
          <cell r="D3415">
            <v>2.63</v>
          </cell>
          <cell r="E3415">
            <v>2.6269999999999998</v>
          </cell>
        </row>
        <row r="3416">
          <cell r="A3416">
            <v>40931</v>
          </cell>
          <cell r="B3416">
            <v>2.08</v>
          </cell>
          <cell r="C3416">
            <v>2.085</v>
          </cell>
          <cell r="D3416">
            <v>2.66</v>
          </cell>
          <cell r="E3416">
            <v>2.665</v>
          </cell>
        </row>
        <row r="3417">
          <cell r="A3417">
            <v>40932</v>
          </cell>
          <cell r="B3417">
            <v>2.08</v>
          </cell>
          <cell r="C3417">
            <v>2.0870000000000002</v>
          </cell>
          <cell r="D3417">
            <v>2.67</v>
          </cell>
          <cell r="E3417">
            <v>2.669</v>
          </cell>
        </row>
        <row r="3418">
          <cell r="A3418">
            <v>40933</v>
          </cell>
          <cell r="B3418">
            <v>2.04</v>
          </cell>
          <cell r="C3418">
            <v>2.044</v>
          </cell>
          <cell r="D3418">
            <v>2.64</v>
          </cell>
          <cell r="E3418">
            <v>2.6509999999999998</v>
          </cell>
        </row>
        <row r="3419">
          <cell r="A3419">
            <v>40934</v>
          </cell>
          <cell r="B3419">
            <v>2.02</v>
          </cell>
          <cell r="C3419">
            <v>2.0150000000000001</v>
          </cell>
          <cell r="D3419">
            <v>2.62</v>
          </cell>
          <cell r="E3419">
            <v>2.6259999999999999</v>
          </cell>
        </row>
        <row r="3420">
          <cell r="A3420">
            <v>40935</v>
          </cell>
          <cell r="B3420">
            <v>1.99</v>
          </cell>
          <cell r="C3420">
            <v>1.986</v>
          </cell>
          <cell r="D3420">
            <v>2.6</v>
          </cell>
          <cell r="E3420">
            <v>2.6019999999999999</v>
          </cell>
        </row>
        <row r="3421">
          <cell r="A3421">
            <v>40938</v>
          </cell>
          <cell r="B3421">
            <v>1.94</v>
          </cell>
          <cell r="C3421">
            <v>1.9379999999999999</v>
          </cell>
          <cell r="D3421">
            <v>2.5499999999999998</v>
          </cell>
          <cell r="E3421">
            <v>2.548</v>
          </cell>
        </row>
        <row r="3422">
          <cell r="A3422">
            <v>40939</v>
          </cell>
          <cell r="B3422">
            <v>1.89</v>
          </cell>
          <cell r="C3422">
            <v>1.889</v>
          </cell>
          <cell r="D3422">
            <v>2.5</v>
          </cell>
          <cell r="E3422">
            <v>2.504</v>
          </cell>
        </row>
        <row r="3423">
          <cell r="A3423">
            <v>40940</v>
          </cell>
          <cell r="B3423">
            <v>1.9</v>
          </cell>
          <cell r="C3423">
            <v>1.9139999999999999</v>
          </cell>
          <cell r="D3423">
            <v>2.52</v>
          </cell>
          <cell r="E3423">
            <v>2.5230000000000001</v>
          </cell>
        </row>
        <row r="3424">
          <cell r="A3424">
            <v>40941</v>
          </cell>
          <cell r="B3424">
            <v>1.94</v>
          </cell>
          <cell r="C3424">
            <v>1.94</v>
          </cell>
          <cell r="D3424">
            <v>2.5499999999999998</v>
          </cell>
          <cell r="E3424">
            <v>2.5499999999999998</v>
          </cell>
        </row>
        <row r="3425">
          <cell r="A3425">
            <v>40942</v>
          </cell>
          <cell r="B3425">
            <v>2.0099999999999998</v>
          </cell>
          <cell r="C3425">
            <v>2.0099999999999998</v>
          </cell>
          <cell r="D3425">
            <v>2.61</v>
          </cell>
          <cell r="E3425">
            <v>2.61</v>
          </cell>
        </row>
        <row r="3426">
          <cell r="A3426">
            <v>40945</v>
          </cell>
          <cell r="B3426">
            <v>1.98</v>
          </cell>
          <cell r="C3426">
            <v>1.98</v>
          </cell>
          <cell r="D3426">
            <v>2.57</v>
          </cell>
          <cell r="E3426">
            <v>2.57</v>
          </cell>
        </row>
        <row r="3427">
          <cell r="A3427">
            <v>40946</v>
          </cell>
          <cell r="B3427">
            <v>2.04</v>
          </cell>
          <cell r="C3427">
            <v>2.04</v>
          </cell>
          <cell r="D3427">
            <v>2.62</v>
          </cell>
          <cell r="E3427">
            <v>2.62</v>
          </cell>
        </row>
        <row r="3428">
          <cell r="A3428">
            <v>40947</v>
          </cell>
          <cell r="B3428">
            <v>2.06</v>
          </cell>
          <cell r="C3428">
            <v>2.06</v>
          </cell>
          <cell r="D3428">
            <v>2.64</v>
          </cell>
          <cell r="E3428">
            <v>2.64</v>
          </cell>
        </row>
        <row r="3429">
          <cell r="A3429">
            <v>40948</v>
          </cell>
          <cell r="B3429">
            <v>2.09</v>
          </cell>
          <cell r="C3429">
            <v>2.09</v>
          </cell>
          <cell r="D3429">
            <v>2.64</v>
          </cell>
          <cell r="E3429">
            <v>2.64</v>
          </cell>
        </row>
        <row r="3430">
          <cell r="A3430">
            <v>40949</v>
          </cell>
          <cell r="B3430">
            <v>2.0499999999999998</v>
          </cell>
          <cell r="C3430">
            <v>2.0499999999999998</v>
          </cell>
          <cell r="D3430">
            <v>2.62</v>
          </cell>
          <cell r="E3430">
            <v>2.62</v>
          </cell>
        </row>
        <row r="3431">
          <cell r="A3431">
            <v>40952</v>
          </cell>
          <cell r="B3431">
            <v>2.0699999999999998</v>
          </cell>
          <cell r="C3431">
            <v>2.0699999999999998</v>
          </cell>
          <cell r="D3431">
            <v>2.64</v>
          </cell>
          <cell r="E3431">
            <v>2.64</v>
          </cell>
        </row>
        <row r="3432">
          <cell r="A3432">
            <v>40953</v>
          </cell>
          <cell r="B3432">
            <v>2.02</v>
          </cell>
          <cell r="C3432">
            <v>2.02</v>
          </cell>
          <cell r="D3432">
            <v>2.6</v>
          </cell>
          <cell r="E3432">
            <v>2.6</v>
          </cell>
        </row>
        <row r="3433">
          <cell r="A3433">
            <v>40954</v>
          </cell>
          <cell r="B3433">
            <v>2.0099999999999998</v>
          </cell>
          <cell r="C3433">
            <v>2.0099999999999998</v>
          </cell>
          <cell r="D3433">
            <v>2.59</v>
          </cell>
          <cell r="E3433">
            <v>2.59</v>
          </cell>
        </row>
        <row r="3434">
          <cell r="A3434">
            <v>40955</v>
          </cell>
          <cell r="B3434">
            <v>2.0299999999999998</v>
          </cell>
          <cell r="C3434">
            <v>2.0299999999999998</v>
          </cell>
          <cell r="D3434">
            <v>2.61</v>
          </cell>
          <cell r="E3434">
            <v>2.61</v>
          </cell>
        </row>
        <row r="3435">
          <cell r="A3435">
            <v>40956</v>
          </cell>
          <cell r="B3435">
            <v>2.0499999999999998</v>
          </cell>
          <cell r="C3435">
            <v>2.0499999999999998</v>
          </cell>
          <cell r="D3435">
            <v>2.64</v>
          </cell>
          <cell r="E3435">
            <v>2.64</v>
          </cell>
        </row>
        <row r="3436">
          <cell r="A3436">
            <v>40959</v>
          </cell>
          <cell r="B3436" t="str">
            <v xml:space="preserve"> Bank holiday</v>
          </cell>
          <cell r="C3436" t="str">
            <v xml:space="preserve"> Bank holiday</v>
          </cell>
          <cell r="D3436" t="str">
            <v xml:space="preserve"> Bank holiday</v>
          </cell>
          <cell r="E3436" t="str">
            <v xml:space="preserve"> Bank holiday</v>
          </cell>
        </row>
        <row r="3437">
          <cell r="A3437">
            <v>40960</v>
          </cell>
          <cell r="B3437">
            <v>2.09</v>
          </cell>
          <cell r="C3437">
            <v>2.09</v>
          </cell>
          <cell r="D3437">
            <v>2.66</v>
          </cell>
          <cell r="E3437">
            <v>2.66</v>
          </cell>
        </row>
        <row r="3438">
          <cell r="A3438">
            <v>40961</v>
          </cell>
          <cell r="B3438">
            <v>2.0499999999999998</v>
          </cell>
          <cell r="C3438">
            <v>2.0499999999999998</v>
          </cell>
          <cell r="D3438">
            <v>2.64</v>
          </cell>
          <cell r="E3438">
            <v>2.64</v>
          </cell>
        </row>
        <row r="3439">
          <cell r="A3439">
            <v>40962</v>
          </cell>
          <cell r="B3439">
            <v>2.0499999999999998</v>
          </cell>
          <cell r="C3439">
            <v>2.0499999999999998</v>
          </cell>
          <cell r="D3439">
            <v>2.64</v>
          </cell>
          <cell r="E3439">
            <v>2.64</v>
          </cell>
        </row>
        <row r="3440">
          <cell r="A3440">
            <v>40963</v>
          </cell>
          <cell r="B3440">
            <v>2.02</v>
          </cell>
          <cell r="C3440">
            <v>2.02</v>
          </cell>
          <cell r="D3440">
            <v>2.64</v>
          </cell>
          <cell r="E3440">
            <v>2.64</v>
          </cell>
        </row>
        <row r="3441">
          <cell r="A3441">
            <v>40966</v>
          </cell>
          <cell r="B3441">
            <v>2</v>
          </cell>
          <cell r="C3441">
            <v>2</v>
          </cell>
          <cell r="D3441">
            <v>2.62</v>
          </cell>
          <cell r="E3441">
            <v>2.62</v>
          </cell>
        </row>
        <row r="3442">
          <cell r="A3442">
            <v>40967</v>
          </cell>
          <cell r="B3442">
            <v>1.98</v>
          </cell>
          <cell r="C3442">
            <v>1.98</v>
          </cell>
          <cell r="D3442">
            <v>2.6</v>
          </cell>
          <cell r="E3442">
            <v>2.6</v>
          </cell>
        </row>
        <row r="3443">
          <cell r="A3443">
            <v>40968</v>
          </cell>
          <cell r="B3443">
            <v>1.98</v>
          </cell>
          <cell r="C3443">
            <v>1.98</v>
          </cell>
          <cell r="D3443">
            <v>2.6</v>
          </cell>
          <cell r="E3443">
            <v>2.6</v>
          </cell>
        </row>
        <row r="3444">
          <cell r="A3444">
            <v>40969</v>
          </cell>
          <cell r="B3444">
            <v>2</v>
          </cell>
          <cell r="C3444">
            <v>2</v>
          </cell>
          <cell r="D3444">
            <v>2.61</v>
          </cell>
          <cell r="E3444">
            <v>2.61</v>
          </cell>
        </row>
        <row r="3445">
          <cell r="A3445">
            <v>40970</v>
          </cell>
          <cell r="B3445">
            <v>1.96</v>
          </cell>
          <cell r="C3445">
            <v>1.96</v>
          </cell>
          <cell r="D3445">
            <v>2.58</v>
          </cell>
          <cell r="E3445">
            <v>2.58</v>
          </cell>
        </row>
        <row r="3446">
          <cell r="A3446">
            <v>40973</v>
          </cell>
          <cell r="B3446">
            <v>1.98</v>
          </cell>
          <cell r="C3446">
            <v>1.98</v>
          </cell>
          <cell r="D3446">
            <v>2.58</v>
          </cell>
          <cell r="E3446">
            <v>2.58</v>
          </cell>
        </row>
        <row r="3447">
          <cell r="A3447">
            <v>40974</v>
          </cell>
          <cell r="B3447">
            <v>1.94</v>
          </cell>
          <cell r="C3447">
            <v>1.94</v>
          </cell>
          <cell r="D3447">
            <v>2.5499999999999998</v>
          </cell>
          <cell r="E3447">
            <v>2.5499999999999998</v>
          </cell>
        </row>
        <row r="3448">
          <cell r="A3448">
            <v>40975</v>
          </cell>
          <cell r="B3448">
            <v>1.97</v>
          </cell>
          <cell r="C3448">
            <v>1.97</v>
          </cell>
          <cell r="D3448">
            <v>2.57</v>
          </cell>
          <cell r="E3448">
            <v>2.57</v>
          </cell>
        </row>
        <row r="3449">
          <cell r="A3449">
            <v>40976</v>
          </cell>
          <cell r="B3449">
            <v>2.0099999999999998</v>
          </cell>
          <cell r="C3449">
            <v>2.0099999999999998</v>
          </cell>
          <cell r="D3449">
            <v>2.59</v>
          </cell>
          <cell r="E3449">
            <v>2.59</v>
          </cell>
        </row>
        <row r="3450">
          <cell r="A3450">
            <v>40977</v>
          </cell>
          <cell r="B3450">
            <v>2.0099999999999998</v>
          </cell>
          <cell r="C3450">
            <v>2.0099999999999998</v>
          </cell>
          <cell r="D3450">
            <v>2.59</v>
          </cell>
          <cell r="E3450">
            <v>2.59</v>
          </cell>
        </row>
        <row r="3451">
          <cell r="A3451">
            <v>40980</v>
          </cell>
          <cell r="B3451">
            <v>1.99</v>
          </cell>
          <cell r="C3451">
            <v>1.99</v>
          </cell>
          <cell r="D3451">
            <v>2.58</v>
          </cell>
          <cell r="E3451">
            <v>2.58</v>
          </cell>
        </row>
        <row r="3452">
          <cell r="A3452">
            <v>40981</v>
          </cell>
          <cell r="B3452">
            <v>2.06</v>
          </cell>
          <cell r="C3452">
            <v>2.06</v>
          </cell>
          <cell r="D3452">
            <v>2.63</v>
          </cell>
          <cell r="E3452">
            <v>2.63</v>
          </cell>
        </row>
        <row r="3453">
          <cell r="A3453">
            <v>40982</v>
          </cell>
          <cell r="B3453">
            <v>2.17</v>
          </cell>
          <cell r="C3453">
            <v>2.17</v>
          </cell>
          <cell r="D3453">
            <v>2.7</v>
          </cell>
          <cell r="E3453">
            <v>2.7</v>
          </cell>
        </row>
        <row r="3454">
          <cell r="A3454">
            <v>40983</v>
          </cell>
          <cell r="B3454">
            <v>2.21</v>
          </cell>
          <cell r="C3454">
            <v>2.21</v>
          </cell>
          <cell r="D3454">
            <v>2.74</v>
          </cell>
          <cell r="E3454">
            <v>2.74</v>
          </cell>
        </row>
        <row r="3455">
          <cell r="A3455">
            <v>40984</v>
          </cell>
          <cell r="B3455">
            <v>2.2400000000000002</v>
          </cell>
          <cell r="C3455">
            <v>2.2400000000000002</v>
          </cell>
          <cell r="D3455">
            <v>2.77</v>
          </cell>
          <cell r="E3455">
            <v>2.77</v>
          </cell>
        </row>
        <row r="3456">
          <cell r="A3456">
            <v>40987</v>
          </cell>
          <cell r="B3456">
            <v>2.29</v>
          </cell>
          <cell r="C3456">
            <v>2.29</v>
          </cell>
          <cell r="D3456">
            <v>2.81</v>
          </cell>
          <cell r="E3456">
            <v>2.81</v>
          </cell>
        </row>
        <row r="3457">
          <cell r="A3457">
            <v>40988</v>
          </cell>
          <cell r="B3457">
            <v>2.2799999999999998</v>
          </cell>
          <cell r="C3457">
            <v>2.2799999999999998</v>
          </cell>
          <cell r="D3457">
            <v>2.81</v>
          </cell>
          <cell r="E3457">
            <v>2.81</v>
          </cell>
        </row>
        <row r="3458">
          <cell r="A3458">
            <v>40989</v>
          </cell>
          <cell r="B3458">
            <v>2.2400000000000002</v>
          </cell>
          <cell r="C3458">
            <v>2.2400000000000002</v>
          </cell>
          <cell r="D3458">
            <v>2.77</v>
          </cell>
          <cell r="E3458">
            <v>2.77</v>
          </cell>
        </row>
        <row r="3459">
          <cell r="A3459">
            <v>40990</v>
          </cell>
          <cell r="B3459">
            <v>2.2000000000000002</v>
          </cell>
          <cell r="C3459">
            <v>2.2000000000000002</v>
          </cell>
          <cell r="D3459">
            <v>2.73</v>
          </cell>
          <cell r="E3459">
            <v>2.73</v>
          </cell>
        </row>
        <row r="3460">
          <cell r="A3460">
            <v>40991</v>
          </cell>
          <cell r="B3460">
            <v>2.1800000000000002</v>
          </cell>
          <cell r="C3460">
            <v>2.1800000000000002</v>
          </cell>
          <cell r="D3460">
            <v>2.72</v>
          </cell>
          <cell r="E3460">
            <v>2.72</v>
          </cell>
        </row>
        <row r="3461">
          <cell r="A3461">
            <v>40994</v>
          </cell>
          <cell r="B3461">
            <v>2.19</v>
          </cell>
          <cell r="C3461">
            <v>2.19</v>
          </cell>
          <cell r="D3461">
            <v>2.72</v>
          </cell>
          <cell r="E3461">
            <v>2.72</v>
          </cell>
        </row>
        <row r="3462">
          <cell r="A3462">
            <v>40995</v>
          </cell>
          <cell r="B3462">
            <v>2.12</v>
          </cell>
          <cell r="C3462">
            <v>2.12</v>
          </cell>
          <cell r="D3462">
            <v>2.67</v>
          </cell>
          <cell r="E3462">
            <v>2.67</v>
          </cell>
        </row>
        <row r="3463">
          <cell r="A3463">
            <v>40996</v>
          </cell>
          <cell r="B3463">
            <v>2.12</v>
          </cell>
          <cell r="C3463">
            <v>2.12</v>
          </cell>
          <cell r="D3463">
            <v>2.67</v>
          </cell>
          <cell r="E3463">
            <v>2.67</v>
          </cell>
        </row>
        <row r="3464">
          <cell r="A3464">
            <v>40997</v>
          </cell>
          <cell r="B3464">
            <v>2.08</v>
          </cell>
          <cell r="C3464">
            <v>2.08</v>
          </cell>
          <cell r="D3464">
            <v>2.64</v>
          </cell>
          <cell r="E3464">
            <v>2.64</v>
          </cell>
        </row>
        <row r="3465">
          <cell r="A3465">
            <v>40998</v>
          </cell>
          <cell r="B3465">
            <v>2.11</v>
          </cell>
          <cell r="C3465">
            <v>2.11</v>
          </cell>
          <cell r="D3465">
            <v>2.66</v>
          </cell>
          <cell r="E3465">
            <v>2.66</v>
          </cell>
        </row>
        <row r="3466">
          <cell r="A3466">
            <v>41001</v>
          </cell>
          <cell r="B3466">
            <v>2.13</v>
          </cell>
          <cell r="C3466">
            <v>2.13</v>
          </cell>
          <cell r="D3466">
            <v>2.66</v>
          </cell>
          <cell r="E3466">
            <v>2.66</v>
          </cell>
        </row>
        <row r="3467">
          <cell r="A3467">
            <v>41002</v>
          </cell>
          <cell r="B3467">
            <v>2.19</v>
          </cell>
          <cell r="C3467">
            <v>2.19</v>
          </cell>
          <cell r="D3467">
            <v>2.73</v>
          </cell>
          <cell r="E3467">
            <v>2.73</v>
          </cell>
        </row>
        <row r="3468">
          <cell r="A3468">
            <v>41003</v>
          </cell>
          <cell r="B3468">
            <v>2.13</v>
          </cell>
          <cell r="C3468">
            <v>2.13</v>
          </cell>
          <cell r="D3468">
            <v>2.68</v>
          </cell>
          <cell r="E3468">
            <v>2.68</v>
          </cell>
        </row>
        <row r="3469">
          <cell r="A3469">
            <v>41004</v>
          </cell>
          <cell r="B3469">
            <v>2.13</v>
          </cell>
          <cell r="C3469">
            <v>2.13</v>
          </cell>
          <cell r="D3469">
            <v>2.68</v>
          </cell>
          <cell r="E3469">
            <v>2.68</v>
          </cell>
        </row>
        <row r="3470">
          <cell r="A3470">
            <v>41005</v>
          </cell>
          <cell r="B3470" t="str">
            <v xml:space="preserve"> Bank holiday</v>
          </cell>
          <cell r="C3470" t="str">
            <v xml:space="preserve"> Bank holiday</v>
          </cell>
          <cell r="D3470" t="str">
            <v xml:space="preserve"> Bank holiday</v>
          </cell>
          <cell r="E3470" t="str">
            <v xml:space="preserve"> Bank holiday</v>
          </cell>
        </row>
        <row r="3471">
          <cell r="A3471">
            <v>41008</v>
          </cell>
          <cell r="B3471">
            <v>2.0699999999999998</v>
          </cell>
          <cell r="C3471">
            <v>2.0699999999999998</v>
          </cell>
          <cell r="D3471">
            <v>2.63</v>
          </cell>
          <cell r="E3471">
            <v>2.63</v>
          </cell>
        </row>
        <row r="3472">
          <cell r="A3472">
            <v>41009</v>
          </cell>
          <cell r="B3472">
            <v>1.98</v>
          </cell>
          <cell r="C3472">
            <v>1.98</v>
          </cell>
          <cell r="D3472">
            <v>2.5499999999999998</v>
          </cell>
          <cell r="E3472">
            <v>2.5499999999999998</v>
          </cell>
        </row>
        <row r="3473">
          <cell r="A3473">
            <v>41010</v>
          </cell>
          <cell r="B3473">
            <v>2.0099999999999998</v>
          </cell>
          <cell r="C3473">
            <v>2.0099999999999998</v>
          </cell>
          <cell r="D3473">
            <v>2.58</v>
          </cell>
          <cell r="E3473">
            <v>2.58</v>
          </cell>
        </row>
        <row r="3474">
          <cell r="A3474">
            <v>41011</v>
          </cell>
          <cell r="B3474">
            <v>2.0499999999999998</v>
          </cell>
          <cell r="C3474">
            <v>2.0499999999999998</v>
          </cell>
          <cell r="D3474">
            <v>2.6</v>
          </cell>
          <cell r="E3474">
            <v>2.6</v>
          </cell>
        </row>
        <row r="3475">
          <cell r="A3475">
            <v>41012</v>
          </cell>
          <cell r="B3475">
            <v>1.99</v>
          </cell>
          <cell r="C3475">
            <v>1.99</v>
          </cell>
          <cell r="D3475">
            <v>2.5499999999999998</v>
          </cell>
          <cell r="E3475">
            <v>2.5499999999999998</v>
          </cell>
        </row>
        <row r="3476">
          <cell r="A3476">
            <v>41015</v>
          </cell>
          <cell r="B3476">
            <v>2.0099999999999998</v>
          </cell>
          <cell r="C3476">
            <v>2.0099999999999998</v>
          </cell>
          <cell r="D3476">
            <v>2.57</v>
          </cell>
          <cell r="E3476">
            <v>2.57</v>
          </cell>
        </row>
        <row r="3477">
          <cell r="A3477">
            <v>41016</v>
          </cell>
          <cell r="B3477">
            <v>2.0699999999999998</v>
          </cell>
          <cell r="C3477">
            <v>2.0699999999999998</v>
          </cell>
          <cell r="D3477">
            <v>2.61</v>
          </cell>
          <cell r="E3477">
            <v>2.61</v>
          </cell>
        </row>
        <row r="3478">
          <cell r="A3478">
            <v>41017</v>
          </cell>
          <cell r="B3478">
            <v>2.04</v>
          </cell>
          <cell r="C3478">
            <v>2.04</v>
          </cell>
          <cell r="D3478">
            <v>2.59</v>
          </cell>
          <cell r="E3478">
            <v>2.59</v>
          </cell>
        </row>
        <row r="3479">
          <cell r="A3479">
            <v>41018</v>
          </cell>
          <cell r="B3479">
            <v>2.04</v>
          </cell>
          <cell r="C3479">
            <v>2.04</v>
          </cell>
          <cell r="D3479">
            <v>2.58</v>
          </cell>
          <cell r="E3479">
            <v>2.58</v>
          </cell>
        </row>
        <row r="3480">
          <cell r="A3480">
            <v>41019</v>
          </cell>
          <cell r="B3480">
            <v>2.06</v>
          </cell>
          <cell r="C3480">
            <v>2.06</v>
          </cell>
          <cell r="D3480">
            <v>2.61</v>
          </cell>
          <cell r="E3480">
            <v>2.61</v>
          </cell>
        </row>
        <row r="3481">
          <cell r="A3481">
            <v>41022</v>
          </cell>
          <cell r="B3481">
            <v>2.04</v>
          </cell>
          <cell r="C3481">
            <v>2.04</v>
          </cell>
          <cell r="D3481">
            <v>2.59</v>
          </cell>
          <cell r="E3481">
            <v>2.59</v>
          </cell>
        </row>
        <row r="3482">
          <cell r="A3482">
            <v>41023</v>
          </cell>
          <cell r="B3482">
            <v>2.0699999999999998</v>
          </cell>
          <cell r="C3482">
            <v>2.0699999999999998</v>
          </cell>
          <cell r="D3482">
            <v>2.62</v>
          </cell>
          <cell r="E3482">
            <v>2.62</v>
          </cell>
        </row>
        <row r="3483">
          <cell r="A3483">
            <v>41024</v>
          </cell>
          <cell r="B3483">
            <v>2.1</v>
          </cell>
          <cell r="C3483">
            <v>2.1</v>
          </cell>
          <cell r="D3483">
            <v>2.65</v>
          </cell>
          <cell r="E3483">
            <v>2.65</v>
          </cell>
        </row>
        <row r="3484">
          <cell r="A3484">
            <v>41025</v>
          </cell>
          <cell r="B3484">
            <v>2.0499999999999998</v>
          </cell>
          <cell r="C3484">
            <v>2.0499999999999998</v>
          </cell>
          <cell r="D3484">
            <v>2.61</v>
          </cell>
          <cell r="E3484">
            <v>2.61</v>
          </cell>
        </row>
        <row r="3485">
          <cell r="A3485">
            <v>41026</v>
          </cell>
          <cell r="B3485">
            <v>2.09</v>
          </cell>
          <cell r="C3485">
            <v>2.09</v>
          </cell>
          <cell r="D3485">
            <v>2.63</v>
          </cell>
          <cell r="E3485">
            <v>2.63</v>
          </cell>
        </row>
        <row r="3486">
          <cell r="A3486">
            <v>41029</v>
          </cell>
          <cell r="B3486">
            <v>2.04</v>
          </cell>
          <cell r="C3486">
            <v>2.04</v>
          </cell>
          <cell r="D3486">
            <v>2.61</v>
          </cell>
          <cell r="E3486">
            <v>2.61</v>
          </cell>
        </row>
        <row r="3487">
          <cell r="A3487">
            <v>41030</v>
          </cell>
          <cell r="B3487">
            <v>2.0499999999999998</v>
          </cell>
          <cell r="C3487">
            <v>2.0499999999999998</v>
          </cell>
          <cell r="D3487">
            <v>2.61</v>
          </cell>
          <cell r="E3487">
            <v>2.61</v>
          </cell>
        </row>
        <row r="3488">
          <cell r="A3488">
            <v>41031</v>
          </cell>
          <cell r="B3488">
            <v>2.02</v>
          </cell>
          <cell r="C3488">
            <v>2.02</v>
          </cell>
          <cell r="D3488">
            <v>2.59</v>
          </cell>
          <cell r="E3488">
            <v>2.59</v>
          </cell>
        </row>
        <row r="3489">
          <cell r="A3489">
            <v>41032</v>
          </cell>
          <cell r="B3489">
            <v>2</v>
          </cell>
          <cell r="C3489">
            <v>2</v>
          </cell>
          <cell r="D3489">
            <v>2.59</v>
          </cell>
          <cell r="E3489">
            <v>2.59</v>
          </cell>
        </row>
        <row r="3490">
          <cell r="A3490">
            <v>41033</v>
          </cell>
          <cell r="B3490">
            <v>2.02</v>
          </cell>
          <cell r="C3490">
            <v>2.02</v>
          </cell>
          <cell r="D3490">
            <v>2.54</v>
          </cell>
          <cell r="E3490">
            <v>2.54</v>
          </cell>
        </row>
        <row r="3491">
          <cell r="A3491">
            <v>41036</v>
          </cell>
          <cell r="B3491">
            <v>2.02</v>
          </cell>
          <cell r="C3491">
            <v>2.02</v>
          </cell>
          <cell r="D3491">
            <v>2.54</v>
          </cell>
          <cell r="E3491">
            <v>2.54</v>
          </cell>
        </row>
        <row r="3492">
          <cell r="A3492">
            <v>41037</v>
          </cell>
          <cell r="B3492">
            <v>1.97</v>
          </cell>
          <cell r="C3492">
            <v>1.97</v>
          </cell>
          <cell r="D3492">
            <v>2.5</v>
          </cell>
          <cell r="E3492">
            <v>2.5</v>
          </cell>
        </row>
        <row r="3493">
          <cell r="A3493">
            <v>41038</v>
          </cell>
          <cell r="B3493">
            <v>1.99</v>
          </cell>
          <cell r="C3493">
            <v>1.99</v>
          </cell>
          <cell r="D3493">
            <v>2.5099999999999998</v>
          </cell>
          <cell r="E3493">
            <v>2.5099999999999998</v>
          </cell>
        </row>
        <row r="3494">
          <cell r="A3494">
            <v>41039</v>
          </cell>
          <cell r="B3494">
            <v>1.99</v>
          </cell>
          <cell r="C3494">
            <v>1.99</v>
          </cell>
          <cell r="D3494">
            <v>2.5</v>
          </cell>
          <cell r="E3494">
            <v>2.5</v>
          </cell>
        </row>
        <row r="3495">
          <cell r="A3495">
            <v>41040</v>
          </cell>
          <cell r="B3495">
            <v>1.97</v>
          </cell>
          <cell r="C3495">
            <v>1.97</v>
          </cell>
          <cell r="D3495">
            <v>2.4700000000000002</v>
          </cell>
          <cell r="E3495">
            <v>2.4700000000000002</v>
          </cell>
        </row>
        <row r="3496">
          <cell r="A3496">
            <v>41043</v>
          </cell>
          <cell r="B3496">
            <v>1.94</v>
          </cell>
          <cell r="C3496">
            <v>1.94</v>
          </cell>
          <cell r="D3496">
            <v>2.44</v>
          </cell>
          <cell r="E3496">
            <v>2.44</v>
          </cell>
        </row>
        <row r="3497">
          <cell r="A3497">
            <v>41044</v>
          </cell>
          <cell r="B3497">
            <v>1.93</v>
          </cell>
          <cell r="C3497">
            <v>1.93</v>
          </cell>
          <cell r="D3497">
            <v>2.4500000000000002</v>
          </cell>
          <cell r="E3497">
            <v>2.4500000000000002</v>
          </cell>
        </row>
        <row r="3498">
          <cell r="A3498">
            <v>41045</v>
          </cell>
          <cell r="B3498">
            <v>1.93</v>
          </cell>
          <cell r="C3498">
            <v>1.93</v>
          </cell>
          <cell r="D3498">
            <v>2.4500000000000002</v>
          </cell>
          <cell r="E3498">
            <v>2.4500000000000002</v>
          </cell>
        </row>
        <row r="3499">
          <cell r="A3499">
            <v>41046</v>
          </cell>
          <cell r="B3499">
            <v>1.88</v>
          </cell>
          <cell r="C3499">
            <v>1.88</v>
          </cell>
          <cell r="D3499">
            <v>2.42</v>
          </cell>
          <cell r="E3499">
            <v>2.42</v>
          </cell>
        </row>
        <row r="3500">
          <cell r="A3500">
            <v>41047</v>
          </cell>
          <cell r="B3500">
            <v>1.89</v>
          </cell>
          <cell r="C3500">
            <v>1.89</v>
          </cell>
          <cell r="D3500">
            <v>2.4300000000000002</v>
          </cell>
          <cell r="E3500">
            <v>2.4300000000000002</v>
          </cell>
        </row>
        <row r="3501">
          <cell r="A3501">
            <v>41050</v>
          </cell>
          <cell r="B3501" t="str">
            <v xml:space="preserve"> Bank holiday</v>
          </cell>
          <cell r="C3501" t="str">
            <v xml:space="preserve"> Bank holiday</v>
          </cell>
          <cell r="D3501" t="str">
            <v xml:space="preserve"> Bank holiday</v>
          </cell>
          <cell r="E3501" t="str">
            <v xml:space="preserve"> Bank holiday</v>
          </cell>
        </row>
        <row r="3502">
          <cell r="A3502">
            <v>41051</v>
          </cell>
          <cell r="B3502">
            <v>1.91</v>
          </cell>
          <cell r="C3502">
            <v>1.91</v>
          </cell>
          <cell r="D3502">
            <v>2.44</v>
          </cell>
          <cell r="E3502">
            <v>2.44</v>
          </cell>
        </row>
        <row r="3503">
          <cell r="A3503">
            <v>41052</v>
          </cell>
          <cell r="B3503">
            <v>1.88</v>
          </cell>
          <cell r="C3503">
            <v>1.88</v>
          </cell>
          <cell r="D3503">
            <v>2.4</v>
          </cell>
          <cell r="E3503">
            <v>2.4</v>
          </cell>
        </row>
        <row r="3504">
          <cell r="A3504">
            <v>41053</v>
          </cell>
          <cell r="B3504">
            <v>1.86</v>
          </cell>
          <cell r="C3504">
            <v>1.86</v>
          </cell>
          <cell r="D3504">
            <v>2.4</v>
          </cell>
          <cell r="E3504">
            <v>2.4</v>
          </cell>
        </row>
        <row r="3505">
          <cell r="A3505">
            <v>41054</v>
          </cell>
          <cell r="B3505">
            <v>1.8</v>
          </cell>
          <cell r="C3505">
            <v>1.8</v>
          </cell>
          <cell r="D3505">
            <v>2.35</v>
          </cell>
          <cell r="E3505">
            <v>2.35</v>
          </cell>
        </row>
        <row r="3506">
          <cell r="A3506">
            <v>41057</v>
          </cell>
          <cell r="B3506">
            <v>1.84</v>
          </cell>
          <cell r="C3506">
            <v>1.84</v>
          </cell>
          <cell r="D3506">
            <v>2.37</v>
          </cell>
          <cell r="E3506">
            <v>2.37</v>
          </cell>
        </row>
        <row r="3507">
          <cell r="A3507">
            <v>41058</v>
          </cell>
          <cell r="B3507">
            <v>1.87</v>
          </cell>
          <cell r="C3507">
            <v>1.87</v>
          </cell>
          <cell r="D3507">
            <v>2.39</v>
          </cell>
          <cell r="E3507">
            <v>2.39</v>
          </cell>
        </row>
        <row r="3508">
          <cell r="A3508">
            <v>41059</v>
          </cell>
          <cell r="B3508">
            <v>1.79</v>
          </cell>
          <cell r="C3508">
            <v>1.79</v>
          </cell>
          <cell r="D3508">
            <v>2.33</v>
          </cell>
          <cell r="E3508">
            <v>2.33</v>
          </cell>
        </row>
        <row r="3509">
          <cell r="A3509">
            <v>41060</v>
          </cell>
          <cell r="B3509">
            <v>1.74</v>
          </cell>
          <cell r="C3509">
            <v>1.74</v>
          </cell>
          <cell r="D3509">
            <v>2.29</v>
          </cell>
          <cell r="E3509">
            <v>2.29</v>
          </cell>
        </row>
        <row r="3510">
          <cell r="A3510">
            <v>41061</v>
          </cell>
          <cell r="B3510">
            <v>1.62</v>
          </cell>
          <cell r="C3510">
            <v>1.62</v>
          </cell>
          <cell r="D3510">
            <v>2.21</v>
          </cell>
          <cell r="E3510">
            <v>2.21</v>
          </cell>
        </row>
        <row r="3511">
          <cell r="A3511">
            <v>41064</v>
          </cell>
          <cell r="B3511">
            <v>1.68</v>
          </cell>
          <cell r="C3511">
            <v>1.68</v>
          </cell>
          <cell r="D3511">
            <v>2.23</v>
          </cell>
          <cell r="E3511">
            <v>2.23</v>
          </cell>
        </row>
        <row r="3512">
          <cell r="A3512">
            <v>41065</v>
          </cell>
          <cell r="B3512">
            <v>1.74</v>
          </cell>
          <cell r="C3512">
            <v>1.74</v>
          </cell>
          <cell r="D3512">
            <v>2.2799999999999998</v>
          </cell>
          <cell r="E3512">
            <v>2.2799999999999998</v>
          </cell>
        </row>
        <row r="3513">
          <cell r="A3513">
            <v>41066</v>
          </cell>
          <cell r="B3513">
            <v>1.8</v>
          </cell>
          <cell r="C3513">
            <v>1.8</v>
          </cell>
          <cell r="D3513">
            <v>2.35</v>
          </cell>
          <cell r="E3513">
            <v>2.35</v>
          </cell>
        </row>
        <row r="3514">
          <cell r="A3514">
            <v>41067</v>
          </cell>
          <cell r="B3514">
            <v>1.8</v>
          </cell>
          <cell r="C3514">
            <v>1.8</v>
          </cell>
          <cell r="D3514">
            <v>2.36</v>
          </cell>
          <cell r="E3514">
            <v>2.36</v>
          </cell>
        </row>
        <row r="3515">
          <cell r="A3515">
            <v>41068</v>
          </cell>
          <cell r="B3515">
            <v>1.81</v>
          </cell>
          <cell r="C3515">
            <v>1.81</v>
          </cell>
          <cell r="D3515">
            <v>2.36</v>
          </cell>
          <cell r="E3515">
            <v>2.36</v>
          </cell>
        </row>
        <row r="3516">
          <cell r="A3516">
            <v>41071</v>
          </cell>
          <cell r="B3516">
            <v>1.76</v>
          </cell>
          <cell r="C3516">
            <v>1.76</v>
          </cell>
          <cell r="D3516">
            <v>2.33</v>
          </cell>
          <cell r="E3516">
            <v>2.33</v>
          </cell>
        </row>
        <row r="3517">
          <cell r="A3517">
            <v>41072</v>
          </cell>
          <cell r="B3517">
            <v>1.8</v>
          </cell>
          <cell r="C3517">
            <v>1.8</v>
          </cell>
          <cell r="D3517">
            <v>2.37</v>
          </cell>
          <cell r="E3517">
            <v>2.37</v>
          </cell>
        </row>
        <row r="3518">
          <cell r="A3518">
            <v>41073</v>
          </cell>
          <cell r="B3518">
            <v>1.77</v>
          </cell>
          <cell r="C3518">
            <v>1.77</v>
          </cell>
          <cell r="D3518">
            <v>2.35</v>
          </cell>
          <cell r="E3518">
            <v>2.35</v>
          </cell>
        </row>
        <row r="3519">
          <cell r="A3519">
            <v>41074</v>
          </cell>
          <cell r="B3519">
            <v>1.79</v>
          </cell>
          <cell r="C3519">
            <v>1.79</v>
          </cell>
          <cell r="D3519">
            <v>2.37</v>
          </cell>
          <cell r="E3519">
            <v>2.37</v>
          </cell>
        </row>
        <row r="3520">
          <cell r="A3520">
            <v>41075</v>
          </cell>
          <cell r="B3520">
            <v>1.72</v>
          </cell>
          <cell r="C3520">
            <v>1.72</v>
          </cell>
          <cell r="D3520">
            <v>2.33</v>
          </cell>
          <cell r="E3520">
            <v>2.33</v>
          </cell>
        </row>
        <row r="3521">
          <cell r="A3521">
            <v>41078</v>
          </cell>
          <cell r="B3521">
            <v>1.71</v>
          </cell>
          <cell r="C3521">
            <v>1.71</v>
          </cell>
          <cell r="D3521">
            <v>2.34</v>
          </cell>
          <cell r="E3521">
            <v>2.34</v>
          </cell>
        </row>
        <row r="3522">
          <cell r="A3522">
            <v>41079</v>
          </cell>
          <cell r="B3522">
            <v>1.76</v>
          </cell>
          <cell r="C3522">
            <v>1.76</v>
          </cell>
          <cell r="D3522">
            <v>2.36</v>
          </cell>
          <cell r="E3522">
            <v>2.36</v>
          </cell>
        </row>
        <row r="3523">
          <cell r="A3523">
            <v>41080</v>
          </cell>
          <cell r="B3523">
            <v>1.77</v>
          </cell>
          <cell r="C3523">
            <v>1.77</v>
          </cell>
          <cell r="D3523">
            <v>2.36</v>
          </cell>
          <cell r="E3523">
            <v>2.36</v>
          </cell>
        </row>
        <row r="3524">
          <cell r="A3524">
            <v>41081</v>
          </cell>
          <cell r="B3524">
            <v>1.75</v>
          </cell>
          <cell r="C3524">
            <v>1.75</v>
          </cell>
          <cell r="D3524">
            <v>2.3199999999999998</v>
          </cell>
          <cell r="E3524">
            <v>2.3199999999999998</v>
          </cell>
        </row>
        <row r="3525">
          <cell r="A3525">
            <v>41082</v>
          </cell>
          <cell r="B3525">
            <v>1.8</v>
          </cell>
          <cell r="C3525">
            <v>1.8</v>
          </cell>
          <cell r="D3525">
            <v>2.36</v>
          </cell>
          <cell r="E3525">
            <v>2.36</v>
          </cell>
        </row>
        <row r="3526">
          <cell r="A3526">
            <v>41085</v>
          </cell>
          <cell r="B3526">
            <v>1.73</v>
          </cell>
          <cell r="C3526">
            <v>1.73</v>
          </cell>
          <cell r="D3526">
            <v>2.2999999999999998</v>
          </cell>
          <cell r="E3526">
            <v>2.2999999999999998</v>
          </cell>
        </row>
        <row r="3527">
          <cell r="A3527">
            <v>41086</v>
          </cell>
          <cell r="B3527">
            <v>1.75</v>
          </cell>
          <cell r="C3527">
            <v>1.75</v>
          </cell>
          <cell r="D3527">
            <v>2.3199999999999998</v>
          </cell>
          <cell r="E3527">
            <v>2.3199999999999998</v>
          </cell>
        </row>
        <row r="3528">
          <cell r="A3528">
            <v>41087</v>
          </cell>
          <cell r="B3528">
            <v>1.72</v>
          </cell>
          <cell r="C3528">
            <v>1.72</v>
          </cell>
          <cell r="D3528">
            <v>2.3199999999999998</v>
          </cell>
          <cell r="E3528">
            <v>2.3199999999999998</v>
          </cell>
        </row>
        <row r="3529">
          <cell r="A3529">
            <v>41088</v>
          </cell>
          <cell r="B3529">
            <v>1.68</v>
          </cell>
          <cell r="C3529">
            <v>1.68</v>
          </cell>
          <cell r="D3529">
            <v>2.29</v>
          </cell>
          <cell r="E3529">
            <v>2.29</v>
          </cell>
        </row>
        <row r="3530">
          <cell r="A3530">
            <v>41089</v>
          </cell>
          <cell r="B3530">
            <v>1.74</v>
          </cell>
          <cell r="C3530">
            <v>1.74</v>
          </cell>
          <cell r="D3530">
            <v>2.33</v>
          </cell>
          <cell r="E3530">
            <v>2.33</v>
          </cell>
        </row>
        <row r="3531">
          <cell r="A3531">
            <v>41092</v>
          </cell>
          <cell r="B3531" t="str">
            <v xml:space="preserve"> Bank holiday</v>
          </cell>
          <cell r="C3531" t="str">
            <v xml:space="preserve"> Bank holiday</v>
          </cell>
          <cell r="D3531" t="str">
            <v xml:space="preserve"> Bank holiday</v>
          </cell>
          <cell r="E3531" t="str">
            <v xml:space="preserve"> Bank holiday</v>
          </cell>
        </row>
        <row r="3532">
          <cell r="A3532">
            <v>41093</v>
          </cell>
          <cell r="B3532">
            <v>1.74</v>
          </cell>
          <cell r="C3532">
            <v>1.74</v>
          </cell>
          <cell r="D3532">
            <v>2.3199999999999998</v>
          </cell>
          <cell r="E3532">
            <v>2.3199999999999998</v>
          </cell>
        </row>
        <row r="3533">
          <cell r="A3533">
            <v>41094</v>
          </cell>
          <cell r="B3533">
            <v>1.71</v>
          </cell>
          <cell r="C3533">
            <v>1.71</v>
          </cell>
          <cell r="D3533">
            <v>2.2999999999999998</v>
          </cell>
          <cell r="E3533">
            <v>2.2999999999999998</v>
          </cell>
        </row>
        <row r="3534">
          <cell r="A3534">
            <v>41095</v>
          </cell>
          <cell r="B3534">
            <v>1.72</v>
          </cell>
          <cell r="C3534">
            <v>1.72</v>
          </cell>
          <cell r="D3534">
            <v>2.31</v>
          </cell>
          <cell r="E3534">
            <v>2.31</v>
          </cell>
        </row>
        <row r="3535">
          <cell r="A3535">
            <v>41096</v>
          </cell>
          <cell r="B3535">
            <v>1.69</v>
          </cell>
          <cell r="C3535">
            <v>1.69</v>
          </cell>
          <cell r="D3535">
            <v>2.29</v>
          </cell>
          <cell r="E3535">
            <v>2.29</v>
          </cell>
        </row>
        <row r="3536">
          <cell r="A3536">
            <v>41099</v>
          </cell>
          <cell r="B3536">
            <v>1.66</v>
          </cell>
          <cell r="C3536">
            <v>1.66</v>
          </cell>
          <cell r="D3536">
            <v>2.27</v>
          </cell>
          <cell r="E3536">
            <v>2.27</v>
          </cell>
        </row>
        <row r="3537">
          <cell r="A3537">
            <v>41100</v>
          </cell>
          <cell r="B3537">
            <v>1.65</v>
          </cell>
          <cell r="C3537">
            <v>1.65</v>
          </cell>
          <cell r="D3537">
            <v>2.27</v>
          </cell>
          <cell r="E3537">
            <v>2.27</v>
          </cell>
        </row>
        <row r="3538">
          <cell r="A3538">
            <v>41101</v>
          </cell>
          <cell r="B3538">
            <v>1.67</v>
          </cell>
          <cell r="C3538">
            <v>1.67</v>
          </cell>
          <cell r="D3538">
            <v>2.2799999999999998</v>
          </cell>
          <cell r="E3538">
            <v>2.2799999999999998</v>
          </cell>
        </row>
        <row r="3539">
          <cell r="A3539">
            <v>41102</v>
          </cell>
          <cell r="B3539">
            <v>1.63</v>
          </cell>
          <cell r="C3539">
            <v>1.63</v>
          </cell>
          <cell r="D3539">
            <v>2.2400000000000002</v>
          </cell>
          <cell r="E3539">
            <v>2.2400000000000002</v>
          </cell>
        </row>
        <row r="3540">
          <cell r="A3540">
            <v>41103</v>
          </cell>
          <cell r="B3540">
            <v>1.64</v>
          </cell>
          <cell r="C3540">
            <v>1.64</v>
          </cell>
          <cell r="D3540">
            <v>2.25</v>
          </cell>
          <cell r="E3540">
            <v>2.25</v>
          </cell>
        </row>
        <row r="3541">
          <cell r="A3541">
            <v>41106</v>
          </cell>
          <cell r="B3541">
            <v>1.62</v>
          </cell>
          <cell r="C3541">
            <v>1.62</v>
          </cell>
          <cell r="D3541">
            <v>2.25</v>
          </cell>
          <cell r="E3541">
            <v>2.25</v>
          </cell>
        </row>
        <row r="3542">
          <cell r="A3542">
            <v>41107</v>
          </cell>
          <cell r="B3542">
            <v>1.64</v>
          </cell>
          <cell r="C3542">
            <v>1.64</v>
          </cell>
          <cell r="D3542">
            <v>2.2599999999999998</v>
          </cell>
          <cell r="E3542">
            <v>2.2599999999999998</v>
          </cell>
        </row>
        <row r="3543">
          <cell r="A3543">
            <v>41108</v>
          </cell>
          <cell r="B3543">
            <v>1.62</v>
          </cell>
          <cell r="C3543">
            <v>1.62</v>
          </cell>
          <cell r="D3543">
            <v>2.2400000000000002</v>
          </cell>
          <cell r="E3543">
            <v>2.2400000000000002</v>
          </cell>
        </row>
        <row r="3544">
          <cell r="A3544">
            <v>41109</v>
          </cell>
          <cell r="B3544">
            <v>1.65</v>
          </cell>
          <cell r="C3544">
            <v>1.65</v>
          </cell>
          <cell r="D3544">
            <v>2.27</v>
          </cell>
          <cell r="E3544">
            <v>2.27</v>
          </cell>
        </row>
        <row r="3545">
          <cell r="A3545">
            <v>41110</v>
          </cell>
          <cell r="B3545">
            <v>1.61</v>
          </cell>
          <cell r="C3545">
            <v>1.61</v>
          </cell>
          <cell r="D3545">
            <v>2.2400000000000002</v>
          </cell>
          <cell r="E3545">
            <v>2.2400000000000002</v>
          </cell>
        </row>
        <row r="3546">
          <cell r="A3546">
            <v>41113</v>
          </cell>
          <cell r="B3546">
            <v>1.58</v>
          </cell>
          <cell r="C3546">
            <v>1.58</v>
          </cell>
          <cell r="D3546">
            <v>2.21</v>
          </cell>
          <cell r="E3546">
            <v>2.21</v>
          </cell>
        </row>
        <row r="3547">
          <cell r="A3547">
            <v>41114</v>
          </cell>
          <cell r="B3547">
            <v>1.58</v>
          </cell>
          <cell r="C3547">
            <v>1.58</v>
          </cell>
          <cell r="D3547">
            <v>2.2000000000000002</v>
          </cell>
          <cell r="E3547">
            <v>2.2000000000000002</v>
          </cell>
        </row>
        <row r="3548">
          <cell r="A3548">
            <v>41115</v>
          </cell>
          <cell r="B3548">
            <v>1.6</v>
          </cell>
          <cell r="C3548">
            <v>1.6</v>
          </cell>
          <cell r="D3548">
            <v>2.2200000000000002</v>
          </cell>
          <cell r="E3548">
            <v>2.2200000000000002</v>
          </cell>
        </row>
        <row r="3549">
          <cell r="A3549">
            <v>41116</v>
          </cell>
          <cell r="B3549">
            <v>1.64</v>
          </cell>
          <cell r="C3549">
            <v>1.64</v>
          </cell>
          <cell r="D3549">
            <v>2.27</v>
          </cell>
          <cell r="E3549">
            <v>2.27</v>
          </cell>
        </row>
        <row r="3550">
          <cell r="A3550">
            <v>41117</v>
          </cell>
          <cell r="B3550">
            <v>1.75</v>
          </cell>
          <cell r="C3550">
            <v>1.75</v>
          </cell>
          <cell r="D3550">
            <v>2.33</v>
          </cell>
          <cell r="E3550">
            <v>2.33</v>
          </cell>
        </row>
        <row r="3551">
          <cell r="A3551">
            <v>41120</v>
          </cell>
          <cell r="B3551">
            <v>1.7</v>
          </cell>
          <cell r="C3551">
            <v>1.7</v>
          </cell>
          <cell r="D3551">
            <v>2.29</v>
          </cell>
          <cell r="E3551">
            <v>2.29</v>
          </cell>
        </row>
        <row r="3552">
          <cell r="A3552">
            <v>41121</v>
          </cell>
          <cell r="B3552">
            <v>1.68</v>
          </cell>
          <cell r="C3552">
            <v>1.68</v>
          </cell>
          <cell r="D3552">
            <v>2.27</v>
          </cell>
          <cell r="E3552">
            <v>2.27</v>
          </cell>
        </row>
        <row r="3553">
          <cell r="A3553">
            <v>41122</v>
          </cell>
          <cell r="B3553">
            <v>1.71</v>
          </cell>
          <cell r="C3553">
            <v>1.71</v>
          </cell>
          <cell r="D3553">
            <v>2.29</v>
          </cell>
          <cell r="E3553">
            <v>2.29</v>
          </cell>
        </row>
        <row r="3554">
          <cell r="A3554">
            <v>41123</v>
          </cell>
          <cell r="B3554">
            <v>1.67</v>
          </cell>
          <cell r="C3554">
            <v>1.67</v>
          </cell>
          <cell r="D3554">
            <v>2.25</v>
          </cell>
          <cell r="E3554">
            <v>2.25</v>
          </cell>
        </row>
        <row r="3555">
          <cell r="A3555">
            <v>41124</v>
          </cell>
          <cell r="B3555">
            <v>1.77</v>
          </cell>
          <cell r="C3555">
            <v>1.77</v>
          </cell>
          <cell r="D3555">
            <v>2.31</v>
          </cell>
          <cell r="E3555">
            <v>2.31</v>
          </cell>
        </row>
        <row r="3556">
          <cell r="A3556">
            <v>41127</v>
          </cell>
          <cell r="B3556" t="str">
            <v xml:space="preserve"> Bank holiday</v>
          </cell>
          <cell r="C3556" t="str">
            <v xml:space="preserve"> Bank holiday</v>
          </cell>
          <cell r="D3556" t="str">
            <v xml:space="preserve"> Bank holiday</v>
          </cell>
          <cell r="E3556" t="str">
            <v xml:space="preserve"> Bank holiday</v>
          </cell>
        </row>
        <row r="3557">
          <cell r="A3557">
            <v>41128</v>
          </cell>
          <cell r="B3557">
            <v>1.84</v>
          </cell>
          <cell r="C3557">
            <v>1.84</v>
          </cell>
          <cell r="D3557">
            <v>2.37</v>
          </cell>
          <cell r="E3557">
            <v>2.37</v>
          </cell>
        </row>
        <row r="3558">
          <cell r="A3558">
            <v>41129</v>
          </cell>
          <cell r="B3558">
            <v>1.82</v>
          </cell>
          <cell r="C3558">
            <v>1.82</v>
          </cell>
          <cell r="D3558">
            <v>2.35</v>
          </cell>
          <cell r="E3558">
            <v>2.35</v>
          </cell>
        </row>
        <row r="3559">
          <cell r="A3559">
            <v>41130</v>
          </cell>
          <cell r="B3559">
            <v>1.81</v>
          </cell>
          <cell r="C3559">
            <v>1.81</v>
          </cell>
          <cell r="D3559">
            <v>2.33</v>
          </cell>
          <cell r="E3559">
            <v>2.33</v>
          </cell>
        </row>
        <row r="3560">
          <cell r="A3560">
            <v>41131</v>
          </cell>
          <cell r="B3560">
            <v>1.78</v>
          </cell>
          <cell r="C3560">
            <v>1.78</v>
          </cell>
          <cell r="D3560">
            <v>2.3199999999999998</v>
          </cell>
          <cell r="E3560">
            <v>2.3199999999999998</v>
          </cell>
        </row>
        <row r="3561">
          <cell r="A3561">
            <v>41134</v>
          </cell>
          <cell r="B3561">
            <v>1.8</v>
          </cell>
          <cell r="C3561">
            <v>1.8</v>
          </cell>
          <cell r="D3561">
            <v>2.33</v>
          </cell>
          <cell r="E3561">
            <v>2.33</v>
          </cell>
        </row>
        <row r="3562">
          <cell r="A3562">
            <v>41135</v>
          </cell>
          <cell r="B3562">
            <v>1.85</v>
          </cell>
          <cell r="C3562">
            <v>1.85</v>
          </cell>
          <cell r="D3562">
            <v>2.37</v>
          </cell>
          <cell r="E3562">
            <v>2.37</v>
          </cell>
        </row>
        <row r="3563">
          <cell r="A3563">
            <v>41136</v>
          </cell>
          <cell r="B3563">
            <v>1.95</v>
          </cell>
          <cell r="C3563">
            <v>1.95</v>
          </cell>
          <cell r="D3563">
            <v>2.46</v>
          </cell>
          <cell r="E3563">
            <v>2.46</v>
          </cell>
        </row>
        <row r="3564">
          <cell r="A3564">
            <v>41137</v>
          </cell>
          <cell r="B3564">
            <v>1.96</v>
          </cell>
          <cell r="C3564">
            <v>1.96</v>
          </cell>
          <cell r="D3564">
            <v>2.4900000000000002</v>
          </cell>
          <cell r="E3564">
            <v>2.4900000000000002</v>
          </cell>
        </row>
        <row r="3565">
          <cell r="A3565">
            <v>41138</v>
          </cell>
          <cell r="B3565">
            <v>1.94</v>
          </cell>
          <cell r="C3565">
            <v>1.94</v>
          </cell>
          <cell r="D3565">
            <v>2.48</v>
          </cell>
          <cell r="E3565">
            <v>2.48</v>
          </cell>
        </row>
        <row r="3566">
          <cell r="A3566">
            <v>41141</v>
          </cell>
          <cell r="B3566">
            <v>1.94</v>
          </cell>
          <cell r="C3566">
            <v>1.94</v>
          </cell>
          <cell r="D3566">
            <v>2.48</v>
          </cell>
          <cell r="E3566">
            <v>2.48</v>
          </cell>
        </row>
        <row r="3567">
          <cell r="A3567">
            <v>41142</v>
          </cell>
          <cell r="B3567">
            <v>1.92</v>
          </cell>
          <cell r="C3567">
            <v>1.92</v>
          </cell>
          <cell r="D3567">
            <v>2.4700000000000002</v>
          </cell>
          <cell r="E3567">
            <v>2.4700000000000002</v>
          </cell>
        </row>
        <row r="3568">
          <cell r="A3568">
            <v>41143</v>
          </cell>
          <cell r="B3568">
            <v>1.84</v>
          </cell>
          <cell r="C3568">
            <v>1.84</v>
          </cell>
          <cell r="D3568">
            <v>2.41</v>
          </cell>
          <cell r="E3568">
            <v>2.41</v>
          </cell>
        </row>
        <row r="3569">
          <cell r="A3569">
            <v>41144</v>
          </cell>
          <cell r="B3569">
            <v>1.82</v>
          </cell>
          <cell r="C3569">
            <v>1.82</v>
          </cell>
          <cell r="D3569">
            <v>2.4</v>
          </cell>
          <cell r="E3569">
            <v>2.4</v>
          </cell>
        </row>
        <row r="3570">
          <cell r="A3570">
            <v>41145</v>
          </cell>
          <cell r="B3570">
            <v>1.83</v>
          </cell>
          <cell r="C3570">
            <v>1.83</v>
          </cell>
          <cell r="D3570">
            <v>2.41</v>
          </cell>
          <cell r="E3570">
            <v>2.41</v>
          </cell>
        </row>
        <row r="3571">
          <cell r="A3571">
            <v>41148</v>
          </cell>
          <cell r="B3571">
            <v>1.8</v>
          </cell>
          <cell r="C3571">
            <v>1.8</v>
          </cell>
          <cell r="D3571">
            <v>2.38</v>
          </cell>
          <cell r="E3571">
            <v>2.38</v>
          </cell>
        </row>
        <row r="3572">
          <cell r="A3572">
            <v>41149</v>
          </cell>
          <cell r="B3572">
            <v>1.8</v>
          </cell>
          <cell r="C3572">
            <v>1.8</v>
          </cell>
          <cell r="D3572">
            <v>2.36</v>
          </cell>
          <cell r="E3572">
            <v>2.36</v>
          </cell>
        </row>
        <row r="3573">
          <cell r="A3573">
            <v>41150</v>
          </cell>
          <cell r="B3573">
            <v>1.8</v>
          </cell>
          <cell r="C3573">
            <v>1.8</v>
          </cell>
          <cell r="D3573">
            <v>2.37</v>
          </cell>
          <cell r="E3573">
            <v>2.37</v>
          </cell>
        </row>
        <row r="3574">
          <cell r="A3574">
            <v>41151</v>
          </cell>
          <cell r="B3574">
            <v>1.77</v>
          </cell>
          <cell r="C3574">
            <v>1.77</v>
          </cell>
          <cell r="D3574">
            <v>2.34</v>
          </cell>
          <cell r="E3574">
            <v>2.34</v>
          </cell>
        </row>
        <row r="3575">
          <cell r="A3575">
            <v>41152</v>
          </cell>
          <cell r="B3575">
            <v>1.77</v>
          </cell>
          <cell r="C3575">
            <v>1.77</v>
          </cell>
          <cell r="D3575">
            <v>2.34</v>
          </cell>
          <cell r="E3575">
            <v>2.34</v>
          </cell>
        </row>
        <row r="3576">
          <cell r="A3576">
            <v>41155</v>
          </cell>
          <cell r="B3576" t="str">
            <v xml:space="preserve"> Bank holiday</v>
          </cell>
          <cell r="C3576" t="str">
            <v>NA</v>
          </cell>
          <cell r="D3576" t="str">
            <v xml:space="preserve"> Bank holiday</v>
          </cell>
          <cell r="E3576" t="str">
            <v>NA</v>
          </cell>
        </row>
        <row r="3577">
          <cell r="A3577">
            <v>41156</v>
          </cell>
          <cell r="B3577">
            <v>1.74</v>
          </cell>
          <cell r="C3577">
            <v>1.74</v>
          </cell>
          <cell r="D3577">
            <v>2.31</v>
          </cell>
          <cell r="E3577">
            <v>2.31</v>
          </cell>
        </row>
        <row r="3578">
          <cell r="A3578">
            <v>41157</v>
          </cell>
          <cell r="B3578">
            <v>1.75</v>
          </cell>
          <cell r="C3578">
            <v>1.75</v>
          </cell>
          <cell r="D3578">
            <v>2.33</v>
          </cell>
          <cell r="E3578">
            <v>2.33</v>
          </cell>
        </row>
        <row r="3579">
          <cell r="A3579">
            <v>41158</v>
          </cell>
          <cell r="B3579">
            <v>1.84</v>
          </cell>
          <cell r="C3579">
            <v>1.84</v>
          </cell>
          <cell r="D3579">
            <v>2.4</v>
          </cell>
          <cell r="E3579">
            <v>2.4</v>
          </cell>
        </row>
        <row r="3580">
          <cell r="A3580">
            <v>41159</v>
          </cell>
          <cell r="B3580">
            <v>1.85</v>
          </cell>
          <cell r="C3580">
            <v>1.85</v>
          </cell>
          <cell r="D3580">
            <v>2.4300000000000002</v>
          </cell>
          <cell r="E3580">
            <v>2.4300000000000002</v>
          </cell>
        </row>
        <row r="3581">
          <cell r="A3581">
            <v>41162</v>
          </cell>
          <cell r="B3581">
            <v>1.83</v>
          </cell>
          <cell r="C3581">
            <v>1.83</v>
          </cell>
          <cell r="D3581">
            <v>2.42</v>
          </cell>
          <cell r="E3581">
            <v>2.42</v>
          </cell>
        </row>
        <row r="3582">
          <cell r="A3582">
            <v>41163</v>
          </cell>
          <cell r="B3582">
            <v>1.85</v>
          </cell>
          <cell r="C3582">
            <v>1.85</v>
          </cell>
          <cell r="D3582">
            <v>2.44</v>
          </cell>
          <cell r="E3582">
            <v>2.44</v>
          </cell>
        </row>
        <row r="3583">
          <cell r="A3583">
            <v>41164</v>
          </cell>
          <cell r="B3583">
            <v>1.9</v>
          </cell>
          <cell r="C3583">
            <v>1.9</v>
          </cell>
          <cell r="D3583">
            <v>2.4900000000000002</v>
          </cell>
          <cell r="E3583">
            <v>2.4900000000000002</v>
          </cell>
        </row>
        <row r="3584">
          <cell r="A3584">
            <v>41165</v>
          </cell>
          <cell r="B3584">
            <v>1.88</v>
          </cell>
          <cell r="C3584">
            <v>1.88</v>
          </cell>
          <cell r="D3584">
            <v>2.4700000000000002</v>
          </cell>
          <cell r="E3584">
            <v>2.4700000000000002</v>
          </cell>
        </row>
        <row r="3585">
          <cell r="A3585">
            <v>41166</v>
          </cell>
          <cell r="B3585">
            <v>1.97</v>
          </cell>
          <cell r="C3585">
            <v>1.97</v>
          </cell>
          <cell r="D3585">
            <v>2.54</v>
          </cell>
          <cell r="E3585">
            <v>2.54</v>
          </cell>
        </row>
        <row r="3586">
          <cell r="A3586">
            <v>41169</v>
          </cell>
          <cell r="B3586">
            <v>1.94</v>
          </cell>
          <cell r="C3586">
            <v>1.94</v>
          </cell>
          <cell r="D3586">
            <v>2.52</v>
          </cell>
          <cell r="E3586">
            <v>2.52</v>
          </cell>
        </row>
        <row r="3587">
          <cell r="A3587">
            <v>41170</v>
          </cell>
          <cell r="B3587">
            <v>1.91</v>
          </cell>
          <cell r="C3587">
            <v>1.91</v>
          </cell>
          <cell r="D3587">
            <v>2.4900000000000002</v>
          </cell>
          <cell r="E3587">
            <v>2.4900000000000002</v>
          </cell>
        </row>
        <row r="3588">
          <cell r="A3588">
            <v>41171</v>
          </cell>
          <cell r="B3588">
            <v>1.89</v>
          </cell>
          <cell r="C3588">
            <v>1.89</v>
          </cell>
          <cell r="D3588">
            <v>2.46</v>
          </cell>
          <cell r="E3588">
            <v>2.46</v>
          </cell>
        </row>
        <row r="3589">
          <cell r="A3589">
            <v>41172</v>
          </cell>
          <cell r="B3589">
            <v>1.86</v>
          </cell>
          <cell r="C3589">
            <v>1.86</v>
          </cell>
          <cell r="D3589">
            <v>2.42</v>
          </cell>
          <cell r="E3589">
            <v>2.42</v>
          </cell>
        </row>
        <row r="3590">
          <cell r="A3590">
            <v>41173</v>
          </cell>
          <cell r="B3590">
            <v>1.85</v>
          </cell>
          <cell r="C3590">
            <v>1.85</v>
          </cell>
          <cell r="D3590">
            <v>2.42</v>
          </cell>
          <cell r="E3590">
            <v>2.42</v>
          </cell>
        </row>
        <row r="3591">
          <cell r="A3591">
            <v>41176</v>
          </cell>
          <cell r="B3591">
            <v>1.82</v>
          </cell>
          <cell r="C3591">
            <v>1.82</v>
          </cell>
          <cell r="D3591">
            <v>2.39</v>
          </cell>
          <cell r="E3591">
            <v>2.39</v>
          </cell>
        </row>
        <row r="3592">
          <cell r="A3592">
            <v>41177</v>
          </cell>
          <cell r="B3592">
            <v>1.81</v>
          </cell>
          <cell r="C3592">
            <v>1.81</v>
          </cell>
          <cell r="D3592">
            <v>2.38</v>
          </cell>
          <cell r="E3592">
            <v>2.38</v>
          </cell>
        </row>
        <row r="3593">
          <cell r="A3593">
            <v>41178</v>
          </cell>
          <cell r="B3593">
            <v>1.75</v>
          </cell>
          <cell r="C3593">
            <v>1.75</v>
          </cell>
          <cell r="D3593">
            <v>2.33</v>
          </cell>
          <cell r="E3593">
            <v>2.33</v>
          </cell>
        </row>
        <row r="3594">
          <cell r="A3594">
            <v>41179</v>
          </cell>
          <cell r="B3594">
            <v>1.75</v>
          </cell>
          <cell r="C3594">
            <v>1.75</v>
          </cell>
          <cell r="D3594">
            <v>2.35</v>
          </cell>
          <cell r="E3594">
            <v>2.35</v>
          </cell>
        </row>
        <row r="3595">
          <cell r="A3595">
            <v>41180</v>
          </cell>
          <cell r="B3595">
            <v>1.73</v>
          </cell>
          <cell r="C3595">
            <v>1.73</v>
          </cell>
          <cell r="D3595">
            <v>2.3199999999999998</v>
          </cell>
          <cell r="E3595">
            <v>2.3199999999999998</v>
          </cell>
        </row>
        <row r="3596">
          <cell r="A3596">
            <v>41183</v>
          </cell>
          <cell r="B3596">
            <v>1.71</v>
          </cell>
          <cell r="C3596">
            <v>1.71</v>
          </cell>
          <cell r="D3596">
            <v>2.3199999999999998</v>
          </cell>
          <cell r="E3596">
            <v>2.3199999999999998</v>
          </cell>
        </row>
        <row r="3597">
          <cell r="A3597">
            <v>41184</v>
          </cell>
          <cell r="B3597">
            <v>1.72</v>
          </cell>
          <cell r="C3597">
            <v>1.72</v>
          </cell>
          <cell r="D3597">
            <v>2.3199999999999998</v>
          </cell>
          <cell r="E3597">
            <v>2.3199999999999998</v>
          </cell>
        </row>
      </sheetData>
      <sheetData sheetId="62">
        <row r="3">
          <cell r="A3">
            <v>37320</v>
          </cell>
          <cell r="B3">
            <v>6.99</v>
          </cell>
          <cell r="C3">
            <v>6.9900000000000004E-2</v>
          </cell>
        </row>
        <row r="4">
          <cell r="A4">
            <v>37321</v>
          </cell>
          <cell r="B4">
            <v>7.01</v>
          </cell>
          <cell r="C4">
            <v>7.0099999999999996E-2</v>
          </cell>
        </row>
        <row r="5">
          <cell r="A5">
            <v>37322</v>
          </cell>
          <cell r="B5">
            <v>7.07</v>
          </cell>
          <cell r="C5">
            <v>7.0699999999999999E-2</v>
          </cell>
        </row>
        <row r="6">
          <cell r="A6">
            <v>37323</v>
          </cell>
          <cell r="B6">
            <v>7.11</v>
          </cell>
          <cell r="C6">
            <v>7.1099999999999997E-2</v>
          </cell>
        </row>
        <row r="7">
          <cell r="A7">
            <v>37326</v>
          </cell>
          <cell r="B7">
            <v>7.08</v>
          </cell>
          <cell r="C7">
            <v>7.0800000000000002E-2</v>
          </cell>
        </row>
        <row r="8">
          <cell r="A8">
            <v>37327</v>
          </cell>
          <cell r="B8">
            <v>7.1</v>
          </cell>
          <cell r="C8">
            <v>7.0999999999999994E-2</v>
          </cell>
        </row>
        <row r="9">
          <cell r="A9">
            <v>37328</v>
          </cell>
          <cell r="B9">
            <v>7.1</v>
          </cell>
          <cell r="C9">
            <v>7.0999999999999994E-2</v>
          </cell>
        </row>
        <row r="10">
          <cell r="A10">
            <v>37329</v>
          </cell>
          <cell r="B10">
            <v>7.18</v>
          </cell>
          <cell r="C10">
            <v>7.1800000000000003E-2</v>
          </cell>
        </row>
        <row r="11">
          <cell r="A11">
            <v>37330</v>
          </cell>
          <cell r="B11">
            <v>7.14</v>
          </cell>
          <cell r="C11">
            <v>7.1399999999999991E-2</v>
          </cell>
        </row>
        <row r="12">
          <cell r="A12">
            <v>37333</v>
          </cell>
          <cell r="B12">
            <v>7.11</v>
          </cell>
          <cell r="C12">
            <v>7.1099999999999997E-2</v>
          </cell>
        </row>
        <row r="13">
          <cell r="A13">
            <v>37334</v>
          </cell>
          <cell r="B13">
            <v>7.09</v>
          </cell>
          <cell r="C13">
            <v>7.0900000000000005E-2</v>
          </cell>
        </row>
        <row r="14">
          <cell r="A14">
            <v>37335</v>
          </cell>
          <cell r="B14">
            <v>7.15</v>
          </cell>
          <cell r="C14">
            <v>7.1500000000000008E-2</v>
          </cell>
        </row>
        <row r="15">
          <cell r="A15">
            <v>37336</v>
          </cell>
          <cell r="B15">
            <v>7.17</v>
          </cell>
          <cell r="C15">
            <v>7.17E-2</v>
          </cell>
        </row>
        <row r="16">
          <cell r="A16">
            <v>37337</v>
          </cell>
          <cell r="B16">
            <v>7.17</v>
          </cell>
          <cell r="C16">
            <v>7.17E-2</v>
          </cell>
        </row>
        <row r="17">
          <cell r="A17">
            <v>37340</v>
          </cell>
          <cell r="B17">
            <v>7.2</v>
          </cell>
          <cell r="C17">
            <v>7.2000000000000008E-2</v>
          </cell>
        </row>
        <row r="18">
          <cell r="A18">
            <v>37341</v>
          </cell>
          <cell r="B18">
            <v>7.16</v>
          </cell>
          <cell r="C18">
            <v>7.1599999999999997E-2</v>
          </cell>
        </row>
        <row r="19">
          <cell r="A19">
            <v>37342</v>
          </cell>
          <cell r="B19">
            <v>7.2</v>
          </cell>
          <cell r="C19">
            <v>7.2000000000000008E-2</v>
          </cell>
        </row>
        <row r="20">
          <cell r="A20">
            <v>37343</v>
          </cell>
          <cell r="B20">
            <v>7.19</v>
          </cell>
          <cell r="C20">
            <v>7.1900000000000006E-2</v>
          </cell>
        </row>
        <row r="21">
          <cell r="A21">
            <v>37344</v>
          </cell>
          <cell r="B21">
            <v>7.2</v>
          </cell>
          <cell r="C21">
            <v>7.2000000000000008E-2</v>
          </cell>
        </row>
        <row r="22">
          <cell r="A22">
            <v>37347</v>
          </cell>
          <cell r="B22">
            <v>7.2</v>
          </cell>
          <cell r="C22">
            <v>7.2000000000000008E-2</v>
          </cell>
        </row>
        <row r="23">
          <cell r="A23">
            <v>37348</v>
          </cell>
          <cell r="B23">
            <v>7.15</v>
          </cell>
          <cell r="C23">
            <v>7.1500000000000008E-2</v>
          </cell>
        </row>
        <row r="24">
          <cell r="A24">
            <v>37349</v>
          </cell>
          <cell r="B24">
            <v>7.18</v>
          </cell>
          <cell r="C24">
            <v>7.1800000000000003E-2</v>
          </cell>
        </row>
        <row r="25">
          <cell r="A25">
            <v>37350</v>
          </cell>
          <cell r="B25">
            <v>7.18</v>
          </cell>
          <cell r="C25">
            <v>7.1800000000000003E-2</v>
          </cell>
        </row>
        <row r="26">
          <cell r="A26">
            <v>37351</v>
          </cell>
          <cell r="B26">
            <v>7.15</v>
          </cell>
          <cell r="C26">
            <v>7.1500000000000008E-2</v>
          </cell>
        </row>
        <row r="27">
          <cell r="A27">
            <v>37354</v>
          </cell>
          <cell r="B27">
            <v>7.19</v>
          </cell>
          <cell r="C27">
            <v>7.1900000000000006E-2</v>
          </cell>
        </row>
        <row r="28">
          <cell r="A28">
            <v>37355</v>
          </cell>
          <cell r="B28">
            <v>7.18</v>
          </cell>
          <cell r="C28">
            <v>7.1800000000000003E-2</v>
          </cell>
        </row>
        <row r="29">
          <cell r="A29">
            <v>37356</v>
          </cell>
          <cell r="B29">
            <v>7.17</v>
          </cell>
          <cell r="C29">
            <v>7.17E-2</v>
          </cell>
        </row>
        <row r="30">
          <cell r="A30">
            <v>37357</v>
          </cell>
          <cell r="B30">
            <v>7.16</v>
          </cell>
          <cell r="C30">
            <v>7.1599999999999997E-2</v>
          </cell>
        </row>
        <row r="31">
          <cell r="A31">
            <v>37358</v>
          </cell>
          <cell r="B31">
            <v>7.13</v>
          </cell>
          <cell r="C31">
            <v>7.1300000000000002E-2</v>
          </cell>
        </row>
        <row r="32">
          <cell r="A32">
            <v>37361</v>
          </cell>
          <cell r="B32">
            <v>7.1</v>
          </cell>
          <cell r="C32">
            <v>7.0999999999999994E-2</v>
          </cell>
        </row>
        <row r="33">
          <cell r="A33">
            <v>37362</v>
          </cell>
          <cell r="B33">
            <v>7.13</v>
          </cell>
          <cell r="C33">
            <v>7.1300000000000002E-2</v>
          </cell>
        </row>
        <row r="34">
          <cell r="A34">
            <v>37363</v>
          </cell>
          <cell r="B34">
            <v>7.18</v>
          </cell>
          <cell r="C34">
            <v>7.1800000000000003E-2</v>
          </cell>
        </row>
        <row r="35">
          <cell r="A35">
            <v>37364</v>
          </cell>
          <cell r="B35">
            <v>7.18</v>
          </cell>
          <cell r="C35">
            <v>7.1800000000000003E-2</v>
          </cell>
        </row>
        <row r="36">
          <cell r="A36">
            <v>37365</v>
          </cell>
          <cell r="B36">
            <v>7.19</v>
          </cell>
          <cell r="C36">
            <v>7.1900000000000006E-2</v>
          </cell>
        </row>
        <row r="37">
          <cell r="A37">
            <v>37368</v>
          </cell>
          <cell r="B37">
            <v>7.19</v>
          </cell>
          <cell r="C37">
            <v>7.1900000000000006E-2</v>
          </cell>
        </row>
        <row r="38">
          <cell r="A38">
            <v>37369</v>
          </cell>
          <cell r="B38">
            <v>7.2</v>
          </cell>
          <cell r="C38">
            <v>7.2000000000000008E-2</v>
          </cell>
        </row>
        <row r="39">
          <cell r="A39">
            <v>37370</v>
          </cell>
          <cell r="B39">
            <v>7.16</v>
          </cell>
          <cell r="C39">
            <v>7.1599999999999997E-2</v>
          </cell>
        </row>
        <row r="40">
          <cell r="A40">
            <v>37371</v>
          </cell>
          <cell r="B40">
            <v>7.16</v>
          </cell>
          <cell r="C40">
            <v>7.1599999999999997E-2</v>
          </cell>
        </row>
        <row r="41">
          <cell r="A41">
            <v>37372</v>
          </cell>
          <cell r="B41">
            <v>7.16</v>
          </cell>
          <cell r="C41">
            <v>7.1599999999999997E-2</v>
          </cell>
        </row>
        <row r="42">
          <cell r="A42">
            <v>37375</v>
          </cell>
          <cell r="B42">
            <v>7.12</v>
          </cell>
          <cell r="C42">
            <v>7.1199999999999999E-2</v>
          </cell>
        </row>
        <row r="43">
          <cell r="A43">
            <v>37376</v>
          </cell>
          <cell r="B43">
            <v>7.11</v>
          </cell>
          <cell r="C43">
            <v>7.1099999999999997E-2</v>
          </cell>
        </row>
        <row r="44">
          <cell r="A44">
            <v>37377</v>
          </cell>
          <cell r="B44">
            <v>7.09</v>
          </cell>
          <cell r="C44">
            <v>7.0900000000000005E-2</v>
          </cell>
        </row>
        <row r="45">
          <cell r="A45">
            <v>37378</v>
          </cell>
          <cell r="B45">
            <v>7.11</v>
          </cell>
          <cell r="C45">
            <v>7.1099999999999997E-2</v>
          </cell>
        </row>
        <row r="46">
          <cell r="A46">
            <v>37379</v>
          </cell>
          <cell r="B46">
            <v>7.06</v>
          </cell>
          <cell r="C46">
            <v>7.0599999999999996E-2</v>
          </cell>
        </row>
        <row r="47">
          <cell r="A47">
            <v>37382</v>
          </cell>
          <cell r="B47">
            <v>7.05</v>
          </cell>
          <cell r="C47">
            <v>7.0499999999999993E-2</v>
          </cell>
        </row>
        <row r="48">
          <cell r="A48">
            <v>37383</v>
          </cell>
          <cell r="B48">
            <v>7.05</v>
          </cell>
          <cell r="C48">
            <v>7.0499999999999993E-2</v>
          </cell>
        </row>
        <row r="49">
          <cell r="A49">
            <v>37384</v>
          </cell>
          <cell r="B49">
            <v>7.16</v>
          </cell>
          <cell r="C49">
            <v>7.1599999999999997E-2</v>
          </cell>
        </row>
        <row r="50">
          <cell r="A50">
            <v>37385</v>
          </cell>
          <cell r="B50">
            <v>7.13</v>
          </cell>
          <cell r="C50">
            <v>7.1300000000000002E-2</v>
          </cell>
        </row>
        <row r="51">
          <cell r="A51">
            <v>37386</v>
          </cell>
          <cell r="B51">
            <v>7.12</v>
          </cell>
          <cell r="C51">
            <v>7.1199999999999999E-2</v>
          </cell>
        </row>
        <row r="52">
          <cell r="A52">
            <v>37389</v>
          </cell>
          <cell r="B52">
            <v>7.17</v>
          </cell>
          <cell r="C52">
            <v>7.17E-2</v>
          </cell>
        </row>
        <row r="53">
          <cell r="A53">
            <v>37390</v>
          </cell>
          <cell r="B53">
            <v>7.21</v>
          </cell>
          <cell r="C53">
            <v>7.2099999999999997E-2</v>
          </cell>
        </row>
        <row r="54">
          <cell r="A54">
            <v>37391</v>
          </cell>
          <cell r="B54">
            <v>7.19</v>
          </cell>
          <cell r="C54">
            <v>7.1900000000000006E-2</v>
          </cell>
        </row>
        <row r="55">
          <cell r="A55">
            <v>37392</v>
          </cell>
          <cell r="B55">
            <v>7.16</v>
          </cell>
          <cell r="C55">
            <v>7.1599999999999997E-2</v>
          </cell>
        </row>
        <row r="56">
          <cell r="A56">
            <v>37393</v>
          </cell>
          <cell r="B56">
            <v>7.18</v>
          </cell>
          <cell r="C56">
            <v>7.1800000000000003E-2</v>
          </cell>
        </row>
        <row r="57">
          <cell r="A57">
            <v>37396</v>
          </cell>
          <cell r="B57">
            <v>7.18</v>
          </cell>
          <cell r="C57">
            <v>7.1800000000000003E-2</v>
          </cell>
        </row>
        <row r="58">
          <cell r="A58">
            <v>37397</v>
          </cell>
          <cell r="B58">
            <v>7.12</v>
          </cell>
          <cell r="C58">
            <v>7.1199999999999999E-2</v>
          </cell>
        </row>
        <row r="59">
          <cell r="A59">
            <v>37398</v>
          </cell>
          <cell r="B59">
            <v>7.08</v>
          </cell>
          <cell r="C59">
            <v>7.0800000000000002E-2</v>
          </cell>
        </row>
        <row r="60">
          <cell r="A60">
            <v>37399</v>
          </cell>
          <cell r="B60">
            <v>7.07</v>
          </cell>
          <cell r="C60">
            <v>7.0699999999999999E-2</v>
          </cell>
        </row>
        <row r="61">
          <cell r="A61">
            <v>37400</v>
          </cell>
          <cell r="B61">
            <v>7.04</v>
          </cell>
          <cell r="C61">
            <v>7.0400000000000004E-2</v>
          </cell>
        </row>
        <row r="62">
          <cell r="A62">
            <v>37403</v>
          </cell>
          <cell r="B62">
            <v>7.05</v>
          </cell>
          <cell r="C62">
            <v>7.0499999999999993E-2</v>
          </cell>
        </row>
        <row r="63">
          <cell r="A63">
            <v>37404</v>
          </cell>
          <cell r="B63">
            <v>7.04</v>
          </cell>
          <cell r="C63">
            <v>7.0400000000000004E-2</v>
          </cell>
        </row>
        <row r="64">
          <cell r="A64">
            <v>37405</v>
          </cell>
          <cell r="B64">
            <v>6.97</v>
          </cell>
          <cell r="C64">
            <v>6.9699999999999998E-2</v>
          </cell>
        </row>
        <row r="65">
          <cell r="A65">
            <v>37406</v>
          </cell>
          <cell r="B65">
            <v>6.96</v>
          </cell>
          <cell r="C65">
            <v>6.9599999999999995E-2</v>
          </cell>
        </row>
        <row r="66">
          <cell r="A66">
            <v>37407</v>
          </cell>
          <cell r="B66">
            <v>6.98</v>
          </cell>
          <cell r="C66">
            <v>6.9800000000000001E-2</v>
          </cell>
        </row>
        <row r="67">
          <cell r="A67">
            <v>37410</v>
          </cell>
          <cell r="B67">
            <v>6.97</v>
          </cell>
          <cell r="C67">
            <v>6.9699999999999998E-2</v>
          </cell>
        </row>
        <row r="68">
          <cell r="A68">
            <v>37411</v>
          </cell>
          <cell r="B68">
            <v>7</v>
          </cell>
          <cell r="C68">
            <v>7.0000000000000007E-2</v>
          </cell>
        </row>
        <row r="69">
          <cell r="A69">
            <v>37412</v>
          </cell>
          <cell r="B69">
            <v>7.02</v>
          </cell>
          <cell r="C69">
            <v>7.0199999999999999E-2</v>
          </cell>
        </row>
        <row r="70">
          <cell r="A70">
            <v>37413</v>
          </cell>
          <cell r="B70">
            <v>7</v>
          </cell>
          <cell r="C70">
            <v>7.0000000000000007E-2</v>
          </cell>
        </row>
        <row r="71">
          <cell r="A71">
            <v>37414</v>
          </cell>
          <cell r="B71">
            <v>7</v>
          </cell>
          <cell r="C71">
            <v>7.0000000000000007E-2</v>
          </cell>
        </row>
        <row r="72">
          <cell r="A72">
            <v>37417</v>
          </cell>
          <cell r="B72">
            <v>6.93</v>
          </cell>
          <cell r="C72">
            <v>6.93E-2</v>
          </cell>
        </row>
        <row r="73">
          <cell r="A73">
            <v>37418</v>
          </cell>
          <cell r="B73">
            <v>6.91</v>
          </cell>
          <cell r="C73">
            <v>6.9099999999999995E-2</v>
          </cell>
        </row>
        <row r="74">
          <cell r="A74">
            <v>37419</v>
          </cell>
          <cell r="B74">
            <v>6.88</v>
          </cell>
          <cell r="C74">
            <v>6.88E-2</v>
          </cell>
        </row>
        <row r="75">
          <cell r="A75">
            <v>37420</v>
          </cell>
          <cell r="B75">
            <v>6.86</v>
          </cell>
          <cell r="C75">
            <v>6.8600000000000008E-2</v>
          </cell>
        </row>
        <row r="76">
          <cell r="A76">
            <v>37421</v>
          </cell>
          <cell r="B76">
            <v>6.81</v>
          </cell>
          <cell r="C76">
            <v>6.8099999999999994E-2</v>
          </cell>
        </row>
        <row r="77">
          <cell r="A77">
            <v>37424</v>
          </cell>
          <cell r="B77">
            <v>6.83</v>
          </cell>
          <cell r="C77">
            <v>6.83E-2</v>
          </cell>
        </row>
        <row r="78">
          <cell r="A78">
            <v>37425</v>
          </cell>
          <cell r="B78">
            <v>6.86</v>
          </cell>
          <cell r="C78">
            <v>6.8600000000000008E-2</v>
          </cell>
        </row>
        <row r="79">
          <cell r="A79">
            <v>37426</v>
          </cell>
          <cell r="B79">
            <v>6.83</v>
          </cell>
          <cell r="C79">
            <v>6.83E-2</v>
          </cell>
        </row>
        <row r="80">
          <cell r="A80">
            <v>37427</v>
          </cell>
          <cell r="B80">
            <v>6.87</v>
          </cell>
          <cell r="C80">
            <v>6.8699999999999997E-2</v>
          </cell>
        </row>
        <row r="81">
          <cell r="A81">
            <v>37428</v>
          </cell>
          <cell r="B81">
            <v>6.84</v>
          </cell>
          <cell r="C81">
            <v>6.8400000000000002E-2</v>
          </cell>
        </row>
        <row r="82">
          <cell r="A82">
            <v>37431</v>
          </cell>
          <cell r="B82">
            <v>6.87</v>
          </cell>
          <cell r="C82">
            <v>6.8699999999999997E-2</v>
          </cell>
        </row>
        <row r="83">
          <cell r="A83">
            <v>37432</v>
          </cell>
          <cell r="B83">
            <v>6.89</v>
          </cell>
          <cell r="C83">
            <v>6.8900000000000003E-2</v>
          </cell>
        </row>
        <row r="84">
          <cell r="A84">
            <v>37433</v>
          </cell>
          <cell r="B84">
            <v>6.9</v>
          </cell>
          <cell r="C84">
            <v>6.9000000000000006E-2</v>
          </cell>
        </row>
        <row r="85">
          <cell r="A85">
            <v>37434</v>
          </cell>
          <cell r="B85">
            <v>6.95</v>
          </cell>
          <cell r="C85">
            <v>6.9500000000000006E-2</v>
          </cell>
        </row>
        <row r="86">
          <cell r="A86">
            <v>37435</v>
          </cell>
          <cell r="B86">
            <v>7</v>
          </cell>
          <cell r="C86">
            <v>7.0000000000000007E-2</v>
          </cell>
        </row>
        <row r="87">
          <cell r="A87">
            <v>37438</v>
          </cell>
          <cell r="B87">
            <v>7.01</v>
          </cell>
          <cell r="C87">
            <v>7.0099999999999996E-2</v>
          </cell>
        </row>
        <row r="88">
          <cell r="A88">
            <v>37439</v>
          </cell>
          <cell r="B88">
            <v>6.94</v>
          </cell>
          <cell r="C88">
            <v>6.9400000000000003E-2</v>
          </cell>
        </row>
        <row r="89">
          <cell r="A89">
            <v>37440</v>
          </cell>
          <cell r="B89">
            <v>6.96</v>
          </cell>
          <cell r="C89">
            <v>6.9599999999999995E-2</v>
          </cell>
        </row>
        <row r="90">
          <cell r="A90">
            <v>37441</v>
          </cell>
          <cell r="B90">
            <v>6.98</v>
          </cell>
          <cell r="C90">
            <v>6.9800000000000001E-2</v>
          </cell>
        </row>
        <row r="91">
          <cell r="A91">
            <v>37442</v>
          </cell>
          <cell r="B91">
            <v>7.05</v>
          </cell>
          <cell r="C91">
            <v>7.0499999999999993E-2</v>
          </cell>
        </row>
        <row r="92">
          <cell r="A92">
            <v>37445</v>
          </cell>
          <cell r="B92">
            <v>7.03</v>
          </cell>
          <cell r="C92">
            <v>7.0300000000000001E-2</v>
          </cell>
        </row>
        <row r="93">
          <cell r="A93">
            <v>37446</v>
          </cell>
          <cell r="B93">
            <v>7.01</v>
          </cell>
          <cell r="C93">
            <v>7.0099999999999996E-2</v>
          </cell>
        </row>
        <row r="94">
          <cell r="A94">
            <v>37447</v>
          </cell>
          <cell r="B94">
            <v>6.97</v>
          </cell>
          <cell r="C94">
            <v>6.9699999999999998E-2</v>
          </cell>
        </row>
        <row r="95">
          <cell r="A95">
            <v>37448</v>
          </cell>
          <cell r="B95">
            <v>6.98</v>
          </cell>
          <cell r="C95">
            <v>6.9800000000000001E-2</v>
          </cell>
        </row>
        <row r="96">
          <cell r="A96">
            <v>37449</v>
          </cell>
          <cell r="B96">
            <v>6.93</v>
          </cell>
          <cell r="C96">
            <v>6.93E-2</v>
          </cell>
        </row>
        <row r="97">
          <cell r="A97">
            <v>37452</v>
          </cell>
          <cell r="B97">
            <v>6.99</v>
          </cell>
          <cell r="C97">
            <v>6.9900000000000004E-2</v>
          </cell>
        </row>
        <row r="98">
          <cell r="A98">
            <v>37453</v>
          </cell>
          <cell r="B98">
            <v>7.02</v>
          </cell>
          <cell r="C98">
            <v>7.0199999999999999E-2</v>
          </cell>
        </row>
        <row r="99">
          <cell r="A99">
            <v>37454</v>
          </cell>
          <cell r="B99">
            <v>7.01</v>
          </cell>
          <cell r="C99">
            <v>7.0099999999999996E-2</v>
          </cell>
        </row>
        <row r="100">
          <cell r="A100">
            <v>37455</v>
          </cell>
          <cell r="B100">
            <v>6.99</v>
          </cell>
          <cell r="C100">
            <v>6.9900000000000004E-2</v>
          </cell>
        </row>
        <row r="101">
          <cell r="A101">
            <v>37456</v>
          </cell>
          <cell r="B101">
            <v>6.9218999999999999</v>
          </cell>
          <cell r="C101">
            <v>6.9219000000000003E-2</v>
          </cell>
        </row>
        <row r="102">
          <cell r="A102">
            <v>37459</v>
          </cell>
          <cell r="B102">
            <v>6.8804999999999996</v>
          </cell>
          <cell r="C102">
            <v>6.8804999999999991E-2</v>
          </cell>
        </row>
        <row r="103">
          <cell r="A103">
            <v>37460</v>
          </cell>
          <cell r="B103">
            <v>6.8909000000000002</v>
          </cell>
          <cell r="C103">
            <v>6.8908999999999998E-2</v>
          </cell>
        </row>
        <row r="104">
          <cell r="A104">
            <v>37461</v>
          </cell>
          <cell r="B104">
            <v>6.9973999999999998</v>
          </cell>
          <cell r="C104">
            <v>6.9973999999999995E-2</v>
          </cell>
        </row>
        <row r="105">
          <cell r="A105">
            <v>37462</v>
          </cell>
          <cell r="B105">
            <v>6.9382999999999999</v>
          </cell>
          <cell r="C105">
            <v>6.9383E-2</v>
          </cell>
        </row>
        <row r="106">
          <cell r="A106">
            <v>37463</v>
          </cell>
          <cell r="B106">
            <v>6.9973999999999998</v>
          </cell>
          <cell r="C106">
            <v>6.9973999999999995E-2</v>
          </cell>
        </row>
        <row r="107">
          <cell r="A107">
            <v>37466</v>
          </cell>
          <cell r="B107">
            <v>7.0654000000000003</v>
          </cell>
          <cell r="C107">
            <v>7.0654000000000008E-2</v>
          </cell>
        </row>
        <row r="108">
          <cell r="A108">
            <v>37467</v>
          </cell>
          <cell r="B108">
            <v>7.0510999999999999</v>
          </cell>
          <cell r="C108">
            <v>7.0511000000000004E-2</v>
          </cell>
        </row>
        <row r="109">
          <cell r="A109">
            <v>37468</v>
          </cell>
          <cell r="B109">
            <v>6.99</v>
          </cell>
          <cell r="C109">
            <v>6.9900000000000004E-2</v>
          </cell>
        </row>
        <row r="110">
          <cell r="A110">
            <v>37469</v>
          </cell>
          <cell r="B110">
            <v>6.9714</v>
          </cell>
          <cell r="C110">
            <v>6.9713999999999998E-2</v>
          </cell>
        </row>
        <row r="111">
          <cell r="A111">
            <v>37470</v>
          </cell>
          <cell r="B111">
            <v>6.9663000000000004</v>
          </cell>
          <cell r="C111">
            <v>6.9663000000000003E-2</v>
          </cell>
        </row>
        <row r="112">
          <cell r="A112">
            <v>37473</v>
          </cell>
          <cell r="B112">
            <v>6.9591000000000003</v>
          </cell>
          <cell r="C112">
            <v>6.9591E-2</v>
          </cell>
        </row>
        <row r="113">
          <cell r="A113">
            <v>37474</v>
          </cell>
          <cell r="B113">
            <v>6.9866000000000001</v>
          </cell>
          <cell r="C113">
            <v>6.9865999999999998E-2</v>
          </cell>
        </row>
        <row r="114">
          <cell r="A114">
            <v>37475</v>
          </cell>
          <cell r="B114">
            <v>6.9888000000000003</v>
          </cell>
          <cell r="C114">
            <v>6.9888000000000006E-2</v>
          </cell>
        </row>
        <row r="115">
          <cell r="A115">
            <v>37476</v>
          </cell>
          <cell r="B115">
            <v>6.9974999999999996</v>
          </cell>
          <cell r="C115">
            <v>6.9974999999999996E-2</v>
          </cell>
        </row>
        <row r="116">
          <cell r="A116">
            <v>37477</v>
          </cell>
          <cell r="B116">
            <v>6.9311999999999996</v>
          </cell>
          <cell r="C116">
            <v>6.9311999999999999E-2</v>
          </cell>
        </row>
        <row r="117">
          <cell r="A117">
            <v>37480</v>
          </cell>
          <cell r="B117">
            <v>6.8947000000000003</v>
          </cell>
          <cell r="C117">
            <v>6.8947000000000008E-2</v>
          </cell>
        </row>
        <row r="118">
          <cell r="A118">
            <v>37481</v>
          </cell>
          <cell r="B118">
            <v>6.8410000000000002</v>
          </cell>
          <cell r="C118">
            <v>6.8409999999999999E-2</v>
          </cell>
        </row>
        <row r="119">
          <cell r="A119">
            <v>37482</v>
          </cell>
          <cell r="B119">
            <v>6.8692000000000002</v>
          </cell>
          <cell r="C119">
            <v>6.8692000000000003E-2</v>
          </cell>
        </row>
        <row r="120">
          <cell r="A120">
            <v>37483</v>
          </cell>
          <cell r="B120">
            <v>6.9107000000000003</v>
          </cell>
          <cell r="C120">
            <v>6.9107000000000002E-2</v>
          </cell>
        </row>
        <row r="121">
          <cell r="A121">
            <v>37484</v>
          </cell>
          <cell r="B121">
            <v>6.9265999999999996</v>
          </cell>
          <cell r="C121">
            <v>6.9265999999999994E-2</v>
          </cell>
        </row>
        <row r="122">
          <cell r="A122">
            <v>37487</v>
          </cell>
          <cell r="B122">
            <v>6.8902000000000001</v>
          </cell>
          <cell r="C122">
            <v>6.8902000000000005E-2</v>
          </cell>
        </row>
        <row r="123">
          <cell r="A123">
            <v>37488</v>
          </cell>
          <cell r="B123">
            <v>6.8208000000000002</v>
          </cell>
          <cell r="C123">
            <v>6.8208000000000005E-2</v>
          </cell>
        </row>
        <row r="124">
          <cell r="A124">
            <v>37489</v>
          </cell>
          <cell r="B124">
            <v>6.8403</v>
          </cell>
          <cell r="C124">
            <v>6.8403000000000005E-2</v>
          </cell>
        </row>
        <row r="125">
          <cell r="A125">
            <v>37490</v>
          </cell>
          <cell r="B125">
            <v>6.9086999999999996</v>
          </cell>
          <cell r="C125">
            <v>6.9086999999999996E-2</v>
          </cell>
        </row>
        <row r="126">
          <cell r="A126">
            <v>37491</v>
          </cell>
          <cell r="B126">
            <v>6.8528000000000002</v>
          </cell>
          <cell r="C126">
            <v>6.8528000000000006E-2</v>
          </cell>
        </row>
        <row r="127">
          <cell r="A127">
            <v>37494</v>
          </cell>
          <cell r="B127">
            <v>6.8240999999999996</v>
          </cell>
          <cell r="C127">
            <v>6.8240999999999996E-2</v>
          </cell>
        </row>
        <row r="128">
          <cell r="A128">
            <v>37495</v>
          </cell>
          <cell r="B128">
            <v>6.8918999999999997</v>
          </cell>
          <cell r="C128">
            <v>6.8918999999999994E-2</v>
          </cell>
        </row>
        <row r="129">
          <cell r="A129">
            <v>37496</v>
          </cell>
          <cell r="B129">
            <v>6.8731999999999998</v>
          </cell>
          <cell r="C129">
            <v>6.8732000000000001E-2</v>
          </cell>
        </row>
        <row r="130">
          <cell r="A130">
            <v>37497</v>
          </cell>
          <cell r="B130">
            <v>6.8406000000000002</v>
          </cell>
          <cell r="C130">
            <v>6.8406000000000008E-2</v>
          </cell>
        </row>
        <row r="131">
          <cell r="A131">
            <v>37498</v>
          </cell>
          <cell r="B131">
            <v>6.8209999999999997</v>
          </cell>
          <cell r="C131">
            <v>6.8209999999999993E-2</v>
          </cell>
        </row>
        <row r="132">
          <cell r="A132">
            <v>37501</v>
          </cell>
          <cell r="B132">
            <v>6.7935999999999996</v>
          </cell>
          <cell r="C132">
            <v>6.7935999999999996E-2</v>
          </cell>
        </row>
        <row r="133">
          <cell r="A133">
            <v>37502</v>
          </cell>
          <cell r="B133">
            <v>6.7194000000000003</v>
          </cell>
          <cell r="C133">
            <v>6.7194000000000004E-2</v>
          </cell>
        </row>
        <row r="134">
          <cell r="A134">
            <v>37503</v>
          </cell>
          <cell r="B134">
            <v>6.7152000000000003</v>
          </cell>
          <cell r="C134">
            <v>6.7152000000000003E-2</v>
          </cell>
        </row>
        <row r="135">
          <cell r="A135">
            <v>37504</v>
          </cell>
          <cell r="B135">
            <v>6.7079000000000004</v>
          </cell>
          <cell r="C135">
            <v>6.7079E-2</v>
          </cell>
        </row>
        <row r="136">
          <cell r="A136">
            <v>37505</v>
          </cell>
          <cell r="B136">
            <v>6.7526000000000002</v>
          </cell>
          <cell r="C136">
            <v>6.7526000000000003E-2</v>
          </cell>
        </row>
        <row r="137">
          <cell r="A137">
            <v>37508</v>
          </cell>
          <cell r="B137">
            <v>6.7929000000000004</v>
          </cell>
          <cell r="C137">
            <v>6.7929000000000003E-2</v>
          </cell>
        </row>
        <row r="138">
          <cell r="A138">
            <v>37509</v>
          </cell>
          <cell r="B138">
            <v>6.7771999999999997</v>
          </cell>
          <cell r="C138">
            <v>6.7771999999999999E-2</v>
          </cell>
        </row>
        <row r="139">
          <cell r="A139">
            <v>37510</v>
          </cell>
          <cell r="B139">
            <v>6.7813999999999997</v>
          </cell>
          <cell r="C139">
            <v>6.7813999999999999E-2</v>
          </cell>
        </row>
        <row r="140">
          <cell r="A140">
            <v>37511</v>
          </cell>
          <cell r="B140">
            <v>6.7702999999999998</v>
          </cell>
          <cell r="C140">
            <v>6.7702999999999999E-2</v>
          </cell>
        </row>
        <row r="141">
          <cell r="A141">
            <v>37512</v>
          </cell>
          <cell r="B141">
            <v>6.7328000000000001</v>
          </cell>
          <cell r="C141">
            <v>6.7327999999999999E-2</v>
          </cell>
        </row>
        <row r="142">
          <cell r="A142">
            <v>37515</v>
          </cell>
          <cell r="B142">
            <v>6.7454999999999998</v>
          </cell>
          <cell r="C142">
            <v>6.7455000000000001E-2</v>
          </cell>
        </row>
        <row r="143">
          <cell r="A143">
            <v>37516</v>
          </cell>
          <cell r="B143">
            <v>6.7248999999999999</v>
          </cell>
          <cell r="C143">
            <v>6.7249000000000003E-2</v>
          </cell>
        </row>
        <row r="144">
          <cell r="A144">
            <v>37517</v>
          </cell>
          <cell r="B144">
            <v>6.7633000000000001</v>
          </cell>
          <cell r="C144">
            <v>6.7632999999999999E-2</v>
          </cell>
        </row>
        <row r="145">
          <cell r="A145">
            <v>37518</v>
          </cell>
          <cell r="B145">
            <v>6.7267000000000001</v>
          </cell>
          <cell r="C145">
            <v>6.7267000000000007E-2</v>
          </cell>
        </row>
        <row r="146">
          <cell r="A146">
            <v>37519</v>
          </cell>
          <cell r="B146">
            <v>6.7423999999999999</v>
          </cell>
          <cell r="C146">
            <v>6.7423999999999998E-2</v>
          </cell>
        </row>
        <row r="147">
          <cell r="A147">
            <v>37522</v>
          </cell>
          <cell r="B147">
            <v>6.7126999999999999</v>
          </cell>
          <cell r="C147">
            <v>6.7126999999999992E-2</v>
          </cell>
        </row>
        <row r="148">
          <cell r="A148">
            <v>37523</v>
          </cell>
          <cell r="B148">
            <v>6.7304000000000004</v>
          </cell>
          <cell r="C148">
            <v>6.7304000000000003E-2</v>
          </cell>
        </row>
        <row r="149">
          <cell r="A149">
            <v>37524</v>
          </cell>
          <cell r="B149">
            <v>6.7877000000000001</v>
          </cell>
          <cell r="C149">
            <v>6.7877000000000007E-2</v>
          </cell>
        </row>
        <row r="150">
          <cell r="A150">
            <v>37525</v>
          </cell>
          <cell r="B150">
            <v>6.8029999999999999</v>
          </cell>
          <cell r="C150">
            <v>6.8029999999999993E-2</v>
          </cell>
        </row>
        <row r="151">
          <cell r="A151">
            <v>37526</v>
          </cell>
          <cell r="B151">
            <v>6.7839999999999998</v>
          </cell>
          <cell r="C151">
            <v>6.7839999999999998E-2</v>
          </cell>
        </row>
        <row r="152">
          <cell r="A152">
            <v>37529</v>
          </cell>
          <cell r="B152">
            <v>6.7934999999999999</v>
          </cell>
          <cell r="C152">
            <v>6.7934999999999995E-2</v>
          </cell>
        </row>
        <row r="153">
          <cell r="A153">
            <v>37530</v>
          </cell>
          <cell r="B153">
            <v>6.8372000000000002</v>
          </cell>
          <cell r="C153">
            <v>6.8372000000000002E-2</v>
          </cell>
        </row>
        <row r="154">
          <cell r="A154">
            <v>37531</v>
          </cell>
          <cell r="B154">
            <v>6.8</v>
          </cell>
          <cell r="C154">
            <v>6.8000000000000005E-2</v>
          </cell>
        </row>
        <row r="155">
          <cell r="A155">
            <v>37532</v>
          </cell>
          <cell r="B155">
            <v>6.7702999999999998</v>
          </cell>
          <cell r="C155">
            <v>6.7702999999999999E-2</v>
          </cell>
        </row>
        <row r="156">
          <cell r="A156">
            <v>37533</v>
          </cell>
          <cell r="B156">
            <v>6.8163999999999998</v>
          </cell>
          <cell r="C156">
            <v>6.8164000000000002E-2</v>
          </cell>
        </row>
        <row r="157">
          <cell r="A157">
            <v>37536</v>
          </cell>
          <cell r="B157">
            <v>6.7991000000000001</v>
          </cell>
          <cell r="C157">
            <v>6.7990999999999996E-2</v>
          </cell>
        </row>
        <row r="158">
          <cell r="A158">
            <v>37537</v>
          </cell>
          <cell r="B158">
            <v>6.8056999999999999</v>
          </cell>
          <cell r="C158">
            <v>6.8056999999999993E-2</v>
          </cell>
        </row>
        <row r="159">
          <cell r="A159">
            <v>37538</v>
          </cell>
          <cell r="B159">
            <v>6.8103999999999996</v>
          </cell>
          <cell r="C159">
            <v>6.8103999999999998E-2</v>
          </cell>
        </row>
        <row r="160">
          <cell r="A160">
            <v>37539</v>
          </cell>
          <cell r="B160">
            <v>6.8433000000000002</v>
          </cell>
          <cell r="C160">
            <v>6.8433000000000008E-2</v>
          </cell>
        </row>
        <row r="161">
          <cell r="A161">
            <v>37540</v>
          </cell>
          <cell r="B161">
            <v>6.8975999999999997</v>
          </cell>
          <cell r="C161">
            <v>6.8975999999999996E-2</v>
          </cell>
        </row>
        <row r="162">
          <cell r="A162">
            <v>37543</v>
          </cell>
          <cell r="B162">
            <v>6.8929999999999998</v>
          </cell>
          <cell r="C162">
            <v>6.8929999999999991E-2</v>
          </cell>
        </row>
        <row r="163">
          <cell r="A163">
            <v>37544</v>
          </cell>
          <cell r="B163">
            <v>6.9955999999999996</v>
          </cell>
          <cell r="C163">
            <v>6.995599999999999E-2</v>
          </cell>
        </row>
        <row r="164">
          <cell r="A164">
            <v>37545</v>
          </cell>
          <cell r="B164">
            <v>7.0048000000000004</v>
          </cell>
          <cell r="C164">
            <v>7.0047999999999999E-2</v>
          </cell>
        </row>
        <row r="165">
          <cell r="A165">
            <v>37546</v>
          </cell>
          <cell r="B165">
            <v>7.0232999999999999</v>
          </cell>
          <cell r="C165">
            <v>7.0233000000000004E-2</v>
          </cell>
        </row>
        <row r="166">
          <cell r="A166">
            <v>37547</v>
          </cell>
          <cell r="B166">
            <v>6.9943999999999997</v>
          </cell>
          <cell r="C166">
            <v>6.9943999999999992E-2</v>
          </cell>
        </row>
        <row r="167">
          <cell r="A167">
            <v>37550</v>
          </cell>
          <cell r="B167">
            <v>7.0465999999999998</v>
          </cell>
          <cell r="C167">
            <v>7.0466000000000001E-2</v>
          </cell>
        </row>
        <row r="168">
          <cell r="A168">
            <v>37551</v>
          </cell>
          <cell r="B168">
            <v>7.0313999999999997</v>
          </cell>
          <cell r="C168">
            <v>7.0314000000000002E-2</v>
          </cell>
        </row>
        <row r="169">
          <cell r="A169">
            <v>37552</v>
          </cell>
          <cell r="B169">
            <v>7.0218999999999996</v>
          </cell>
          <cell r="C169">
            <v>7.021899999999999E-2</v>
          </cell>
        </row>
        <row r="170">
          <cell r="A170">
            <v>37553</v>
          </cell>
          <cell r="B170">
            <v>7.0175999999999998</v>
          </cell>
          <cell r="C170">
            <v>7.0176000000000002E-2</v>
          </cell>
        </row>
        <row r="171">
          <cell r="A171">
            <v>37554</v>
          </cell>
          <cell r="B171">
            <v>7.0384000000000002</v>
          </cell>
          <cell r="C171">
            <v>7.0384000000000002E-2</v>
          </cell>
        </row>
        <row r="172">
          <cell r="A172">
            <v>37557</v>
          </cell>
          <cell r="B172">
            <v>7.0606999999999998</v>
          </cell>
          <cell r="C172">
            <v>7.0607000000000003E-2</v>
          </cell>
        </row>
        <row r="173">
          <cell r="A173">
            <v>37558</v>
          </cell>
          <cell r="B173">
            <v>7.0126999999999997</v>
          </cell>
          <cell r="C173">
            <v>7.0126999999999995E-2</v>
          </cell>
        </row>
        <row r="174">
          <cell r="A174">
            <v>37559</v>
          </cell>
          <cell r="B174">
            <v>6.9935</v>
          </cell>
          <cell r="C174">
            <v>6.9934999999999997E-2</v>
          </cell>
        </row>
        <row r="175">
          <cell r="A175">
            <v>37560</v>
          </cell>
          <cell r="B175">
            <v>6.9122000000000003</v>
          </cell>
          <cell r="C175">
            <v>6.9122000000000003E-2</v>
          </cell>
        </row>
        <row r="176">
          <cell r="A176">
            <v>37561</v>
          </cell>
          <cell r="B176">
            <v>6.9306999999999999</v>
          </cell>
          <cell r="C176">
            <v>6.9306999999999994E-2</v>
          </cell>
        </row>
        <row r="177">
          <cell r="A177">
            <v>37564</v>
          </cell>
          <cell r="B177">
            <v>6.9490999999999996</v>
          </cell>
          <cell r="C177">
            <v>6.9490999999999997E-2</v>
          </cell>
        </row>
        <row r="178">
          <cell r="A178">
            <v>37565</v>
          </cell>
          <cell r="B178">
            <v>6.9966999999999997</v>
          </cell>
          <cell r="C178">
            <v>6.9967000000000001E-2</v>
          </cell>
        </row>
        <row r="179">
          <cell r="A179">
            <v>37566</v>
          </cell>
          <cell r="B179">
            <v>6.9863999999999997</v>
          </cell>
          <cell r="C179">
            <v>6.9863999999999996E-2</v>
          </cell>
        </row>
        <row r="180">
          <cell r="A180">
            <v>37567</v>
          </cell>
          <cell r="B180">
            <v>6.8780000000000001</v>
          </cell>
          <cell r="C180">
            <v>6.8780000000000008E-2</v>
          </cell>
        </row>
        <row r="181">
          <cell r="A181">
            <v>37568</v>
          </cell>
          <cell r="B181">
            <v>6.8220000000000001</v>
          </cell>
          <cell r="C181">
            <v>6.8220000000000003E-2</v>
          </cell>
        </row>
        <row r="182">
          <cell r="A182">
            <v>37571</v>
          </cell>
          <cell r="B182">
            <v>6.8170000000000002</v>
          </cell>
          <cell r="C182">
            <v>6.8170000000000008E-2</v>
          </cell>
        </row>
        <row r="183">
          <cell r="A183">
            <v>37572</v>
          </cell>
          <cell r="B183">
            <v>6.8319999999999999</v>
          </cell>
          <cell r="C183">
            <v>6.8319999999999992E-2</v>
          </cell>
        </row>
        <row r="184">
          <cell r="A184">
            <v>37573</v>
          </cell>
          <cell r="B184">
            <v>6.8330000000000002</v>
          </cell>
          <cell r="C184">
            <v>6.8330000000000002E-2</v>
          </cell>
        </row>
        <row r="185">
          <cell r="A185">
            <v>37574</v>
          </cell>
          <cell r="B185">
            <v>6.9059999999999997</v>
          </cell>
          <cell r="C185">
            <v>6.9059999999999996E-2</v>
          </cell>
        </row>
        <row r="186">
          <cell r="A186">
            <v>37575</v>
          </cell>
          <cell r="B186">
            <v>6.8663999999999996</v>
          </cell>
          <cell r="C186">
            <v>6.8664000000000003E-2</v>
          </cell>
        </row>
        <row r="187">
          <cell r="A187">
            <v>37578</v>
          </cell>
          <cell r="B187">
            <v>6.8204000000000002</v>
          </cell>
          <cell r="C187">
            <v>6.8204000000000001E-2</v>
          </cell>
        </row>
        <row r="188">
          <cell r="A188">
            <v>37579</v>
          </cell>
          <cell r="B188">
            <v>6.7944000000000004</v>
          </cell>
          <cell r="C188">
            <v>6.7944000000000004E-2</v>
          </cell>
        </row>
        <row r="189">
          <cell r="A189">
            <v>37580</v>
          </cell>
          <cell r="B189">
            <v>6.8193999999999999</v>
          </cell>
          <cell r="C189">
            <v>6.8194000000000005E-2</v>
          </cell>
        </row>
        <row r="190">
          <cell r="A190">
            <v>37581</v>
          </cell>
          <cell r="B190">
            <v>6.9004000000000003</v>
          </cell>
          <cell r="C190">
            <v>6.900400000000001E-2</v>
          </cell>
        </row>
        <row r="191">
          <cell r="A191">
            <v>37582</v>
          </cell>
          <cell r="B191">
            <v>6.9004000000000003</v>
          </cell>
          <cell r="C191">
            <v>6.900400000000001E-2</v>
          </cell>
        </row>
        <row r="192">
          <cell r="A192">
            <v>37585</v>
          </cell>
          <cell r="B192">
            <v>6.8754</v>
          </cell>
          <cell r="C192">
            <v>6.8753999999999996E-2</v>
          </cell>
        </row>
        <row r="193">
          <cell r="A193">
            <v>37586</v>
          </cell>
          <cell r="B193">
            <v>6.8311000000000002</v>
          </cell>
          <cell r="C193">
            <v>6.8310999999999997E-2</v>
          </cell>
        </row>
        <row r="194">
          <cell r="A194">
            <v>37587</v>
          </cell>
          <cell r="B194">
            <v>6.8981000000000003</v>
          </cell>
          <cell r="C194">
            <v>6.8981000000000001E-2</v>
          </cell>
        </row>
        <row r="195">
          <cell r="A195">
            <v>37588</v>
          </cell>
          <cell r="B195">
            <v>6.8902000000000001</v>
          </cell>
          <cell r="C195">
            <v>6.8902000000000005E-2</v>
          </cell>
        </row>
        <row r="196">
          <cell r="A196">
            <v>37589</v>
          </cell>
          <cell r="B196">
            <v>6.8541999999999996</v>
          </cell>
          <cell r="C196">
            <v>6.8541999999999992E-2</v>
          </cell>
        </row>
        <row r="197">
          <cell r="A197">
            <v>37592</v>
          </cell>
          <cell r="B197">
            <v>6.8692000000000002</v>
          </cell>
          <cell r="C197">
            <v>6.8692000000000003E-2</v>
          </cell>
        </row>
        <row r="198">
          <cell r="A198">
            <v>37593</v>
          </cell>
          <cell r="B198">
            <v>6.8402000000000003</v>
          </cell>
          <cell r="C198">
            <v>6.8402000000000004E-2</v>
          </cell>
        </row>
        <row r="199">
          <cell r="A199">
            <v>37594</v>
          </cell>
          <cell r="B199">
            <v>6.7815000000000003</v>
          </cell>
          <cell r="C199">
            <v>6.7815E-2</v>
          </cell>
        </row>
        <row r="200">
          <cell r="A200">
            <v>37595</v>
          </cell>
          <cell r="B200">
            <v>6.7939999999999996</v>
          </cell>
          <cell r="C200">
            <v>6.794E-2</v>
          </cell>
        </row>
        <row r="201">
          <cell r="A201">
            <v>37596</v>
          </cell>
          <cell r="B201">
            <v>6.7975000000000003</v>
          </cell>
          <cell r="C201">
            <v>6.7975000000000008E-2</v>
          </cell>
        </row>
        <row r="202">
          <cell r="A202">
            <v>37599</v>
          </cell>
          <cell r="B202">
            <v>6.75</v>
          </cell>
          <cell r="C202">
            <v>6.7500000000000004E-2</v>
          </cell>
        </row>
        <row r="203">
          <cell r="A203">
            <v>37600</v>
          </cell>
          <cell r="B203">
            <v>6.7510000000000003</v>
          </cell>
          <cell r="C203">
            <v>6.7510000000000001E-2</v>
          </cell>
        </row>
        <row r="204">
          <cell r="A204">
            <v>37601</v>
          </cell>
          <cell r="B204">
            <v>6.7385000000000002</v>
          </cell>
          <cell r="C204">
            <v>6.7385E-2</v>
          </cell>
        </row>
        <row r="205">
          <cell r="A205">
            <v>37602</v>
          </cell>
          <cell r="B205">
            <v>6.7469999999999999</v>
          </cell>
          <cell r="C205">
            <v>6.7470000000000002E-2</v>
          </cell>
        </row>
        <row r="206">
          <cell r="A206">
            <v>37603</v>
          </cell>
          <cell r="B206">
            <v>6.7450000000000001</v>
          </cell>
          <cell r="C206">
            <v>6.7449999999999996E-2</v>
          </cell>
        </row>
        <row r="207">
          <cell r="A207">
            <v>37606</v>
          </cell>
          <cell r="B207">
            <v>6.7610000000000001</v>
          </cell>
          <cell r="C207">
            <v>6.7610000000000003E-2</v>
          </cell>
        </row>
        <row r="208">
          <cell r="A208">
            <v>37607</v>
          </cell>
          <cell r="B208">
            <v>6.7465000000000002</v>
          </cell>
          <cell r="C208">
            <v>6.7464999999999997E-2</v>
          </cell>
        </row>
        <row r="209">
          <cell r="A209">
            <v>37608</v>
          </cell>
          <cell r="B209">
            <v>6.6985000000000001</v>
          </cell>
          <cell r="C209">
            <v>6.6985000000000003E-2</v>
          </cell>
        </row>
        <row r="210">
          <cell r="A210">
            <v>37609</v>
          </cell>
          <cell r="B210">
            <v>6.6740000000000004</v>
          </cell>
          <cell r="C210">
            <v>6.6740000000000008E-2</v>
          </cell>
        </row>
        <row r="211">
          <cell r="A211">
            <v>37610</v>
          </cell>
          <cell r="B211">
            <v>6.6782000000000004</v>
          </cell>
          <cell r="C211">
            <v>6.6782000000000008E-2</v>
          </cell>
        </row>
        <row r="212">
          <cell r="A212">
            <v>37613</v>
          </cell>
          <cell r="B212">
            <v>6.6992000000000003</v>
          </cell>
          <cell r="C212">
            <v>6.6991999999999996E-2</v>
          </cell>
        </row>
        <row r="213">
          <cell r="A213">
            <v>37614</v>
          </cell>
          <cell r="B213">
            <v>6.6787000000000001</v>
          </cell>
          <cell r="C213">
            <v>6.6786999999999999E-2</v>
          </cell>
        </row>
        <row r="214">
          <cell r="A214">
            <v>37615</v>
          </cell>
          <cell r="B214">
            <v>6.6782000000000004</v>
          </cell>
          <cell r="C214">
            <v>6.6782000000000008E-2</v>
          </cell>
        </row>
        <row r="215">
          <cell r="A215">
            <v>37616</v>
          </cell>
          <cell r="B215">
            <v>6.6782000000000004</v>
          </cell>
          <cell r="C215">
            <v>6.6782000000000008E-2</v>
          </cell>
        </row>
        <row r="216">
          <cell r="A216">
            <v>37617</v>
          </cell>
          <cell r="B216">
            <v>6.6346999999999996</v>
          </cell>
          <cell r="C216">
            <v>6.6346999999999989E-2</v>
          </cell>
        </row>
        <row r="217">
          <cell r="A217">
            <v>37620</v>
          </cell>
          <cell r="B217">
            <v>6.6252000000000004</v>
          </cell>
          <cell r="C217">
            <v>6.6252000000000005E-2</v>
          </cell>
        </row>
        <row r="218">
          <cell r="A218">
            <v>37621</v>
          </cell>
          <cell r="B218">
            <v>6.6207000000000003</v>
          </cell>
          <cell r="C218">
            <v>6.6207000000000002E-2</v>
          </cell>
        </row>
        <row r="219">
          <cell r="A219">
            <v>37622</v>
          </cell>
          <cell r="B219">
            <v>6.6242000000000001</v>
          </cell>
          <cell r="C219">
            <v>6.6241999999999995E-2</v>
          </cell>
        </row>
        <row r="220">
          <cell r="A220">
            <v>37623</v>
          </cell>
          <cell r="B220">
            <v>6.7152000000000003</v>
          </cell>
          <cell r="C220">
            <v>6.7152000000000003E-2</v>
          </cell>
        </row>
        <row r="221">
          <cell r="A221">
            <v>37624</v>
          </cell>
          <cell r="B221">
            <v>6.7302</v>
          </cell>
          <cell r="C221">
            <v>6.7302000000000001E-2</v>
          </cell>
        </row>
        <row r="222">
          <cell r="A222">
            <v>37627</v>
          </cell>
          <cell r="B222">
            <v>6.7493999999999996</v>
          </cell>
          <cell r="C222">
            <v>6.7493999999999998E-2</v>
          </cell>
        </row>
        <row r="223">
          <cell r="A223">
            <v>37628</v>
          </cell>
          <cell r="B223">
            <v>6.7129000000000003</v>
          </cell>
          <cell r="C223">
            <v>6.7129000000000008E-2</v>
          </cell>
        </row>
        <row r="224">
          <cell r="A224">
            <v>37629</v>
          </cell>
          <cell r="B224">
            <v>6.6715999999999998</v>
          </cell>
          <cell r="C224">
            <v>6.6715999999999998E-2</v>
          </cell>
        </row>
        <row r="225">
          <cell r="A225">
            <v>37630</v>
          </cell>
          <cell r="B225">
            <v>6.7405999999999997</v>
          </cell>
          <cell r="C225">
            <v>6.7405999999999994E-2</v>
          </cell>
        </row>
        <row r="226">
          <cell r="A226">
            <v>37631</v>
          </cell>
          <cell r="B226">
            <v>6.6877000000000004</v>
          </cell>
          <cell r="C226">
            <v>6.6877000000000006E-2</v>
          </cell>
        </row>
        <row r="227">
          <cell r="A227">
            <v>37634</v>
          </cell>
          <cell r="B227">
            <v>6.7096</v>
          </cell>
          <cell r="C227">
            <v>6.7096000000000003E-2</v>
          </cell>
        </row>
        <row r="228">
          <cell r="A228">
            <v>37635</v>
          </cell>
          <cell r="B228">
            <v>6.7008000000000001</v>
          </cell>
          <cell r="C228">
            <v>6.7007999999999998E-2</v>
          </cell>
        </row>
        <row r="229">
          <cell r="A229">
            <v>37636</v>
          </cell>
          <cell r="B229">
            <v>6.6848000000000001</v>
          </cell>
          <cell r="C229">
            <v>6.6848000000000005E-2</v>
          </cell>
        </row>
        <row r="230">
          <cell r="A230">
            <v>37637</v>
          </cell>
          <cell r="B230">
            <v>6.6886000000000001</v>
          </cell>
          <cell r="C230">
            <v>6.6886000000000001E-2</v>
          </cell>
        </row>
        <row r="231">
          <cell r="A231">
            <v>37638</v>
          </cell>
          <cell r="B231">
            <v>6.6639999999999997</v>
          </cell>
          <cell r="C231">
            <v>6.6639999999999991E-2</v>
          </cell>
        </row>
        <row r="232">
          <cell r="A232">
            <v>37641</v>
          </cell>
          <cell r="B232">
            <v>6.6536999999999997</v>
          </cell>
          <cell r="C232">
            <v>6.6536999999999999E-2</v>
          </cell>
        </row>
        <row r="233">
          <cell r="A233">
            <v>37642</v>
          </cell>
          <cell r="B233">
            <v>6.6081000000000003</v>
          </cell>
          <cell r="C233">
            <v>6.6081000000000001E-2</v>
          </cell>
        </row>
        <row r="234">
          <cell r="A234">
            <v>37643</v>
          </cell>
          <cell r="B234">
            <v>6.6048999999999998</v>
          </cell>
          <cell r="C234">
            <v>6.6048999999999997E-2</v>
          </cell>
        </row>
        <row r="235">
          <cell r="A235">
            <v>37644</v>
          </cell>
          <cell r="B235">
            <v>6.6158999999999999</v>
          </cell>
          <cell r="C235">
            <v>6.6158999999999996E-2</v>
          </cell>
        </row>
        <row r="236">
          <cell r="A236">
            <v>37645</v>
          </cell>
          <cell r="B236">
            <v>6.6147</v>
          </cell>
          <cell r="C236">
            <v>6.6146999999999997E-2</v>
          </cell>
        </row>
        <row r="237">
          <cell r="A237">
            <v>37648</v>
          </cell>
          <cell r="B237">
            <v>6.6284999999999998</v>
          </cell>
          <cell r="C237">
            <v>6.6284999999999997E-2</v>
          </cell>
        </row>
        <row r="238">
          <cell r="A238">
            <v>37649</v>
          </cell>
          <cell r="B238">
            <v>6.6402000000000001</v>
          </cell>
          <cell r="C238">
            <v>6.6402000000000003E-2</v>
          </cell>
        </row>
        <row r="239">
          <cell r="A239">
            <v>37650</v>
          </cell>
          <cell r="B239">
            <v>6.6797000000000004</v>
          </cell>
          <cell r="C239">
            <v>6.6797000000000009E-2</v>
          </cell>
        </row>
        <row r="240">
          <cell r="A240">
            <v>37651</v>
          </cell>
          <cell r="B240">
            <v>6.6958000000000002</v>
          </cell>
          <cell r="C240">
            <v>6.6958000000000004E-2</v>
          </cell>
        </row>
        <row r="241">
          <cell r="A241">
            <v>37652</v>
          </cell>
          <cell r="B241">
            <v>6.6509999999999998</v>
          </cell>
          <cell r="C241">
            <v>6.651E-2</v>
          </cell>
        </row>
        <row r="242">
          <cell r="A242">
            <v>37655</v>
          </cell>
          <cell r="B242">
            <v>6.6741999999999999</v>
          </cell>
          <cell r="C242">
            <v>6.6741999999999996E-2</v>
          </cell>
        </row>
        <row r="243">
          <cell r="A243">
            <v>37656</v>
          </cell>
          <cell r="B243">
            <v>6.6557000000000004</v>
          </cell>
          <cell r="C243">
            <v>6.6557000000000005E-2</v>
          </cell>
        </row>
        <row r="244">
          <cell r="A244">
            <v>37657</v>
          </cell>
          <cell r="B244">
            <v>6.6977000000000002</v>
          </cell>
          <cell r="C244">
            <v>6.6977000000000009E-2</v>
          </cell>
        </row>
        <row r="245">
          <cell r="A245">
            <v>37658</v>
          </cell>
          <cell r="B245">
            <v>6.6763000000000003</v>
          </cell>
          <cell r="C245">
            <v>6.6763000000000003E-2</v>
          </cell>
        </row>
        <row r="246">
          <cell r="A246">
            <v>37659</v>
          </cell>
          <cell r="B246">
            <v>6.6836000000000002</v>
          </cell>
          <cell r="C246">
            <v>6.6836000000000007E-2</v>
          </cell>
        </row>
        <row r="247">
          <cell r="A247">
            <v>37662</v>
          </cell>
          <cell r="B247">
            <v>6.7125000000000004</v>
          </cell>
          <cell r="C247">
            <v>6.7125000000000004E-2</v>
          </cell>
        </row>
        <row r="248">
          <cell r="A248">
            <v>37663</v>
          </cell>
          <cell r="B248">
            <v>6.7016999999999998</v>
          </cell>
          <cell r="C248">
            <v>6.7016999999999993E-2</v>
          </cell>
        </row>
        <row r="249">
          <cell r="A249">
            <v>37664</v>
          </cell>
          <cell r="B249">
            <v>6.6805000000000003</v>
          </cell>
          <cell r="C249">
            <v>6.6805000000000003E-2</v>
          </cell>
        </row>
        <row r="250">
          <cell r="A250">
            <v>37665</v>
          </cell>
          <cell r="B250">
            <v>6.6580000000000004</v>
          </cell>
          <cell r="C250">
            <v>6.658E-2</v>
          </cell>
        </row>
        <row r="251">
          <cell r="A251">
            <v>37666</v>
          </cell>
          <cell r="B251">
            <v>6.6901000000000002</v>
          </cell>
          <cell r="C251">
            <v>6.6901000000000002E-2</v>
          </cell>
        </row>
        <row r="252">
          <cell r="A252">
            <v>37669</v>
          </cell>
          <cell r="B252">
            <v>6.6913</v>
          </cell>
          <cell r="C252">
            <v>6.6913E-2</v>
          </cell>
        </row>
        <row r="253">
          <cell r="A253">
            <v>37670</v>
          </cell>
          <cell r="B253">
            <v>6.6938000000000004</v>
          </cell>
          <cell r="C253">
            <v>6.6937999999999998E-2</v>
          </cell>
        </row>
        <row r="254">
          <cell r="A254">
            <v>37671</v>
          </cell>
          <cell r="B254">
            <v>6.6676000000000002</v>
          </cell>
          <cell r="C254">
            <v>6.6675999999999999E-2</v>
          </cell>
        </row>
        <row r="255">
          <cell r="A255">
            <v>37672</v>
          </cell>
          <cell r="B255">
            <v>6.6555999999999997</v>
          </cell>
          <cell r="C255">
            <v>6.6556000000000004E-2</v>
          </cell>
        </row>
        <row r="256">
          <cell r="A256">
            <v>37673</v>
          </cell>
          <cell r="B256">
            <v>6.6765999999999996</v>
          </cell>
          <cell r="C256">
            <v>6.6765999999999992E-2</v>
          </cell>
        </row>
        <row r="257">
          <cell r="A257">
            <v>37676</v>
          </cell>
          <cell r="B257">
            <v>6.7184999999999997</v>
          </cell>
          <cell r="C257">
            <v>6.7184999999999995E-2</v>
          </cell>
        </row>
        <row r="258">
          <cell r="A258">
            <v>37677</v>
          </cell>
          <cell r="B258">
            <v>6.7008999999999999</v>
          </cell>
          <cell r="C258">
            <v>6.7008999999999999E-2</v>
          </cell>
        </row>
        <row r="259">
          <cell r="A259">
            <v>37678</v>
          </cell>
          <cell r="B259">
            <v>6.6651999999999996</v>
          </cell>
          <cell r="C259">
            <v>6.6651999999999989E-2</v>
          </cell>
        </row>
        <row r="260">
          <cell r="A260">
            <v>37679</v>
          </cell>
          <cell r="B260">
            <v>6.6696999999999997</v>
          </cell>
          <cell r="C260">
            <v>6.6696999999999992E-2</v>
          </cell>
        </row>
        <row r="261">
          <cell r="A261">
            <v>37680</v>
          </cell>
          <cell r="B261">
            <v>6.6760000000000002</v>
          </cell>
          <cell r="C261">
            <v>6.676E-2</v>
          </cell>
        </row>
        <row r="262">
          <cell r="A262">
            <v>37683</v>
          </cell>
          <cell r="B262">
            <v>6.6898</v>
          </cell>
          <cell r="C262">
            <v>6.6897999999999999E-2</v>
          </cell>
        </row>
        <row r="263">
          <cell r="A263">
            <v>37684</v>
          </cell>
          <cell r="B263">
            <v>6.6908000000000003</v>
          </cell>
          <cell r="C263">
            <v>6.6908000000000009E-2</v>
          </cell>
        </row>
        <row r="264">
          <cell r="A264">
            <v>37685</v>
          </cell>
          <cell r="B264">
            <v>6.6452</v>
          </cell>
          <cell r="C264">
            <v>6.6451999999999997E-2</v>
          </cell>
        </row>
        <row r="265">
          <cell r="A265">
            <v>37686</v>
          </cell>
          <cell r="B265">
            <v>6.6548999999999996</v>
          </cell>
          <cell r="C265">
            <v>6.6548999999999997E-2</v>
          </cell>
        </row>
        <row r="266">
          <cell r="A266">
            <v>37687</v>
          </cell>
          <cell r="B266">
            <v>6.6528</v>
          </cell>
          <cell r="C266">
            <v>6.6528000000000004E-2</v>
          </cell>
        </row>
        <row r="267">
          <cell r="A267">
            <v>37690</v>
          </cell>
          <cell r="B267">
            <v>6.6246</v>
          </cell>
          <cell r="C267">
            <v>6.6245999999999999E-2</v>
          </cell>
        </row>
        <row r="268">
          <cell r="A268">
            <v>37691</v>
          </cell>
          <cell r="B268">
            <v>6.6272000000000002</v>
          </cell>
          <cell r="C268">
            <v>6.6271999999999998E-2</v>
          </cell>
        </row>
        <row r="269">
          <cell r="A269">
            <v>37692</v>
          </cell>
          <cell r="B269">
            <v>6.6062000000000003</v>
          </cell>
          <cell r="C269">
            <v>6.606200000000001E-2</v>
          </cell>
        </row>
        <row r="270">
          <cell r="A270">
            <v>37693</v>
          </cell>
          <cell r="B270">
            <v>6.7009999999999996</v>
          </cell>
          <cell r="C270">
            <v>6.701E-2</v>
          </cell>
        </row>
        <row r="271">
          <cell r="A271">
            <v>37694</v>
          </cell>
          <cell r="B271">
            <v>6.6665999999999999</v>
          </cell>
          <cell r="C271">
            <v>6.6666000000000003E-2</v>
          </cell>
        </row>
        <row r="272">
          <cell r="A272">
            <v>37697</v>
          </cell>
          <cell r="B272">
            <v>6.7384000000000004</v>
          </cell>
          <cell r="C272">
            <v>6.7383999999999999E-2</v>
          </cell>
        </row>
        <row r="273">
          <cell r="A273">
            <v>37698</v>
          </cell>
          <cell r="B273">
            <v>6.7638999999999996</v>
          </cell>
          <cell r="C273">
            <v>6.7638999999999991E-2</v>
          </cell>
        </row>
        <row r="274">
          <cell r="A274">
            <v>37699</v>
          </cell>
          <cell r="B274">
            <v>6.8067000000000002</v>
          </cell>
          <cell r="C274">
            <v>6.8067000000000003E-2</v>
          </cell>
        </row>
        <row r="275">
          <cell r="A275">
            <v>37700</v>
          </cell>
          <cell r="B275">
            <v>6.8259999999999996</v>
          </cell>
          <cell r="C275">
            <v>6.8260000000000001E-2</v>
          </cell>
        </row>
        <row r="276">
          <cell r="A276">
            <v>37701</v>
          </cell>
          <cell r="B276">
            <v>6.8189000000000002</v>
          </cell>
          <cell r="C276">
            <v>6.8189E-2</v>
          </cell>
        </row>
        <row r="277">
          <cell r="A277">
            <v>37704</v>
          </cell>
          <cell r="B277">
            <v>6.7369000000000003</v>
          </cell>
          <cell r="C277">
            <v>6.7368999999999998E-2</v>
          </cell>
        </row>
        <row r="278">
          <cell r="A278">
            <v>37705</v>
          </cell>
          <cell r="B278">
            <v>6.7427999999999999</v>
          </cell>
          <cell r="C278">
            <v>6.7428000000000002E-2</v>
          </cell>
        </row>
        <row r="279">
          <cell r="A279">
            <v>37706</v>
          </cell>
          <cell r="B279">
            <v>6.7176999999999998</v>
          </cell>
          <cell r="C279">
            <v>6.7177000000000001E-2</v>
          </cell>
        </row>
        <row r="280">
          <cell r="A280">
            <v>37707</v>
          </cell>
          <cell r="B280">
            <v>6.7237</v>
          </cell>
          <cell r="C280">
            <v>6.7237000000000005E-2</v>
          </cell>
        </row>
        <row r="281">
          <cell r="A281">
            <v>37708</v>
          </cell>
          <cell r="B281">
            <v>6.6958000000000002</v>
          </cell>
          <cell r="C281">
            <v>6.6958000000000004E-2</v>
          </cell>
        </row>
        <row r="282">
          <cell r="A282">
            <v>37711</v>
          </cell>
          <cell r="B282">
            <v>6.6700999999999997</v>
          </cell>
          <cell r="C282">
            <v>6.6700999999999996E-2</v>
          </cell>
        </row>
        <row r="283">
          <cell r="A283">
            <v>37712</v>
          </cell>
          <cell r="B283">
            <v>6.6958000000000002</v>
          </cell>
          <cell r="C283">
            <v>6.6958000000000004E-2</v>
          </cell>
        </row>
        <row r="284">
          <cell r="A284">
            <v>37713</v>
          </cell>
          <cell r="B284">
            <v>6.7319000000000004</v>
          </cell>
          <cell r="C284">
            <v>6.7319000000000004E-2</v>
          </cell>
        </row>
        <row r="285">
          <cell r="A285">
            <v>37714</v>
          </cell>
          <cell r="B285">
            <v>6.7298</v>
          </cell>
          <cell r="C285">
            <v>6.7297999999999997E-2</v>
          </cell>
        </row>
        <row r="286">
          <cell r="A286">
            <v>37715</v>
          </cell>
          <cell r="B286">
            <v>6.7408000000000001</v>
          </cell>
          <cell r="C286">
            <v>6.7407999999999996E-2</v>
          </cell>
        </row>
        <row r="287">
          <cell r="A287">
            <v>37718</v>
          </cell>
          <cell r="B287">
            <v>6.7637</v>
          </cell>
          <cell r="C287">
            <v>6.7637000000000003E-2</v>
          </cell>
        </row>
        <row r="288">
          <cell r="A288">
            <v>37719</v>
          </cell>
          <cell r="B288">
            <v>6.6948999999999996</v>
          </cell>
          <cell r="C288">
            <v>6.6948999999999995E-2</v>
          </cell>
        </row>
        <row r="289">
          <cell r="A289">
            <v>37720</v>
          </cell>
          <cell r="B289">
            <v>6.6665999999999999</v>
          </cell>
          <cell r="C289">
            <v>6.6666000000000003E-2</v>
          </cell>
        </row>
        <row r="290">
          <cell r="A290">
            <v>37721</v>
          </cell>
          <cell r="B290">
            <v>6.6544999999999996</v>
          </cell>
          <cell r="C290">
            <v>6.6544999999999993E-2</v>
          </cell>
        </row>
        <row r="291">
          <cell r="A291">
            <v>37722</v>
          </cell>
          <cell r="B291">
            <v>6.6645000000000003</v>
          </cell>
          <cell r="C291">
            <v>6.664500000000001E-2</v>
          </cell>
        </row>
        <row r="292">
          <cell r="A292">
            <v>37725</v>
          </cell>
          <cell r="B292">
            <v>6.6638999999999999</v>
          </cell>
          <cell r="C292">
            <v>6.6639000000000004E-2</v>
          </cell>
        </row>
        <row r="293">
          <cell r="A293">
            <v>37726</v>
          </cell>
          <cell r="B293">
            <v>6.6353999999999997</v>
          </cell>
          <cell r="C293">
            <v>6.6353999999999996E-2</v>
          </cell>
        </row>
        <row r="294">
          <cell r="A294">
            <v>37727</v>
          </cell>
          <cell r="B294">
            <v>6.6327999999999996</v>
          </cell>
          <cell r="C294">
            <v>6.6327999999999998E-2</v>
          </cell>
        </row>
        <row r="295">
          <cell r="A295">
            <v>37728</v>
          </cell>
          <cell r="B295">
            <v>6.6327999999999996</v>
          </cell>
          <cell r="C295">
            <v>6.6327999999999998E-2</v>
          </cell>
        </row>
        <row r="296">
          <cell r="A296">
            <v>37729</v>
          </cell>
          <cell r="B296">
            <v>6.6482999999999999</v>
          </cell>
          <cell r="C296">
            <v>6.6483E-2</v>
          </cell>
        </row>
        <row r="297">
          <cell r="A297">
            <v>37732</v>
          </cell>
          <cell r="B297">
            <v>6.6482000000000001</v>
          </cell>
          <cell r="C297">
            <v>6.6481999999999999E-2</v>
          </cell>
        </row>
        <row r="298">
          <cell r="A298">
            <v>37733</v>
          </cell>
          <cell r="B298">
            <v>6.6246999999999998</v>
          </cell>
          <cell r="C298">
            <v>6.6247E-2</v>
          </cell>
        </row>
        <row r="299">
          <cell r="A299">
            <v>37734</v>
          </cell>
          <cell r="B299">
            <v>6.6322000000000001</v>
          </cell>
          <cell r="C299">
            <v>6.6322000000000006E-2</v>
          </cell>
        </row>
        <row r="300">
          <cell r="A300">
            <v>37735</v>
          </cell>
          <cell r="B300">
            <v>6.6471999999999998</v>
          </cell>
          <cell r="C300">
            <v>6.6472000000000003E-2</v>
          </cell>
        </row>
        <row r="301">
          <cell r="A301">
            <v>37736</v>
          </cell>
          <cell r="B301">
            <v>6.5743</v>
          </cell>
          <cell r="C301">
            <v>6.5742999999999996E-2</v>
          </cell>
        </row>
        <row r="302">
          <cell r="A302">
            <v>37739</v>
          </cell>
          <cell r="B302">
            <v>6.5321999999999996</v>
          </cell>
          <cell r="C302">
            <v>6.5321999999999991E-2</v>
          </cell>
        </row>
        <row r="303">
          <cell r="A303">
            <v>37740</v>
          </cell>
          <cell r="B303">
            <v>6.5210999999999997</v>
          </cell>
          <cell r="C303">
            <v>6.5210999999999991E-2</v>
          </cell>
        </row>
        <row r="304">
          <cell r="A304">
            <v>37741</v>
          </cell>
          <cell r="B304">
            <v>6.4770000000000003</v>
          </cell>
          <cell r="C304">
            <v>6.4770000000000008E-2</v>
          </cell>
        </row>
        <row r="305">
          <cell r="A305">
            <v>37742</v>
          </cell>
          <cell r="B305">
            <v>6.4595000000000002</v>
          </cell>
          <cell r="C305">
            <v>6.4595E-2</v>
          </cell>
        </row>
        <row r="306">
          <cell r="A306">
            <v>37743</v>
          </cell>
          <cell r="B306">
            <v>6.4816000000000003</v>
          </cell>
          <cell r="C306">
            <v>6.4815999999999999E-2</v>
          </cell>
        </row>
        <row r="307">
          <cell r="A307">
            <v>37746</v>
          </cell>
          <cell r="B307">
            <v>6.5235000000000003</v>
          </cell>
          <cell r="C307">
            <v>6.5235000000000001E-2</v>
          </cell>
        </row>
        <row r="308">
          <cell r="A308">
            <v>37747</v>
          </cell>
          <cell r="B308">
            <v>6.4835000000000003</v>
          </cell>
          <cell r="C308">
            <v>6.4835000000000004E-2</v>
          </cell>
        </row>
        <row r="309">
          <cell r="A309">
            <v>37748</v>
          </cell>
          <cell r="B309">
            <v>6.4507000000000003</v>
          </cell>
          <cell r="C309">
            <v>6.4507000000000009E-2</v>
          </cell>
        </row>
        <row r="310">
          <cell r="A310">
            <v>37749</v>
          </cell>
          <cell r="B310">
            <v>6.4446000000000003</v>
          </cell>
          <cell r="C310">
            <v>6.4446000000000003E-2</v>
          </cell>
        </row>
        <row r="311">
          <cell r="A311">
            <v>37750</v>
          </cell>
          <cell r="B311">
            <v>6.4645999999999999</v>
          </cell>
          <cell r="C311">
            <v>6.4645999999999995E-2</v>
          </cell>
        </row>
        <row r="312">
          <cell r="A312">
            <v>37753</v>
          </cell>
          <cell r="B312">
            <v>6.4668000000000001</v>
          </cell>
          <cell r="C312">
            <v>6.4668000000000003E-2</v>
          </cell>
        </row>
        <row r="313">
          <cell r="A313">
            <v>37754</v>
          </cell>
          <cell r="B313">
            <v>6.4541000000000004</v>
          </cell>
          <cell r="C313">
            <v>6.4541000000000001E-2</v>
          </cell>
        </row>
        <row r="314">
          <cell r="A314">
            <v>37755</v>
          </cell>
          <cell r="B314">
            <v>6.3837999999999999</v>
          </cell>
          <cell r="C314">
            <v>6.3838000000000006E-2</v>
          </cell>
        </row>
        <row r="315">
          <cell r="A315">
            <v>37756</v>
          </cell>
          <cell r="B315">
            <v>6.3727999999999998</v>
          </cell>
          <cell r="C315">
            <v>6.3727999999999993E-2</v>
          </cell>
        </row>
        <row r="316">
          <cell r="A316">
            <v>37757</v>
          </cell>
          <cell r="B316">
            <v>6.3367000000000004</v>
          </cell>
          <cell r="C316">
            <v>6.3367000000000007E-2</v>
          </cell>
        </row>
        <row r="317">
          <cell r="A317">
            <v>37760</v>
          </cell>
          <cell r="B317">
            <v>6.3380000000000001</v>
          </cell>
          <cell r="C317">
            <v>6.3380000000000006E-2</v>
          </cell>
        </row>
        <row r="318">
          <cell r="A318">
            <v>37761</v>
          </cell>
          <cell r="B318">
            <v>6.2610000000000001</v>
          </cell>
          <cell r="C318">
            <v>6.2609999999999999E-2</v>
          </cell>
        </row>
        <row r="319">
          <cell r="A319">
            <v>37762</v>
          </cell>
          <cell r="B319">
            <v>6.2103999999999999</v>
          </cell>
          <cell r="C319">
            <v>6.2103999999999999E-2</v>
          </cell>
        </row>
        <row r="320">
          <cell r="A320">
            <v>37763</v>
          </cell>
          <cell r="B320">
            <v>6.1608999999999998</v>
          </cell>
          <cell r="C320">
            <v>6.1608999999999997E-2</v>
          </cell>
        </row>
        <row r="321">
          <cell r="A321">
            <v>37764</v>
          </cell>
          <cell r="B321">
            <v>6.1397000000000004</v>
          </cell>
          <cell r="C321">
            <v>6.1397000000000007E-2</v>
          </cell>
        </row>
        <row r="322">
          <cell r="A322">
            <v>37767</v>
          </cell>
          <cell r="B322">
            <v>6.1197999999999997</v>
          </cell>
          <cell r="C322">
            <v>6.1197999999999995E-2</v>
          </cell>
        </row>
        <row r="323">
          <cell r="A323">
            <v>37768</v>
          </cell>
          <cell r="B323">
            <v>6.1828000000000003</v>
          </cell>
          <cell r="C323">
            <v>6.1828000000000001E-2</v>
          </cell>
        </row>
        <row r="324">
          <cell r="A324">
            <v>37769</v>
          </cell>
          <cell r="B324">
            <v>6.2176999999999998</v>
          </cell>
          <cell r="C324">
            <v>6.2176999999999996E-2</v>
          </cell>
        </row>
        <row r="325">
          <cell r="A325">
            <v>37770</v>
          </cell>
          <cell r="B325">
            <v>6.1158999999999999</v>
          </cell>
          <cell r="C325">
            <v>6.1158999999999998E-2</v>
          </cell>
        </row>
        <row r="326">
          <cell r="A326">
            <v>37771</v>
          </cell>
          <cell r="B326">
            <v>6.0888999999999998</v>
          </cell>
          <cell r="C326">
            <v>6.0888999999999999E-2</v>
          </cell>
        </row>
        <row r="327">
          <cell r="A327">
            <v>37774</v>
          </cell>
          <cell r="B327">
            <v>6.1393000000000004</v>
          </cell>
          <cell r="C327">
            <v>6.1393000000000003E-2</v>
          </cell>
        </row>
        <row r="328">
          <cell r="A328">
            <v>37775</v>
          </cell>
          <cell r="B328">
            <v>6.0911</v>
          </cell>
          <cell r="C328">
            <v>6.0911E-2</v>
          </cell>
        </row>
        <row r="329">
          <cell r="A329">
            <v>37776</v>
          </cell>
          <cell r="B329">
            <v>6.0781000000000001</v>
          </cell>
          <cell r="C329">
            <v>6.0781000000000002E-2</v>
          </cell>
        </row>
        <row r="330">
          <cell r="A330">
            <v>37777</v>
          </cell>
          <cell r="B330">
            <v>6.0805999999999996</v>
          </cell>
          <cell r="C330">
            <v>6.0805999999999999E-2</v>
          </cell>
        </row>
        <row r="331">
          <cell r="A331">
            <v>37778</v>
          </cell>
          <cell r="B331">
            <v>6.0622999999999996</v>
          </cell>
          <cell r="C331">
            <v>6.0622999999999996E-2</v>
          </cell>
        </row>
        <row r="332">
          <cell r="A332">
            <v>37781</v>
          </cell>
          <cell r="B332">
            <v>6.0195999999999996</v>
          </cell>
          <cell r="C332">
            <v>6.0196E-2</v>
          </cell>
        </row>
        <row r="333">
          <cell r="A333">
            <v>37782</v>
          </cell>
          <cell r="B333">
            <v>5.9470999999999998</v>
          </cell>
          <cell r="C333">
            <v>5.9470999999999996E-2</v>
          </cell>
        </row>
        <row r="334">
          <cell r="A334">
            <v>37783</v>
          </cell>
          <cell r="B334">
            <v>5.9550999999999998</v>
          </cell>
          <cell r="C334">
            <v>5.9551E-2</v>
          </cell>
        </row>
        <row r="335">
          <cell r="A335">
            <v>37784</v>
          </cell>
          <cell r="B335">
            <v>5.9198000000000004</v>
          </cell>
          <cell r="C335">
            <v>5.9198000000000001E-2</v>
          </cell>
        </row>
        <row r="336">
          <cell r="A336">
            <v>37785</v>
          </cell>
          <cell r="B336">
            <v>5.7747000000000002</v>
          </cell>
          <cell r="C336">
            <v>5.7747E-2</v>
          </cell>
        </row>
        <row r="337">
          <cell r="A337">
            <v>37788</v>
          </cell>
          <cell r="B337">
            <v>5.8776999999999999</v>
          </cell>
          <cell r="C337">
            <v>5.8776999999999996E-2</v>
          </cell>
        </row>
        <row r="338">
          <cell r="A338">
            <v>37789</v>
          </cell>
          <cell r="B338">
            <v>5.9786999999999999</v>
          </cell>
          <cell r="C338">
            <v>5.9787E-2</v>
          </cell>
        </row>
        <row r="339">
          <cell r="A339">
            <v>37790</v>
          </cell>
          <cell r="B339">
            <v>6.0167000000000002</v>
          </cell>
          <cell r="C339">
            <v>6.0166999999999998E-2</v>
          </cell>
        </row>
        <row r="340">
          <cell r="A340">
            <v>37791</v>
          </cell>
          <cell r="B340">
            <v>6.0247000000000002</v>
          </cell>
          <cell r="C340">
            <v>6.0247000000000002E-2</v>
          </cell>
        </row>
        <row r="341">
          <cell r="A341">
            <v>37792</v>
          </cell>
          <cell r="B341">
            <v>6.0597000000000003</v>
          </cell>
          <cell r="C341">
            <v>6.0597000000000005E-2</v>
          </cell>
        </row>
        <row r="342">
          <cell r="A342">
            <v>37795</v>
          </cell>
          <cell r="B342">
            <v>6.0182000000000002</v>
          </cell>
          <cell r="C342">
            <v>6.0181999999999999E-2</v>
          </cell>
        </row>
        <row r="343">
          <cell r="A343">
            <v>37796</v>
          </cell>
          <cell r="B343">
            <v>5.9827000000000004</v>
          </cell>
          <cell r="C343">
            <v>5.9827000000000005E-2</v>
          </cell>
        </row>
        <row r="344">
          <cell r="A344">
            <v>37797</v>
          </cell>
          <cell r="B344">
            <v>6.0757000000000003</v>
          </cell>
          <cell r="C344">
            <v>6.0757000000000005E-2</v>
          </cell>
        </row>
        <row r="345">
          <cell r="A345">
            <v>37798</v>
          </cell>
          <cell r="B345">
            <v>6.1414</v>
          </cell>
          <cell r="C345">
            <v>6.1413999999999996E-2</v>
          </cell>
        </row>
        <row r="346">
          <cell r="A346">
            <v>37799</v>
          </cell>
          <cell r="B346">
            <v>6.1420000000000003</v>
          </cell>
          <cell r="C346">
            <v>6.1420000000000002E-2</v>
          </cell>
        </row>
        <row r="347">
          <cell r="A347">
            <v>37802</v>
          </cell>
          <cell r="B347">
            <v>6.1064999999999996</v>
          </cell>
          <cell r="C347">
            <v>6.1064999999999994E-2</v>
          </cell>
        </row>
        <row r="348">
          <cell r="A348">
            <v>37803</v>
          </cell>
          <cell r="B348">
            <v>6.1158999999999999</v>
          </cell>
          <cell r="C348">
            <v>6.1158999999999998E-2</v>
          </cell>
        </row>
        <row r="349">
          <cell r="A349">
            <v>37804</v>
          </cell>
          <cell r="B349">
            <v>6.1104000000000003</v>
          </cell>
          <cell r="C349">
            <v>6.1104000000000006E-2</v>
          </cell>
        </row>
        <row r="350">
          <cell r="A350">
            <v>37805</v>
          </cell>
          <cell r="B350">
            <v>6.1801000000000004</v>
          </cell>
          <cell r="C350">
            <v>6.1801000000000002E-2</v>
          </cell>
        </row>
        <row r="351">
          <cell r="A351">
            <v>37806</v>
          </cell>
          <cell r="B351">
            <v>6.1826999999999996</v>
          </cell>
          <cell r="C351">
            <v>6.1826999999999993E-2</v>
          </cell>
        </row>
        <row r="352">
          <cell r="A352">
            <v>37809</v>
          </cell>
          <cell r="B352">
            <v>6.2728000000000002</v>
          </cell>
          <cell r="C352">
            <v>6.2728000000000006E-2</v>
          </cell>
        </row>
        <row r="353">
          <cell r="A353">
            <v>37810</v>
          </cell>
          <cell r="B353">
            <v>6.2912999999999997</v>
          </cell>
          <cell r="C353">
            <v>6.2912999999999997E-2</v>
          </cell>
        </row>
        <row r="354">
          <cell r="A354">
            <v>37811</v>
          </cell>
          <cell r="B354">
            <v>6.2576000000000001</v>
          </cell>
          <cell r="C354">
            <v>6.2576000000000007E-2</v>
          </cell>
        </row>
        <row r="355">
          <cell r="A355">
            <v>37812</v>
          </cell>
          <cell r="B355">
            <v>6.2455999999999996</v>
          </cell>
          <cell r="C355">
            <v>6.2455999999999998E-2</v>
          </cell>
        </row>
        <row r="356">
          <cell r="A356">
            <v>37813</v>
          </cell>
          <cell r="B356">
            <v>6.2496</v>
          </cell>
          <cell r="C356">
            <v>6.2496000000000003E-2</v>
          </cell>
        </row>
        <row r="357">
          <cell r="A357">
            <v>37816</v>
          </cell>
          <cell r="B357">
            <v>6.2954999999999997</v>
          </cell>
          <cell r="C357">
            <v>6.2954999999999997E-2</v>
          </cell>
        </row>
        <row r="358">
          <cell r="A358">
            <v>37817</v>
          </cell>
          <cell r="B358">
            <v>6.3917999999999999</v>
          </cell>
          <cell r="C358">
            <v>6.3918000000000003E-2</v>
          </cell>
        </row>
        <row r="359">
          <cell r="A359">
            <v>37818</v>
          </cell>
          <cell r="B359">
            <v>6.3331999999999997</v>
          </cell>
          <cell r="C359">
            <v>6.3331999999999999E-2</v>
          </cell>
        </row>
        <row r="360">
          <cell r="A360">
            <v>37819</v>
          </cell>
          <cell r="B360">
            <v>6.2991999999999999</v>
          </cell>
          <cell r="C360">
            <v>6.2991999999999992E-2</v>
          </cell>
        </row>
        <row r="361">
          <cell r="A361">
            <v>37820</v>
          </cell>
          <cell r="B361">
            <v>6.2907999999999999</v>
          </cell>
          <cell r="C361">
            <v>6.2908000000000006E-2</v>
          </cell>
        </row>
        <row r="362">
          <cell r="A362">
            <v>37823</v>
          </cell>
          <cell r="B362">
            <v>6.3704000000000001</v>
          </cell>
          <cell r="C362">
            <v>6.3703999999999997E-2</v>
          </cell>
        </row>
        <row r="363">
          <cell r="A363">
            <v>37824</v>
          </cell>
          <cell r="B363">
            <v>6.3426</v>
          </cell>
          <cell r="C363">
            <v>6.3425999999999996E-2</v>
          </cell>
        </row>
        <row r="364">
          <cell r="A364">
            <v>37825</v>
          </cell>
          <cell r="B364">
            <v>6.3151000000000002</v>
          </cell>
          <cell r="C364">
            <v>6.3150999999999999E-2</v>
          </cell>
        </row>
        <row r="365">
          <cell r="A365">
            <v>37826</v>
          </cell>
          <cell r="B365">
            <v>6.3398000000000003</v>
          </cell>
          <cell r="C365">
            <v>6.339800000000001E-2</v>
          </cell>
        </row>
        <row r="366">
          <cell r="A366">
            <v>37827</v>
          </cell>
          <cell r="B366">
            <v>6.3448000000000002</v>
          </cell>
          <cell r="C366">
            <v>6.3448000000000004E-2</v>
          </cell>
        </row>
        <row r="367">
          <cell r="A367">
            <v>37830</v>
          </cell>
          <cell r="B367">
            <v>6.3712999999999997</v>
          </cell>
          <cell r="C367">
            <v>6.3712999999999992E-2</v>
          </cell>
        </row>
        <row r="368">
          <cell r="A368">
            <v>37831</v>
          </cell>
          <cell r="B368">
            <v>6.3907999999999996</v>
          </cell>
          <cell r="C368">
            <v>6.3907999999999993E-2</v>
          </cell>
        </row>
        <row r="369">
          <cell r="A369">
            <v>37832</v>
          </cell>
          <cell r="B369">
            <v>6.3632999999999997</v>
          </cell>
          <cell r="C369">
            <v>6.3632999999999995E-2</v>
          </cell>
        </row>
        <row r="370">
          <cell r="A370">
            <v>37833</v>
          </cell>
          <cell r="B370">
            <v>6.3407999999999998</v>
          </cell>
          <cell r="C370">
            <v>6.3407999999999992E-2</v>
          </cell>
        </row>
        <row r="371">
          <cell r="A371">
            <v>37834</v>
          </cell>
          <cell r="B371">
            <v>6.3598999999999997</v>
          </cell>
          <cell r="C371">
            <v>6.3599000000000003E-2</v>
          </cell>
        </row>
        <row r="372">
          <cell r="A372">
            <v>37837</v>
          </cell>
          <cell r="B372">
            <v>6.3619000000000003</v>
          </cell>
          <cell r="C372">
            <v>6.3619000000000009E-2</v>
          </cell>
        </row>
        <row r="373">
          <cell r="A373">
            <v>37838</v>
          </cell>
          <cell r="B373">
            <v>6.4203999999999999</v>
          </cell>
          <cell r="C373">
            <v>6.4203999999999997E-2</v>
          </cell>
        </row>
        <row r="374">
          <cell r="A374">
            <v>37839</v>
          </cell>
          <cell r="B374">
            <v>6.3963999999999999</v>
          </cell>
          <cell r="C374">
            <v>6.3963999999999993E-2</v>
          </cell>
        </row>
        <row r="375">
          <cell r="A375">
            <v>37840</v>
          </cell>
          <cell r="B375">
            <v>6.3758999999999997</v>
          </cell>
          <cell r="C375">
            <v>6.3758999999999996E-2</v>
          </cell>
        </row>
        <row r="376">
          <cell r="A376">
            <v>37841</v>
          </cell>
          <cell r="B376">
            <v>6.3589000000000002</v>
          </cell>
          <cell r="C376">
            <v>6.3589000000000007E-2</v>
          </cell>
        </row>
        <row r="377">
          <cell r="A377">
            <v>37844</v>
          </cell>
          <cell r="B377">
            <v>6.4180999999999999</v>
          </cell>
          <cell r="C377">
            <v>6.4181000000000002E-2</v>
          </cell>
        </row>
        <row r="378">
          <cell r="A378">
            <v>37845</v>
          </cell>
          <cell r="B378">
            <v>6.4420999999999999</v>
          </cell>
          <cell r="C378">
            <v>6.4421000000000006E-2</v>
          </cell>
        </row>
        <row r="379">
          <cell r="A379">
            <v>37846</v>
          </cell>
          <cell r="B379">
            <v>6.5094000000000003</v>
          </cell>
          <cell r="C379">
            <v>6.5093999999999999E-2</v>
          </cell>
        </row>
        <row r="380">
          <cell r="A380">
            <v>37847</v>
          </cell>
          <cell r="B380">
            <v>6.4821999999999997</v>
          </cell>
          <cell r="C380">
            <v>6.4821999999999991E-2</v>
          </cell>
        </row>
        <row r="381">
          <cell r="A381">
            <v>37848</v>
          </cell>
          <cell r="B381">
            <v>6.4230999999999998</v>
          </cell>
          <cell r="C381">
            <v>6.4230999999999996E-2</v>
          </cell>
        </row>
        <row r="382">
          <cell r="A382">
            <v>37851</v>
          </cell>
          <cell r="B382">
            <v>6.3036000000000003</v>
          </cell>
          <cell r="C382">
            <v>6.3036000000000009E-2</v>
          </cell>
        </row>
        <row r="383">
          <cell r="A383">
            <v>37852</v>
          </cell>
          <cell r="B383">
            <v>6.2340999999999998</v>
          </cell>
          <cell r="C383">
            <v>6.2341000000000001E-2</v>
          </cell>
        </row>
        <row r="384">
          <cell r="A384">
            <v>37853</v>
          </cell>
          <cell r="B384">
            <v>6.2944000000000004</v>
          </cell>
          <cell r="C384">
            <v>6.2944E-2</v>
          </cell>
        </row>
        <row r="385">
          <cell r="A385">
            <v>37854</v>
          </cell>
          <cell r="B385">
            <v>6.3474000000000004</v>
          </cell>
          <cell r="C385">
            <v>6.3474000000000003E-2</v>
          </cell>
        </row>
        <row r="386">
          <cell r="A386">
            <v>37855</v>
          </cell>
          <cell r="B386">
            <v>6.3494000000000002</v>
          </cell>
          <cell r="C386">
            <v>6.3493999999999995E-2</v>
          </cell>
        </row>
        <row r="387">
          <cell r="A387">
            <v>37858</v>
          </cell>
          <cell r="B387">
            <v>6.3684000000000003</v>
          </cell>
          <cell r="C387">
            <v>6.3684000000000004E-2</v>
          </cell>
        </row>
        <row r="388">
          <cell r="A388">
            <v>37859</v>
          </cell>
          <cell r="B388">
            <v>6.3539000000000003</v>
          </cell>
          <cell r="C388">
            <v>6.3538999999999998E-2</v>
          </cell>
        </row>
        <row r="389">
          <cell r="A389">
            <v>37860</v>
          </cell>
          <cell r="B389">
            <v>6.3859000000000004</v>
          </cell>
          <cell r="C389">
            <v>6.3858999999999999E-2</v>
          </cell>
        </row>
        <row r="390">
          <cell r="A390">
            <v>37861</v>
          </cell>
          <cell r="B390">
            <v>6.3311999999999999</v>
          </cell>
          <cell r="C390">
            <v>6.3311999999999993E-2</v>
          </cell>
        </row>
        <row r="391">
          <cell r="A391">
            <v>37862</v>
          </cell>
          <cell r="B391">
            <v>6.3068</v>
          </cell>
          <cell r="C391">
            <v>6.3067999999999999E-2</v>
          </cell>
        </row>
        <row r="392">
          <cell r="A392">
            <v>37865</v>
          </cell>
          <cell r="B392">
            <v>6.3072999999999997</v>
          </cell>
          <cell r="C392">
            <v>6.307299999999999E-2</v>
          </cell>
        </row>
        <row r="393">
          <cell r="A393">
            <v>37866</v>
          </cell>
          <cell r="B393">
            <v>6.3544999999999998</v>
          </cell>
          <cell r="C393">
            <v>6.3545000000000004E-2</v>
          </cell>
        </row>
        <row r="394">
          <cell r="A394">
            <v>37867</v>
          </cell>
          <cell r="B394">
            <v>6.3954000000000004</v>
          </cell>
          <cell r="C394">
            <v>6.3954000000000011E-2</v>
          </cell>
        </row>
        <row r="395">
          <cell r="A395">
            <v>37868</v>
          </cell>
          <cell r="B395">
            <v>6.3556999999999997</v>
          </cell>
          <cell r="C395">
            <v>6.3557000000000002E-2</v>
          </cell>
        </row>
        <row r="396">
          <cell r="A396">
            <v>37869</v>
          </cell>
          <cell r="B396">
            <v>6.3060999999999998</v>
          </cell>
          <cell r="C396">
            <v>6.3060999999999992E-2</v>
          </cell>
        </row>
        <row r="397">
          <cell r="A397">
            <v>37872</v>
          </cell>
          <cell r="B397">
            <v>6.3266</v>
          </cell>
          <cell r="C397">
            <v>6.3266000000000003E-2</v>
          </cell>
        </row>
        <row r="398">
          <cell r="A398">
            <v>37873</v>
          </cell>
          <cell r="B398">
            <v>6.3169000000000004</v>
          </cell>
          <cell r="C398">
            <v>6.3169000000000003E-2</v>
          </cell>
        </row>
        <row r="399">
          <cell r="A399">
            <v>37874</v>
          </cell>
          <cell r="B399">
            <v>6.2754000000000003</v>
          </cell>
          <cell r="C399">
            <v>6.2754000000000004E-2</v>
          </cell>
        </row>
        <row r="400">
          <cell r="A400">
            <v>37875</v>
          </cell>
          <cell r="B400">
            <v>6.3221999999999996</v>
          </cell>
          <cell r="C400">
            <v>6.3222E-2</v>
          </cell>
        </row>
        <row r="401">
          <cell r="A401">
            <v>37876</v>
          </cell>
          <cell r="B401">
            <v>6.3002000000000002</v>
          </cell>
          <cell r="C401">
            <v>6.3002000000000002E-2</v>
          </cell>
        </row>
        <row r="402">
          <cell r="A402">
            <v>37879</v>
          </cell>
          <cell r="B402">
            <v>6.3150000000000004</v>
          </cell>
          <cell r="C402">
            <v>6.3149999999999998E-2</v>
          </cell>
        </row>
        <row r="403">
          <cell r="A403">
            <v>37880</v>
          </cell>
          <cell r="B403">
            <v>6.3360000000000003</v>
          </cell>
          <cell r="C403">
            <v>6.336E-2</v>
          </cell>
        </row>
        <row r="404">
          <cell r="A404">
            <v>37881</v>
          </cell>
          <cell r="B404">
            <v>6.2995000000000001</v>
          </cell>
          <cell r="C404">
            <v>6.2994999999999995E-2</v>
          </cell>
        </row>
        <row r="405">
          <cell r="A405">
            <v>37882</v>
          </cell>
          <cell r="B405">
            <v>6.2869999999999999</v>
          </cell>
          <cell r="C405">
            <v>6.2869999999999995E-2</v>
          </cell>
        </row>
        <row r="406">
          <cell r="A406">
            <v>37883</v>
          </cell>
          <cell r="B406">
            <v>6.2622</v>
          </cell>
          <cell r="C406">
            <v>6.2621999999999997E-2</v>
          </cell>
        </row>
        <row r="407">
          <cell r="A407">
            <v>37886</v>
          </cell>
          <cell r="B407">
            <v>6.2442000000000002</v>
          </cell>
          <cell r="C407">
            <v>6.2442000000000004E-2</v>
          </cell>
        </row>
        <row r="408">
          <cell r="A408">
            <v>37887</v>
          </cell>
          <cell r="B408">
            <v>6.2412000000000001</v>
          </cell>
          <cell r="C408">
            <v>6.2412000000000002E-2</v>
          </cell>
        </row>
        <row r="409">
          <cell r="A409">
            <v>37888</v>
          </cell>
          <cell r="B409">
            <v>6.1833999999999998</v>
          </cell>
          <cell r="C409">
            <v>6.1834E-2</v>
          </cell>
        </row>
        <row r="410">
          <cell r="A410">
            <v>37889</v>
          </cell>
          <cell r="B410">
            <v>6.1627999999999998</v>
          </cell>
          <cell r="C410">
            <v>6.1627999999999995E-2</v>
          </cell>
        </row>
        <row r="411">
          <cell r="A411">
            <v>37890</v>
          </cell>
          <cell r="B411">
            <v>6.1284000000000001</v>
          </cell>
          <cell r="C411">
            <v>6.1283999999999998E-2</v>
          </cell>
        </row>
        <row r="412">
          <cell r="A412">
            <v>37893</v>
          </cell>
          <cell r="B412">
            <v>6.1852999999999998</v>
          </cell>
          <cell r="C412">
            <v>6.1852999999999998E-2</v>
          </cell>
        </row>
        <row r="413">
          <cell r="A413">
            <v>37894</v>
          </cell>
          <cell r="B413">
            <v>6.1105999999999998</v>
          </cell>
          <cell r="C413">
            <v>6.1106000000000001E-2</v>
          </cell>
        </row>
        <row r="414">
          <cell r="A414">
            <v>37895</v>
          </cell>
          <cell r="B414">
            <v>6.0871000000000004</v>
          </cell>
          <cell r="C414">
            <v>6.0871000000000001E-2</v>
          </cell>
        </row>
        <row r="415">
          <cell r="A415">
            <v>37896</v>
          </cell>
          <cell r="B415">
            <v>6.1326000000000001</v>
          </cell>
          <cell r="C415">
            <v>6.1325999999999999E-2</v>
          </cell>
        </row>
        <row r="416">
          <cell r="A416">
            <v>37897</v>
          </cell>
          <cell r="B416">
            <v>6.2381000000000002</v>
          </cell>
          <cell r="C416">
            <v>6.2380999999999999E-2</v>
          </cell>
        </row>
        <row r="417">
          <cell r="A417">
            <v>37900</v>
          </cell>
          <cell r="B417">
            <v>6.2213000000000003</v>
          </cell>
          <cell r="C417">
            <v>6.2213000000000004E-2</v>
          </cell>
        </row>
        <row r="418">
          <cell r="A418">
            <v>37901</v>
          </cell>
          <cell r="B418">
            <v>6.2503000000000002</v>
          </cell>
          <cell r="C418">
            <v>6.2503000000000003E-2</v>
          </cell>
        </row>
        <row r="419">
          <cell r="A419">
            <v>37902</v>
          </cell>
          <cell r="B419">
            <v>6.2118000000000002</v>
          </cell>
          <cell r="C419">
            <v>6.2118E-2</v>
          </cell>
        </row>
        <row r="420">
          <cell r="A420">
            <v>37903</v>
          </cell>
          <cell r="B420">
            <v>6.2610000000000001</v>
          </cell>
          <cell r="C420">
            <v>6.2609999999999999E-2</v>
          </cell>
        </row>
        <row r="421">
          <cell r="A421">
            <v>37904</v>
          </cell>
          <cell r="B421">
            <v>6.2409999999999997</v>
          </cell>
          <cell r="C421">
            <v>6.2409999999999993E-2</v>
          </cell>
        </row>
        <row r="422">
          <cell r="A422">
            <v>37907</v>
          </cell>
          <cell r="B422">
            <v>6.2263000000000002</v>
          </cell>
          <cell r="C422">
            <v>6.2262999999999999E-2</v>
          </cell>
        </row>
        <row r="423">
          <cell r="A423">
            <v>37908</v>
          </cell>
          <cell r="B423">
            <v>6.2857000000000003</v>
          </cell>
          <cell r="C423">
            <v>6.2856999999999996E-2</v>
          </cell>
        </row>
        <row r="424">
          <cell r="A424">
            <v>37909</v>
          </cell>
          <cell r="B424">
            <v>6.3426</v>
          </cell>
          <cell r="C424">
            <v>6.3425999999999996E-2</v>
          </cell>
        </row>
        <row r="425">
          <cell r="A425">
            <v>37910</v>
          </cell>
          <cell r="B425">
            <v>6.38</v>
          </cell>
          <cell r="C425">
            <v>6.3799999999999996E-2</v>
          </cell>
        </row>
        <row r="426">
          <cell r="A426">
            <v>37911</v>
          </cell>
          <cell r="B426">
            <v>6.3250000000000002</v>
          </cell>
          <cell r="C426">
            <v>6.3250000000000001E-2</v>
          </cell>
        </row>
        <row r="427">
          <cell r="A427">
            <v>37914</v>
          </cell>
          <cell r="B427">
            <v>6.2682000000000002</v>
          </cell>
          <cell r="C427">
            <v>6.2682000000000002E-2</v>
          </cell>
        </row>
        <row r="428">
          <cell r="A428">
            <v>37915</v>
          </cell>
          <cell r="B428">
            <v>6.2441000000000004</v>
          </cell>
          <cell r="C428">
            <v>6.2441000000000003E-2</v>
          </cell>
        </row>
        <row r="429">
          <cell r="A429">
            <v>37916</v>
          </cell>
          <cell r="B429">
            <v>6.1896000000000004</v>
          </cell>
          <cell r="C429">
            <v>6.1896000000000007E-2</v>
          </cell>
        </row>
        <row r="430">
          <cell r="A430">
            <v>37917</v>
          </cell>
          <cell r="B430">
            <v>6.2431000000000001</v>
          </cell>
          <cell r="C430">
            <v>6.2431E-2</v>
          </cell>
        </row>
        <row r="431">
          <cell r="A431">
            <v>37918</v>
          </cell>
          <cell r="B431">
            <v>6.1928000000000001</v>
          </cell>
          <cell r="C431">
            <v>6.1928000000000004E-2</v>
          </cell>
        </row>
        <row r="432">
          <cell r="A432">
            <v>37921</v>
          </cell>
          <cell r="B432">
            <v>6.2202999999999999</v>
          </cell>
          <cell r="C432">
            <v>6.2203000000000001E-2</v>
          </cell>
        </row>
        <row r="433">
          <cell r="A433">
            <v>37922</v>
          </cell>
          <cell r="B433">
            <v>6.2107999999999999</v>
          </cell>
          <cell r="C433">
            <v>6.2107999999999997E-2</v>
          </cell>
        </row>
        <row r="434">
          <cell r="A434">
            <v>37923</v>
          </cell>
          <cell r="B434">
            <v>6.2411000000000003</v>
          </cell>
          <cell r="C434">
            <v>6.2411000000000001E-2</v>
          </cell>
        </row>
        <row r="435">
          <cell r="A435">
            <v>37924</v>
          </cell>
          <cell r="B435">
            <v>6.2861000000000002</v>
          </cell>
          <cell r="C435">
            <v>6.2861E-2</v>
          </cell>
        </row>
        <row r="436">
          <cell r="A436">
            <v>37925</v>
          </cell>
          <cell r="B436">
            <v>6.2209000000000003</v>
          </cell>
          <cell r="C436">
            <v>6.2209E-2</v>
          </cell>
        </row>
        <row r="437">
          <cell r="A437">
            <v>37928</v>
          </cell>
          <cell r="B437">
            <v>6.2868000000000004</v>
          </cell>
          <cell r="C437">
            <v>6.2868000000000007E-2</v>
          </cell>
        </row>
        <row r="438">
          <cell r="A438">
            <v>37929</v>
          </cell>
          <cell r="B438">
            <v>6.2407000000000004</v>
          </cell>
          <cell r="C438">
            <v>6.2407000000000004E-2</v>
          </cell>
        </row>
        <row r="439">
          <cell r="A439">
            <v>37930</v>
          </cell>
          <cell r="B439">
            <v>6.2698</v>
          </cell>
          <cell r="C439">
            <v>6.2698000000000004E-2</v>
          </cell>
        </row>
        <row r="440">
          <cell r="A440">
            <v>37931</v>
          </cell>
          <cell r="B440">
            <v>6.3087999999999997</v>
          </cell>
          <cell r="C440">
            <v>6.3087999999999991E-2</v>
          </cell>
        </row>
        <row r="441">
          <cell r="A441">
            <v>37932</v>
          </cell>
          <cell r="B441">
            <v>6.3282999999999996</v>
          </cell>
          <cell r="C441">
            <v>6.3282999999999992E-2</v>
          </cell>
        </row>
        <row r="442">
          <cell r="A442">
            <v>37935</v>
          </cell>
          <cell r="B442">
            <v>6.3289999999999997</v>
          </cell>
          <cell r="C442">
            <v>6.3289999999999999E-2</v>
          </cell>
        </row>
        <row r="443">
          <cell r="A443">
            <v>37936</v>
          </cell>
          <cell r="B443">
            <v>6.3295000000000003</v>
          </cell>
          <cell r="C443">
            <v>6.3295000000000004E-2</v>
          </cell>
        </row>
        <row r="444">
          <cell r="A444">
            <v>37937</v>
          </cell>
          <cell r="B444">
            <v>6.33</v>
          </cell>
          <cell r="C444">
            <v>6.3299999999999995E-2</v>
          </cell>
        </row>
        <row r="445">
          <cell r="A445">
            <v>37938</v>
          </cell>
          <cell r="B445">
            <v>6.2575000000000003</v>
          </cell>
          <cell r="C445">
            <v>6.2575000000000006E-2</v>
          </cell>
        </row>
        <row r="446">
          <cell r="A446">
            <v>37939</v>
          </cell>
          <cell r="B446">
            <v>6.2009999999999996</v>
          </cell>
          <cell r="C446">
            <v>6.2009999999999996E-2</v>
          </cell>
        </row>
        <row r="447">
          <cell r="A447">
            <v>37942</v>
          </cell>
          <cell r="B447">
            <v>6.2054999999999998</v>
          </cell>
          <cell r="C447">
            <v>6.2054999999999999E-2</v>
          </cell>
        </row>
        <row r="448">
          <cell r="A448">
            <v>37943</v>
          </cell>
          <cell r="B448">
            <v>6.1696</v>
          </cell>
          <cell r="C448">
            <v>6.1696000000000001E-2</v>
          </cell>
        </row>
        <row r="449">
          <cell r="A449">
            <v>37944</v>
          </cell>
          <cell r="B449">
            <v>6.18</v>
          </cell>
          <cell r="C449">
            <v>6.1799999999999994E-2</v>
          </cell>
        </row>
        <row r="450">
          <cell r="A450">
            <v>37945</v>
          </cell>
          <cell r="B450">
            <v>6.14</v>
          </cell>
          <cell r="C450">
            <v>6.1399999999999996E-2</v>
          </cell>
        </row>
        <row r="451">
          <cell r="A451">
            <v>37946</v>
          </cell>
          <cell r="B451">
            <v>6.1070000000000002</v>
          </cell>
          <cell r="C451">
            <v>6.1069999999999999E-2</v>
          </cell>
        </row>
        <row r="452">
          <cell r="A452">
            <v>37949</v>
          </cell>
          <cell r="B452">
            <v>6.1429999999999998</v>
          </cell>
          <cell r="C452">
            <v>6.1429999999999998E-2</v>
          </cell>
        </row>
        <row r="453">
          <cell r="A453">
            <v>37950</v>
          </cell>
          <cell r="B453">
            <v>6.1318999999999999</v>
          </cell>
          <cell r="C453">
            <v>6.1318999999999999E-2</v>
          </cell>
        </row>
        <row r="454">
          <cell r="A454">
            <v>37951</v>
          </cell>
          <cell r="B454">
            <v>6.1323999999999996</v>
          </cell>
          <cell r="C454">
            <v>6.1323999999999997E-2</v>
          </cell>
        </row>
        <row r="455">
          <cell r="A455">
            <v>37952</v>
          </cell>
          <cell r="B455">
            <v>6.1193999999999997</v>
          </cell>
          <cell r="C455">
            <v>6.1193999999999998E-2</v>
          </cell>
        </row>
        <row r="456">
          <cell r="A456">
            <v>37953</v>
          </cell>
          <cell r="B456">
            <v>6.1360000000000001</v>
          </cell>
          <cell r="C456">
            <v>6.1359999999999998E-2</v>
          </cell>
        </row>
        <row r="457">
          <cell r="A457">
            <v>37956</v>
          </cell>
          <cell r="B457">
            <v>6.1547000000000001</v>
          </cell>
          <cell r="C457">
            <v>6.1546999999999998E-2</v>
          </cell>
        </row>
        <row r="458">
          <cell r="A458">
            <v>37957</v>
          </cell>
          <cell r="B458">
            <v>6.1148999999999996</v>
          </cell>
          <cell r="C458">
            <v>6.1148999999999995E-2</v>
          </cell>
        </row>
        <row r="459">
          <cell r="A459">
            <v>37958</v>
          </cell>
          <cell r="B459">
            <v>6.1143000000000001</v>
          </cell>
          <cell r="C459">
            <v>6.1143000000000003E-2</v>
          </cell>
        </row>
        <row r="460">
          <cell r="A460">
            <v>37959</v>
          </cell>
          <cell r="B460">
            <v>6.1368999999999998</v>
          </cell>
          <cell r="C460">
            <v>6.1369E-2</v>
          </cell>
        </row>
        <row r="461">
          <cell r="A461">
            <v>37960</v>
          </cell>
          <cell r="B461">
            <v>6.0549999999999997</v>
          </cell>
          <cell r="C461">
            <v>6.055E-2</v>
          </cell>
        </row>
        <row r="462">
          <cell r="A462">
            <v>37963</v>
          </cell>
          <cell r="B462">
            <v>6.0827999999999998</v>
          </cell>
          <cell r="C462">
            <v>6.0828E-2</v>
          </cell>
        </row>
        <row r="463">
          <cell r="A463">
            <v>37964</v>
          </cell>
          <cell r="B463">
            <v>6.1247999999999996</v>
          </cell>
          <cell r="C463">
            <v>6.1247999999999997E-2</v>
          </cell>
        </row>
        <row r="464">
          <cell r="A464">
            <v>37965</v>
          </cell>
          <cell r="B464">
            <v>6.1009000000000002</v>
          </cell>
          <cell r="C464">
            <v>6.1009000000000001E-2</v>
          </cell>
        </row>
        <row r="465">
          <cell r="A465">
            <v>37966</v>
          </cell>
          <cell r="B465">
            <v>6.0633999999999997</v>
          </cell>
          <cell r="C465">
            <v>6.0633999999999993E-2</v>
          </cell>
        </row>
        <row r="466">
          <cell r="A466">
            <v>37967</v>
          </cell>
          <cell r="B466">
            <v>6.0659000000000001</v>
          </cell>
          <cell r="C466">
            <v>6.0658999999999998E-2</v>
          </cell>
        </row>
        <row r="467">
          <cell r="A467">
            <v>37970</v>
          </cell>
          <cell r="B467">
            <v>6.0576999999999996</v>
          </cell>
          <cell r="C467">
            <v>6.0576999999999999E-2</v>
          </cell>
        </row>
        <row r="468">
          <cell r="A468">
            <v>37971</v>
          </cell>
          <cell r="B468">
            <v>6.0156999999999998</v>
          </cell>
          <cell r="C468">
            <v>6.0156999999999995E-2</v>
          </cell>
        </row>
        <row r="469">
          <cell r="A469">
            <v>37972</v>
          </cell>
          <cell r="B469">
            <v>5.9778000000000002</v>
          </cell>
          <cell r="C469">
            <v>5.9778000000000005E-2</v>
          </cell>
        </row>
        <row r="470">
          <cell r="A470">
            <v>37973</v>
          </cell>
          <cell r="B470">
            <v>5.9512999999999998</v>
          </cell>
          <cell r="C470">
            <v>5.9512999999999996E-2</v>
          </cell>
        </row>
        <row r="471">
          <cell r="A471">
            <v>37974</v>
          </cell>
          <cell r="B471">
            <v>5.9713000000000003</v>
          </cell>
          <cell r="C471">
            <v>5.9713000000000002E-2</v>
          </cell>
        </row>
        <row r="472">
          <cell r="A472">
            <v>37977</v>
          </cell>
          <cell r="B472">
            <v>5.9631999999999996</v>
          </cell>
          <cell r="C472">
            <v>5.9631999999999998E-2</v>
          </cell>
        </row>
        <row r="473">
          <cell r="A473">
            <v>37978</v>
          </cell>
          <cell r="B473">
            <v>6.0016999999999996</v>
          </cell>
          <cell r="C473">
            <v>6.0016999999999994E-2</v>
          </cell>
        </row>
        <row r="474">
          <cell r="A474">
            <v>37979</v>
          </cell>
          <cell r="B474">
            <v>5.9652000000000003</v>
          </cell>
          <cell r="C474">
            <v>5.9652000000000004E-2</v>
          </cell>
        </row>
        <row r="475">
          <cell r="A475">
            <v>37980</v>
          </cell>
          <cell r="B475">
            <v>5.9646999999999997</v>
          </cell>
          <cell r="C475">
            <v>5.9646999999999999E-2</v>
          </cell>
        </row>
        <row r="476">
          <cell r="A476">
            <v>37981</v>
          </cell>
          <cell r="B476">
            <v>5.9652000000000003</v>
          </cell>
          <cell r="C476">
            <v>5.9652000000000004E-2</v>
          </cell>
        </row>
        <row r="477">
          <cell r="A477">
            <v>37984</v>
          </cell>
          <cell r="B477">
            <v>5.9741999999999997</v>
          </cell>
          <cell r="C477">
            <v>5.9741999999999996E-2</v>
          </cell>
        </row>
        <row r="478">
          <cell r="A478">
            <v>37985</v>
          </cell>
          <cell r="B478">
            <v>5.99</v>
          </cell>
          <cell r="C478">
            <v>5.9900000000000002E-2</v>
          </cell>
        </row>
        <row r="479">
          <cell r="A479">
            <v>37986</v>
          </cell>
          <cell r="B479">
            <v>5.99</v>
          </cell>
          <cell r="C479">
            <v>5.9900000000000002E-2</v>
          </cell>
        </row>
        <row r="480">
          <cell r="A480">
            <v>37987</v>
          </cell>
          <cell r="B480">
            <v>5.9894999999999996</v>
          </cell>
          <cell r="C480">
            <v>5.9894999999999997E-2</v>
          </cell>
        </row>
        <row r="481">
          <cell r="A481">
            <v>37988</v>
          </cell>
          <cell r="B481">
            <v>6.0960000000000001</v>
          </cell>
          <cell r="C481">
            <v>6.096E-2</v>
          </cell>
        </row>
        <row r="482">
          <cell r="A482">
            <v>37991</v>
          </cell>
          <cell r="B482">
            <v>6.1150000000000002</v>
          </cell>
          <cell r="C482">
            <v>6.1150000000000003E-2</v>
          </cell>
        </row>
        <row r="483">
          <cell r="A483">
            <v>37992</v>
          </cell>
          <cell r="B483">
            <v>6.0529999999999999</v>
          </cell>
          <cell r="C483">
            <v>6.053E-2</v>
          </cell>
        </row>
        <row r="484">
          <cell r="A484">
            <v>37993</v>
          </cell>
          <cell r="B484">
            <v>6.03</v>
          </cell>
          <cell r="C484">
            <v>6.0299999999999999E-2</v>
          </cell>
        </row>
        <row r="485">
          <cell r="A485">
            <v>37994</v>
          </cell>
          <cell r="B485">
            <v>6.0664999999999996</v>
          </cell>
          <cell r="C485">
            <v>6.0664999999999997E-2</v>
          </cell>
        </row>
        <row r="486">
          <cell r="A486">
            <v>37995</v>
          </cell>
          <cell r="B486">
            <v>5.9764999999999997</v>
          </cell>
          <cell r="C486">
            <v>5.9764999999999999E-2</v>
          </cell>
        </row>
        <row r="487">
          <cell r="A487">
            <v>37998</v>
          </cell>
          <cell r="B487">
            <v>5.9744999999999999</v>
          </cell>
          <cell r="C487">
            <v>5.9744999999999999E-2</v>
          </cell>
        </row>
        <row r="488">
          <cell r="A488">
            <v>37999</v>
          </cell>
          <cell r="B488">
            <v>5.9537000000000004</v>
          </cell>
          <cell r="C488">
            <v>5.9537000000000007E-2</v>
          </cell>
        </row>
        <row r="489">
          <cell r="A489">
            <v>38000</v>
          </cell>
          <cell r="B489">
            <v>5.9027000000000003</v>
          </cell>
          <cell r="C489">
            <v>5.9027000000000003E-2</v>
          </cell>
        </row>
        <row r="490">
          <cell r="A490">
            <v>38001</v>
          </cell>
          <cell r="B490">
            <v>5.8902999999999999</v>
          </cell>
          <cell r="C490">
            <v>5.8902999999999997E-2</v>
          </cell>
        </row>
        <row r="491">
          <cell r="A491">
            <v>38002</v>
          </cell>
          <cell r="B491">
            <v>5.9393000000000002</v>
          </cell>
          <cell r="C491">
            <v>5.9393000000000001E-2</v>
          </cell>
        </row>
        <row r="492">
          <cell r="A492">
            <v>38005</v>
          </cell>
          <cell r="B492">
            <v>5.9493</v>
          </cell>
          <cell r="C492">
            <v>5.9492999999999997E-2</v>
          </cell>
        </row>
        <row r="493">
          <cell r="A493">
            <v>38006</v>
          </cell>
          <cell r="B493">
            <v>5.9432999999999998</v>
          </cell>
          <cell r="C493">
            <v>5.9433E-2</v>
          </cell>
        </row>
        <row r="494">
          <cell r="A494">
            <v>38007</v>
          </cell>
          <cell r="B494">
            <v>5.9062999999999999</v>
          </cell>
          <cell r="C494">
            <v>5.9062999999999997E-2</v>
          </cell>
        </row>
        <row r="495">
          <cell r="A495">
            <v>38008</v>
          </cell>
          <cell r="B495">
            <v>5.8493000000000004</v>
          </cell>
          <cell r="C495">
            <v>5.8493000000000003E-2</v>
          </cell>
        </row>
        <row r="496">
          <cell r="A496">
            <v>38009</v>
          </cell>
          <cell r="B496">
            <v>5.9451999999999998</v>
          </cell>
          <cell r="C496">
            <v>5.9451999999999998E-2</v>
          </cell>
        </row>
        <row r="497">
          <cell r="A497">
            <v>38012</v>
          </cell>
          <cell r="B497">
            <v>5.9859999999999998</v>
          </cell>
          <cell r="C497">
            <v>5.9859999999999997E-2</v>
          </cell>
        </row>
        <row r="498">
          <cell r="A498">
            <v>38013</v>
          </cell>
          <cell r="B498">
            <v>5.9612999999999996</v>
          </cell>
          <cell r="C498">
            <v>5.9612999999999999E-2</v>
          </cell>
        </row>
        <row r="499">
          <cell r="A499">
            <v>38014</v>
          </cell>
          <cell r="B499">
            <v>6.0305</v>
          </cell>
          <cell r="C499">
            <v>6.0304999999999997E-2</v>
          </cell>
        </row>
        <row r="500">
          <cell r="A500">
            <v>38015</v>
          </cell>
          <cell r="B500">
            <v>6.0309999999999997</v>
          </cell>
          <cell r="C500">
            <v>6.0309999999999996E-2</v>
          </cell>
        </row>
        <row r="501">
          <cell r="A501">
            <v>38016</v>
          </cell>
          <cell r="B501">
            <v>5.9711999999999996</v>
          </cell>
          <cell r="C501">
            <v>5.9711999999999994E-2</v>
          </cell>
        </row>
        <row r="502">
          <cell r="A502">
            <v>38019</v>
          </cell>
          <cell r="B502">
            <v>5.9958999999999998</v>
          </cell>
          <cell r="C502">
            <v>5.9958999999999998E-2</v>
          </cell>
        </row>
        <row r="503">
          <cell r="A503">
            <v>38020</v>
          </cell>
          <cell r="B503">
            <v>5.9878999999999998</v>
          </cell>
          <cell r="C503">
            <v>5.9878999999999995E-2</v>
          </cell>
        </row>
        <row r="504">
          <cell r="A504">
            <v>38021</v>
          </cell>
          <cell r="B504">
            <v>5.9699</v>
          </cell>
          <cell r="C504">
            <v>5.9699000000000002E-2</v>
          </cell>
        </row>
        <row r="505">
          <cell r="A505">
            <v>38022</v>
          </cell>
          <cell r="B505">
            <v>5.9768999999999997</v>
          </cell>
          <cell r="C505">
            <v>5.9768999999999996E-2</v>
          </cell>
        </row>
        <row r="506">
          <cell r="A506">
            <v>38023</v>
          </cell>
          <cell r="B506">
            <v>5.9078999999999997</v>
          </cell>
          <cell r="C506">
            <v>5.9079E-2</v>
          </cell>
        </row>
        <row r="507">
          <cell r="A507">
            <v>38026</v>
          </cell>
          <cell r="B507">
            <v>5.8968999999999996</v>
          </cell>
          <cell r="C507">
            <v>5.8968999999999994E-2</v>
          </cell>
        </row>
        <row r="508">
          <cell r="A508">
            <v>38027</v>
          </cell>
          <cell r="B508">
            <v>5.9287999999999998</v>
          </cell>
          <cell r="C508">
            <v>5.9288E-2</v>
          </cell>
        </row>
        <row r="509">
          <cell r="A509">
            <v>38028</v>
          </cell>
          <cell r="B509">
            <v>5.8833000000000002</v>
          </cell>
          <cell r="C509">
            <v>5.8833000000000003E-2</v>
          </cell>
        </row>
        <row r="510">
          <cell r="A510">
            <v>38029</v>
          </cell>
          <cell r="B510">
            <v>5.9093</v>
          </cell>
          <cell r="C510">
            <v>5.9093E-2</v>
          </cell>
        </row>
        <row r="511">
          <cell r="A511">
            <v>38030</v>
          </cell>
          <cell r="B511">
            <v>5.8959000000000001</v>
          </cell>
          <cell r="C511">
            <v>5.8959000000000004E-2</v>
          </cell>
        </row>
        <row r="512">
          <cell r="A512">
            <v>38033</v>
          </cell>
          <cell r="B512">
            <v>5.8963999999999999</v>
          </cell>
          <cell r="C512">
            <v>5.8963999999999996E-2</v>
          </cell>
        </row>
        <row r="513">
          <cell r="A513">
            <v>38034</v>
          </cell>
          <cell r="B513">
            <v>5.8955000000000002</v>
          </cell>
          <cell r="C513">
            <v>5.8955E-2</v>
          </cell>
        </row>
        <row r="514">
          <cell r="A514">
            <v>38035</v>
          </cell>
          <cell r="B514">
            <v>5.9210000000000003</v>
          </cell>
          <cell r="C514">
            <v>5.9210000000000006E-2</v>
          </cell>
        </row>
        <row r="515">
          <cell r="A515">
            <v>38036</v>
          </cell>
          <cell r="B515">
            <v>5.9409000000000001</v>
          </cell>
          <cell r="C515">
            <v>5.9409000000000003E-2</v>
          </cell>
        </row>
        <row r="516">
          <cell r="A516">
            <v>38037</v>
          </cell>
          <cell r="B516">
            <v>5.9659000000000004</v>
          </cell>
          <cell r="C516">
            <v>5.9659000000000004E-2</v>
          </cell>
        </row>
        <row r="517">
          <cell r="A517">
            <v>38040</v>
          </cell>
          <cell r="B517">
            <v>5.9381000000000004</v>
          </cell>
          <cell r="C517">
            <v>5.9381000000000003E-2</v>
          </cell>
        </row>
        <row r="518">
          <cell r="A518">
            <v>38041</v>
          </cell>
          <cell r="B518">
            <v>5.9090999999999996</v>
          </cell>
          <cell r="C518">
            <v>5.9090999999999998E-2</v>
          </cell>
        </row>
        <row r="519">
          <cell r="A519">
            <v>38042</v>
          </cell>
          <cell r="B519">
            <v>5.8930999999999996</v>
          </cell>
          <cell r="C519">
            <v>5.8930999999999997E-2</v>
          </cell>
        </row>
        <row r="520">
          <cell r="A520">
            <v>38043</v>
          </cell>
          <cell r="B520">
            <v>5.9061000000000003</v>
          </cell>
          <cell r="C520">
            <v>5.9061000000000002E-2</v>
          </cell>
        </row>
        <row r="521">
          <cell r="A521">
            <v>38044</v>
          </cell>
          <cell r="B521">
            <v>5.8624999999999998</v>
          </cell>
          <cell r="C521">
            <v>5.8624999999999997E-2</v>
          </cell>
        </row>
        <row r="522">
          <cell r="A522">
            <v>38047</v>
          </cell>
          <cell r="B522">
            <v>5.8135000000000003</v>
          </cell>
          <cell r="C522">
            <v>5.8135000000000006E-2</v>
          </cell>
        </row>
        <row r="523">
          <cell r="A523">
            <v>38048</v>
          </cell>
          <cell r="B523">
            <v>5.8460000000000001</v>
          </cell>
          <cell r="C523">
            <v>5.8459999999999998E-2</v>
          </cell>
        </row>
        <row r="524">
          <cell r="A524">
            <v>38049</v>
          </cell>
          <cell r="B524">
            <v>5.8602999999999996</v>
          </cell>
          <cell r="C524">
            <v>5.8602999999999995E-2</v>
          </cell>
        </row>
        <row r="525">
          <cell r="A525">
            <v>38050</v>
          </cell>
          <cell r="B525">
            <v>5.8560999999999996</v>
          </cell>
          <cell r="C525">
            <v>5.8560999999999995E-2</v>
          </cell>
        </row>
        <row r="526">
          <cell r="A526">
            <v>38051</v>
          </cell>
          <cell r="B526">
            <v>5.7995999999999999</v>
          </cell>
          <cell r="C526">
            <v>5.7995999999999999E-2</v>
          </cell>
        </row>
        <row r="527">
          <cell r="A527">
            <v>38054</v>
          </cell>
          <cell r="B527">
            <v>5.7786</v>
          </cell>
          <cell r="C527">
            <v>5.7785999999999997E-2</v>
          </cell>
        </row>
        <row r="528">
          <cell r="A528">
            <v>38055</v>
          </cell>
          <cell r="B528">
            <v>5.7686000000000002</v>
          </cell>
          <cell r="C528">
            <v>5.7686000000000001E-2</v>
          </cell>
        </row>
        <row r="529">
          <cell r="A529">
            <v>38056</v>
          </cell>
          <cell r="B529">
            <v>5.7846000000000002</v>
          </cell>
          <cell r="C529">
            <v>5.7846000000000002E-2</v>
          </cell>
        </row>
        <row r="530">
          <cell r="A530">
            <v>38057</v>
          </cell>
          <cell r="B530">
            <v>5.7984999999999998</v>
          </cell>
          <cell r="C530">
            <v>5.7984999999999995E-2</v>
          </cell>
        </row>
        <row r="531">
          <cell r="A531">
            <v>38058</v>
          </cell>
          <cell r="B531">
            <v>5.8170000000000002</v>
          </cell>
          <cell r="C531">
            <v>5.8169999999999999E-2</v>
          </cell>
        </row>
        <row r="532">
          <cell r="A532">
            <v>38061</v>
          </cell>
          <cell r="B532">
            <v>5.8136000000000001</v>
          </cell>
          <cell r="C532">
            <v>5.8136E-2</v>
          </cell>
        </row>
        <row r="533">
          <cell r="A533">
            <v>38062</v>
          </cell>
          <cell r="B533">
            <v>5.7885999999999997</v>
          </cell>
          <cell r="C533">
            <v>5.7886E-2</v>
          </cell>
        </row>
        <row r="534">
          <cell r="A534">
            <v>38063</v>
          </cell>
          <cell r="B534">
            <v>5.7534000000000001</v>
          </cell>
          <cell r="C534">
            <v>5.7534000000000002E-2</v>
          </cell>
        </row>
        <row r="535">
          <cell r="A535">
            <v>38064</v>
          </cell>
          <cell r="B535">
            <v>5.7709000000000001</v>
          </cell>
          <cell r="C535">
            <v>5.7709000000000003E-2</v>
          </cell>
        </row>
        <row r="536">
          <cell r="A536">
            <v>38065</v>
          </cell>
          <cell r="B536">
            <v>5.7843999999999998</v>
          </cell>
          <cell r="C536">
            <v>5.7844E-2</v>
          </cell>
        </row>
        <row r="537">
          <cell r="A537">
            <v>38068</v>
          </cell>
          <cell r="B537">
            <v>5.7464000000000004</v>
          </cell>
          <cell r="C537">
            <v>5.7464000000000001E-2</v>
          </cell>
        </row>
        <row r="538">
          <cell r="A538">
            <v>38069</v>
          </cell>
          <cell r="B538">
            <v>5.7439</v>
          </cell>
          <cell r="C538">
            <v>5.7438999999999997E-2</v>
          </cell>
        </row>
        <row r="539">
          <cell r="A539">
            <v>38070</v>
          </cell>
          <cell r="B539">
            <v>5.7404000000000002</v>
          </cell>
          <cell r="C539">
            <v>5.7404000000000004E-2</v>
          </cell>
        </row>
        <row r="540">
          <cell r="A540">
            <v>38071</v>
          </cell>
          <cell r="B540">
            <v>5.7504</v>
          </cell>
          <cell r="C540">
            <v>5.7504E-2</v>
          </cell>
        </row>
        <row r="541">
          <cell r="A541">
            <v>38072</v>
          </cell>
          <cell r="B541">
            <v>5.83</v>
          </cell>
          <cell r="C541">
            <v>5.8299999999999998E-2</v>
          </cell>
        </row>
        <row r="542">
          <cell r="A542">
            <v>38075</v>
          </cell>
          <cell r="B542">
            <v>5.8967999999999998</v>
          </cell>
          <cell r="C542">
            <v>5.8968E-2</v>
          </cell>
        </row>
        <row r="543">
          <cell r="A543">
            <v>38076</v>
          </cell>
          <cell r="B543">
            <v>5.8955000000000002</v>
          </cell>
          <cell r="C543">
            <v>5.8955E-2</v>
          </cell>
        </row>
        <row r="544">
          <cell r="A544">
            <v>38077</v>
          </cell>
          <cell r="B544">
            <v>5.9005000000000001</v>
          </cell>
          <cell r="C544">
            <v>5.9005000000000002E-2</v>
          </cell>
        </row>
        <row r="545">
          <cell r="A545">
            <v>38078</v>
          </cell>
          <cell r="B545">
            <v>5.9089999999999998</v>
          </cell>
          <cell r="C545">
            <v>5.9089999999999997E-2</v>
          </cell>
        </row>
        <row r="546">
          <cell r="A546">
            <v>38079</v>
          </cell>
          <cell r="B546">
            <v>6.0316000000000001</v>
          </cell>
          <cell r="C546">
            <v>6.0316000000000002E-2</v>
          </cell>
        </row>
        <row r="547">
          <cell r="A547">
            <v>38082</v>
          </cell>
          <cell r="B547">
            <v>6.0575999999999999</v>
          </cell>
          <cell r="C547">
            <v>6.0575999999999998E-2</v>
          </cell>
        </row>
        <row r="548">
          <cell r="A548">
            <v>38083</v>
          </cell>
          <cell r="B548">
            <v>6.0471000000000004</v>
          </cell>
          <cell r="C548">
            <v>6.0471000000000004E-2</v>
          </cell>
        </row>
        <row r="549">
          <cell r="A549">
            <v>38084</v>
          </cell>
          <cell r="B549">
            <v>6.0095999999999998</v>
          </cell>
          <cell r="C549">
            <v>6.0095999999999997E-2</v>
          </cell>
        </row>
        <row r="550">
          <cell r="A550">
            <v>38085</v>
          </cell>
          <cell r="B550">
            <v>6.0134999999999996</v>
          </cell>
          <cell r="C550">
            <v>6.0134999999999994E-2</v>
          </cell>
        </row>
        <row r="551">
          <cell r="A551">
            <v>38086</v>
          </cell>
          <cell r="B551">
            <v>6.0140000000000002</v>
          </cell>
          <cell r="C551">
            <v>6.0139999999999999E-2</v>
          </cell>
        </row>
        <row r="552">
          <cell r="A552">
            <v>38089</v>
          </cell>
          <cell r="B552">
            <v>6.0484999999999998</v>
          </cell>
          <cell r="C552">
            <v>6.0484999999999997E-2</v>
          </cell>
        </row>
        <row r="553">
          <cell r="A553">
            <v>38090</v>
          </cell>
          <cell r="B553">
            <v>6.1105999999999998</v>
          </cell>
          <cell r="C553">
            <v>6.1106000000000001E-2</v>
          </cell>
        </row>
        <row r="554">
          <cell r="A554">
            <v>38091</v>
          </cell>
          <cell r="B554">
            <v>6.1276000000000002</v>
          </cell>
          <cell r="C554">
            <v>6.1276000000000004E-2</v>
          </cell>
        </row>
        <row r="555">
          <cell r="A555">
            <v>38092</v>
          </cell>
          <cell r="B555">
            <v>6.1349</v>
          </cell>
          <cell r="C555">
            <v>6.1349000000000001E-2</v>
          </cell>
        </row>
        <row r="556">
          <cell r="A556">
            <v>38093</v>
          </cell>
          <cell r="B556">
            <v>6.0898000000000003</v>
          </cell>
          <cell r="C556">
            <v>6.0898000000000001E-2</v>
          </cell>
        </row>
        <row r="557">
          <cell r="A557">
            <v>38096</v>
          </cell>
          <cell r="B557">
            <v>6.1212999999999997</v>
          </cell>
          <cell r="C557">
            <v>6.1212999999999997E-2</v>
          </cell>
        </row>
        <row r="558">
          <cell r="A558">
            <v>38097</v>
          </cell>
          <cell r="B558">
            <v>6.1653000000000002</v>
          </cell>
          <cell r="C558">
            <v>6.1652999999999999E-2</v>
          </cell>
        </row>
        <row r="559">
          <cell r="A559">
            <v>38098</v>
          </cell>
          <cell r="B559">
            <v>6.1333000000000002</v>
          </cell>
          <cell r="C559">
            <v>6.1332999999999999E-2</v>
          </cell>
        </row>
        <row r="560">
          <cell r="A560">
            <v>38099</v>
          </cell>
          <cell r="B560">
            <v>6.0898000000000003</v>
          </cell>
          <cell r="C560">
            <v>6.0898000000000001E-2</v>
          </cell>
        </row>
        <row r="561">
          <cell r="A561">
            <v>38100</v>
          </cell>
          <cell r="B561">
            <v>6.1276999999999999</v>
          </cell>
          <cell r="C561">
            <v>6.1276999999999998E-2</v>
          </cell>
        </row>
        <row r="562">
          <cell r="A562">
            <v>38103</v>
          </cell>
          <cell r="B562">
            <v>6.1332000000000004</v>
          </cell>
          <cell r="C562">
            <v>6.1332000000000005E-2</v>
          </cell>
        </row>
        <row r="563">
          <cell r="A563">
            <v>38104</v>
          </cell>
          <cell r="B563">
            <v>6.1157000000000004</v>
          </cell>
          <cell r="C563">
            <v>6.1157000000000003E-2</v>
          </cell>
        </row>
        <row r="564">
          <cell r="A564">
            <v>38105</v>
          </cell>
          <cell r="B564">
            <v>6.2066999999999997</v>
          </cell>
          <cell r="C564">
            <v>6.2066999999999997E-2</v>
          </cell>
        </row>
        <row r="565">
          <cell r="A565">
            <v>38106</v>
          </cell>
          <cell r="B565">
            <v>6.2469999999999999</v>
          </cell>
          <cell r="C565">
            <v>6.2469999999999998E-2</v>
          </cell>
        </row>
        <row r="566">
          <cell r="A566">
            <v>38107</v>
          </cell>
          <cell r="B566">
            <v>6.1675000000000004</v>
          </cell>
          <cell r="C566">
            <v>6.1675000000000008E-2</v>
          </cell>
        </row>
        <row r="567">
          <cell r="A567">
            <v>38110</v>
          </cell>
          <cell r="B567">
            <v>6.1426999999999996</v>
          </cell>
          <cell r="C567">
            <v>6.1426999999999995E-2</v>
          </cell>
        </row>
        <row r="568">
          <cell r="A568">
            <v>38111</v>
          </cell>
          <cell r="B568">
            <v>6.1848999999999998</v>
          </cell>
          <cell r="C568">
            <v>6.1849000000000001E-2</v>
          </cell>
        </row>
        <row r="569">
          <cell r="A569">
            <v>38112</v>
          </cell>
          <cell r="B569">
            <v>6.1989000000000001</v>
          </cell>
          <cell r="C569">
            <v>6.1989000000000002E-2</v>
          </cell>
        </row>
        <row r="570">
          <cell r="A570">
            <v>38113</v>
          </cell>
          <cell r="B570">
            <v>6.1939000000000002</v>
          </cell>
          <cell r="C570">
            <v>6.1939000000000001E-2</v>
          </cell>
        </row>
        <row r="571">
          <cell r="A571">
            <v>38114</v>
          </cell>
          <cell r="B571">
            <v>6.3133999999999997</v>
          </cell>
          <cell r="C571">
            <v>6.3133999999999996E-2</v>
          </cell>
        </row>
        <row r="572">
          <cell r="A572">
            <v>38117</v>
          </cell>
          <cell r="B572">
            <v>6.2590000000000003</v>
          </cell>
          <cell r="C572">
            <v>6.2590000000000007E-2</v>
          </cell>
        </row>
        <row r="573">
          <cell r="A573">
            <v>38118</v>
          </cell>
          <cell r="B573">
            <v>6.2535999999999996</v>
          </cell>
          <cell r="C573">
            <v>6.2535999999999994E-2</v>
          </cell>
        </row>
        <row r="574">
          <cell r="A574">
            <v>38119</v>
          </cell>
          <cell r="B574">
            <v>6.3235999999999999</v>
          </cell>
          <cell r="C574">
            <v>6.3236000000000001E-2</v>
          </cell>
        </row>
        <row r="575">
          <cell r="A575">
            <v>38120</v>
          </cell>
          <cell r="B575">
            <v>6.3426</v>
          </cell>
          <cell r="C575">
            <v>6.3425999999999996E-2</v>
          </cell>
        </row>
        <row r="576">
          <cell r="A576">
            <v>38121</v>
          </cell>
          <cell r="B576">
            <v>6.2961</v>
          </cell>
          <cell r="C576">
            <v>6.2961000000000003E-2</v>
          </cell>
        </row>
        <row r="577">
          <cell r="A577">
            <v>38124</v>
          </cell>
          <cell r="B577">
            <v>6.2251000000000003</v>
          </cell>
          <cell r="C577">
            <v>6.2251000000000001E-2</v>
          </cell>
        </row>
        <row r="578">
          <cell r="A578">
            <v>38125</v>
          </cell>
          <cell r="B578">
            <v>6.2500999999999998</v>
          </cell>
          <cell r="C578">
            <v>6.2501000000000001E-2</v>
          </cell>
        </row>
        <row r="579">
          <cell r="A579">
            <v>38126</v>
          </cell>
          <cell r="B579">
            <v>6.2870999999999997</v>
          </cell>
          <cell r="C579">
            <v>6.2870999999999996E-2</v>
          </cell>
        </row>
        <row r="580">
          <cell r="A580">
            <v>38127</v>
          </cell>
          <cell r="B580">
            <v>6.2668999999999997</v>
          </cell>
          <cell r="C580">
            <v>6.2669000000000002E-2</v>
          </cell>
        </row>
        <row r="581">
          <cell r="A581">
            <v>38128</v>
          </cell>
          <cell r="B581">
            <v>6.2986000000000004</v>
          </cell>
          <cell r="C581">
            <v>6.2986E-2</v>
          </cell>
        </row>
        <row r="582">
          <cell r="A582">
            <v>38131</v>
          </cell>
          <cell r="B582">
            <v>6.3034999999999997</v>
          </cell>
          <cell r="C582">
            <v>6.3034999999999994E-2</v>
          </cell>
        </row>
        <row r="583">
          <cell r="A583">
            <v>38132</v>
          </cell>
          <cell r="B583">
            <v>6.3144999999999998</v>
          </cell>
          <cell r="C583">
            <v>6.3144999999999993E-2</v>
          </cell>
        </row>
        <row r="584">
          <cell r="A584">
            <v>38133</v>
          </cell>
          <cell r="B584">
            <v>6.2374999999999998</v>
          </cell>
          <cell r="C584">
            <v>6.2375E-2</v>
          </cell>
        </row>
        <row r="585">
          <cell r="A585">
            <v>38134</v>
          </cell>
          <cell r="B585">
            <v>6.1817000000000002</v>
          </cell>
          <cell r="C585">
            <v>6.1817000000000004E-2</v>
          </cell>
        </row>
        <row r="586">
          <cell r="A586">
            <v>38135</v>
          </cell>
          <cell r="B586">
            <v>6.2321999999999997</v>
          </cell>
          <cell r="C586">
            <v>6.2321999999999995E-2</v>
          </cell>
        </row>
        <row r="587">
          <cell r="A587">
            <v>38138</v>
          </cell>
          <cell r="B587">
            <v>6.2401999999999997</v>
          </cell>
          <cell r="C587">
            <v>6.2401999999999999E-2</v>
          </cell>
        </row>
        <row r="588">
          <cell r="A588">
            <v>38139</v>
          </cell>
          <cell r="B588">
            <v>6.2603999999999997</v>
          </cell>
          <cell r="C588">
            <v>6.2603999999999993E-2</v>
          </cell>
        </row>
        <row r="589">
          <cell r="A589">
            <v>38140</v>
          </cell>
          <cell r="B589">
            <v>6.3224</v>
          </cell>
          <cell r="C589">
            <v>6.3224000000000002E-2</v>
          </cell>
        </row>
        <row r="590">
          <cell r="A590">
            <v>38141</v>
          </cell>
          <cell r="B590">
            <v>6.3174000000000001</v>
          </cell>
          <cell r="C590">
            <v>6.3174000000000008E-2</v>
          </cell>
        </row>
        <row r="591">
          <cell r="A591">
            <v>38142</v>
          </cell>
          <cell r="B591">
            <v>6.3808999999999996</v>
          </cell>
          <cell r="C591">
            <v>6.3808999999999991E-2</v>
          </cell>
        </row>
        <row r="592">
          <cell r="A592">
            <v>38145</v>
          </cell>
          <cell r="B592">
            <v>6.3808999999999996</v>
          </cell>
          <cell r="C592">
            <v>6.3808999999999991E-2</v>
          </cell>
        </row>
        <row r="593">
          <cell r="A593">
            <v>38146</v>
          </cell>
          <cell r="B593">
            <v>6.3516000000000004</v>
          </cell>
          <cell r="C593">
            <v>6.3516000000000003E-2</v>
          </cell>
        </row>
        <row r="594">
          <cell r="A594">
            <v>38147</v>
          </cell>
          <cell r="B594">
            <v>6.3487999999999998</v>
          </cell>
          <cell r="C594">
            <v>6.3488000000000003E-2</v>
          </cell>
        </row>
        <row r="595">
          <cell r="A595">
            <v>38148</v>
          </cell>
          <cell r="B595">
            <v>6.3628</v>
          </cell>
          <cell r="C595">
            <v>6.3628000000000004E-2</v>
          </cell>
        </row>
        <row r="596">
          <cell r="A596">
            <v>38149</v>
          </cell>
          <cell r="B596">
            <v>6.3937999999999997</v>
          </cell>
          <cell r="C596">
            <v>6.3937999999999995E-2</v>
          </cell>
        </row>
        <row r="597">
          <cell r="A597">
            <v>38152</v>
          </cell>
          <cell r="B597">
            <v>6.4188000000000001</v>
          </cell>
          <cell r="C597">
            <v>6.4187999999999995E-2</v>
          </cell>
        </row>
        <row r="598">
          <cell r="A598">
            <v>38153</v>
          </cell>
          <cell r="B598">
            <v>6.3228</v>
          </cell>
          <cell r="C598">
            <v>6.3228000000000006E-2</v>
          </cell>
        </row>
        <row r="599">
          <cell r="A599">
            <v>38154</v>
          </cell>
          <cell r="B599">
            <v>6.3327999999999998</v>
          </cell>
          <cell r="C599">
            <v>6.3327999999999995E-2</v>
          </cell>
        </row>
        <row r="600">
          <cell r="A600">
            <v>38155</v>
          </cell>
          <cell r="B600">
            <v>6.3262999999999998</v>
          </cell>
          <cell r="C600">
            <v>6.3263E-2</v>
          </cell>
        </row>
        <row r="601">
          <cell r="A601">
            <v>38156</v>
          </cell>
          <cell r="B601">
            <v>6.3537999999999997</v>
          </cell>
          <cell r="C601">
            <v>6.3537999999999997E-2</v>
          </cell>
        </row>
        <row r="602">
          <cell r="A602">
            <v>38159</v>
          </cell>
          <cell r="B602">
            <v>6.3368000000000002</v>
          </cell>
          <cell r="C602">
            <v>6.3368000000000008E-2</v>
          </cell>
        </row>
        <row r="603">
          <cell r="A603">
            <v>38160</v>
          </cell>
          <cell r="B603">
            <v>6.3372999999999999</v>
          </cell>
          <cell r="C603">
            <v>6.3372999999999999E-2</v>
          </cell>
        </row>
        <row r="604">
          <cell r="A604">
            <v>38161</v>
          </cell>
          <cell r="B604">
            <v>6.2877999999999998</v>
          </cell>
          <cell r="C604">
            <v>6.2878000000000003E-2</v>
          </cell>
        </row>
        <row r="605">
          <cell r="A605">
            <v>38162</v>
          </cell>
          <cell r="B605">
            <v>6.2663000000000002</v>
          </cell>
          <cell r="C605">
            <v>6.2662999999999996E-2</v>
          </cell>
        </row>
        <row r="606">
          <cell r="A606">
            <v>38163</v>
          </cell>
          <cell r="B606">
            <v>6.2903000000000002</v>
          </cell>
          <cell r="C606">
            <v>6.2903000000000001E-2</v>
          </cell>
        </row>
        <row r="607">
          <cell r="A607">
            <v>38166</v>
          </cell>
          <cell r="B607">
            <v>6.3426999999999998</v>
          </cell>
          <cell r="C607">
            <v>6.3426999999999997E-2</v>
          </cell>
        </row>
        <row r="608">
          <cell r="A608">
            <v>38167</v>
          </cell>
          <cell r="B608">
            <v>6.3303000000000003</v>
          </cell>
          <cell r="C608">
            <v>6.3302999999999998E-2</v>
          </cell>
        </row>
        <row r="609">
          <cell r="A609">
            <v>38168</v>
          </cell>
          <cell r="B609">
            <v>6.2643000000000004</v>
          </cell>
          <cell r="C609">
            <v>6.2643000000000004E-2</v>
          </cell>
        </row>
        <row r="610">
          <cell r="A610">
            <v>38169</v>
          </cell>
          <cell r="B610">
            <v>6.2743000000000002</v>
          </cell>
          <cell r="C610">
            <v>6.2743000000000007E-2</v>
          </cell>
        </row>
        <row r="611">
          <cell r="A611">
            <v>38170</v>
          </cell>
          <cell r="B611">
            <v>6.1962999999999999</v>
          </cell>
          <cell r="C611">
            <v>6.1962999999999997E-2</v>
          </cell>
        </row>
        <row r="612">
          <cell r="A612">
            <v>38173</v>
          </cell>
          <cell r="B612">
            <v>6.2038000000000002</v>
          </cell>
          <cell r="C612">
            <v>6.2038000000000003E-2</v>
          </cell>
        </row>
        <row r="613">
          <cell r="A613">
            <v>38174</v>
          </cell>
          <cell r="B613">
            <v>6.2304000000000004</v>
          </cell>
          <cell r="C613">
            <v>6.2304000000000005E-2</v>
          </cell>
        </row>
        <row r="614">
          <cell r="A614">
            <v>38175</v>
          </cell>
          <cell r="B614">
            <v>6.2488000000000001</v>
          </cell>
          <cell r="C614">
            <v>6.2488000000000002E-2</v>
          </cell>
        </row>
        <row r="615">
          <cell r="A615">
            <v>38176</v>
          </cell>
          <cell r="B615">
            <v>6.2374999999999998</v>
          </cell>
          <cell r="C615">
            <v>6.2375E-2</v>
          </cell>
        </row>
        <row r="616">
          <cell r="A616">
            <v>38177</v>
          </cell>
          <cell r="B616">
            <v>6.226</v>
          </cell>
          <cell r="C616">
            <v>6.2260000000000003E-2</v>
          </cell>
        </row>
        <row r="617">
          <cell r="A617">
            <v>38180</v>
          </cell>
          <cell r="B617">
            <v>6.2190000000000003</v>
          </cell>
          <cell r="C617">
            <v>6.2190000000000002E-2</v>
          </cell>
        </row>
        <row r="618">
          <cell r="A618">
            <v>38181</v>
          </cell>
          <cell r="B618">
            <v>6.2358000000000002</v>
          </cell>
          <cell r="C618">
            <v>6.2358000000000004E-2</v>
          </cell>
        </row>
        <row r="619">
          <cell r="A619">
            <v>38182</v>
          </cell>
          <cell r="B619">
            <v>6.2358000000000002</v>
          </cell>
          <cell r="C619">
            <v>6.2358000000000004E-2</v>
          </cell>
        </row>
        <row r="620">
          <cell r="A620">
            <v>38183</v>
          </cell>
          <cell r="B620">
            <v>6.2404000000000002</v>
          </cell>
          <cell r="C620">
            <v>6.2404000000000001E-2</v>
          </cell>
        </row>
        <row r="621">
          <cell r="A621">
            <v>38184</v>
          </cell>
          <cell r="B621">
            <v>6.1714000000000002</v>
          </cell>
          <cell r="C621">
            <v>6.1714000000000005E-2</v>
          </cell>
        </row>
        <row r="622">
          <cell r="A622">
            <v>38187</v>
          </cell>
          <cell r="B622">
            <v>6.1658999999999997</v>
          </cell>
          <cell r="C622">
            <v>6.1658999999999999E-2</v>
          </cell>
        </row>
        <row r="623">
          <cell r="A623">
            <v>38188</v>
          </cell>
          <cell r="B623">
            <v>6.2061999999999999</v>
          </cell>
          <cell r="C623">
            <v>6.2061999999999999E-2</v>
          </cell>
        </row>
        <row r="624">
          <cell r="A624">
            <v>38189</v>
          </cell>
          <cell r="B624">
            <v>6.2416999999999998</v>
          </cell>
          <cell r="C624">
            <v>6.2417E-2</v>
          </cell>
        </row>
        <row r="625">
          <cell r="A625">
            <v>38190</v>
          </cell>
          <cell r="B625">
            <v>6.2256999999999998</v>
          </cell>
          <cell r="C625">
            <v>6.2257E-2</v>
          </cell>
        </row>
        <row r="626">
          <cell r="A626">
            <v>38191</v>
          </cell>
          <cell r="B626">
            <v>6.2119999999999997</v>
          </cell>
          <cell r="C626">
            <v>6.2119999999999995E-2</v>
          </cell>
        </row>
        <row r="627">
          <cell r="A627">
            <v>38194</v>
          </cell>
          <cell r="B627">
            <v>6.2104999999999997</v>
          </cell>
          <cell r="C627">
            <v>6.2104999999999994E-2</v>
          </cell>
        </row>
        <row r="628">
          <cell r="A628">
            <v>38195</v>
          </cell>
          <cell r="B628">
            <v>6.2881999999999998</v>
          </cell>
          <cell r="C628">
            <v>6.2881999999999993E-2</v>
          </cell>
        </row>
        <row r="629">
          <cell r="A629">
            <v>38196</v>
          </cell>
          <cell r="B629">
            <v>6.2866999999999997</v>
          </cell>
          <cell r="C629">
            <v>6.2866999999999992E-2</v>
          </cell>
        </row>
        <row r="630">
          <cell r="A630">
            <v>38197</v>
          </cell>
          <cell r="B630">
            <v>6.2751999999999999</v>
          </cell>
          <cell r="C630">
            <v>6.2752000000000002E-2</v>
          </cell>
        </row>
        <row r="631">
          <cell r="A631">
            <v>38198</v>
          </cell>
          <cell r="B631">
            <v>6.2298999999999998</v>
          </cell>
          <cell r="C631">
            <v>6.2299E-2</v>
          </cell>
        </row>
        <row r="632">
          <cell r="A632">
            <v>38201</v>
          </cell>
          <cell r="B632">
            <v>6.2210000000000001</v>
          </cell>
          <cell r="C632">
            <v>6.2210000000000001E-2</v>
          </cell>
        </row>
        <row r="633">
          <cell r="A633">
            <v>38202</v>
          </cell>
          <cell r="B633">
            <v>6.17</v>
          </cell>
          <cell r="C633">
            <v>6.1699999999999998E-2</v>
          </cell>
        </row>
        <row r="634">
          <cell r="A634">
            <v>38203</v>
          </cell>
          <cell r="B634">
            <v>6.1624999999999996</v>
          </cell>
          <cell r="C634">
            <v>6.1624999999999999E-2</v>
          </cell>
        </row>
        <row r="635">
          <cell r="A635">
            <v>38204</v>
          </cell>
          <cell r="B635">
            <v>6.1719999999999997</v>
          </cell>
          <cell r="C635">
            <v>6.1719999999999997E-2</v>
          </cell>
        </row>
        <row r="636">
          <cell r="A636">
            <v>38205</v>
          </cell>
          <cell r="B636">
            <v>6.0787000000000004</v>
          </cell>
          <cell r="C636">
            <v>6.0787000000000008E-2</v>
          </cell>
        </row>
        <row r="637">
          <cell r="A637">
            <v>38208</v>
          </cell>
          <cell r="B637">
            <v>6.1302000000000003</v>
          </cell>
          <cell r="C637">
            <v>6.1302000000000002E-2</v>
          </cell>
        </row>
        <row r="638">
          <cell r="A638">
            <v>38209</v>
          </cell>
          <cell r="B638">
            <v>6.1631999999999998</v>
          </cell>
          <cell r="C638">
            <v>6.1631999999999999E-2</v>
          </cell>
        </row>
        <row r="639">
          <cell r="A639">
            <v>38210</v>
          </cell>
          <cell r="B639">
            <v>6.1577000000000002</v>
          </cell>
          <cell r="C639">
            <v>6.1577E-2</v>
          </cell>
        </row>
        <row r="640">
          <cell r="A640">
            <v>38211</v>
          </cell>
          <cell r="B640">
            <v>6.1196999999999999</v>
          </cell>
          <cell r="C640">
            <v>6.1197000000000001E-2</v>
          </cell>
        </row>
        <row r="641">
          <cell r="A641">
            <v>38212</v>
          </cell>
          <cell r="B641">
            <v>6.1047000000000002</v>
          </cell>
          <cell r="C641">
            <v>6.1047000000000004E-2</v>
          </cell>
        </row>
        <row r="642">
          <cell r="A642">
            <v>38215</v>
          </cell>
          <cell r="B642">
            <v>6.1429</v>
          </cell>
          <cell r="C642">
            <v>6.1428999999999997E-2</v>
          </cell>
        </row>
        <row r="643">
          <cell r="A643">
            <v>38216</v>
          </cell>
          <cell r="B643">
            <v>6.1069000000000004</v>
          </cell>
          <cell r="C643">
            <v>6.1069000000000005E-2</v>
          </cell>
        </row>
        <row r="644">
          <cell r="A644">
            <v>38217</v>
          </cell>
          <cell r="B644">
            <v>6.1418999999999997</v>
          </cell>
          <cell r="C644">
            <v>6.1418999999999994E-2</v>
          </cell>
        </row>
        <row r="645">
          <cell r="A645">
            <v>38218</v>
          </cell>
          <cell r="B645">
            <v>6.1218000000000004</v>
          </cell>
          <cell r="C645">
            <v>6.1218000000000002E-2</v>
          </cell>
        </row>
        <row r="646">
          <cell r="A646">
            <v>38219</v>
          </cell>
          <cell r="B646">
            <v>6.1153000000000004</v>
          </cell>
          <cell r="C646">
            <v>6.1153000000000006E-2</v>
          </cell>
        </row>
        <row r="647">
          <cell r="A647">
            <v>38222</v>
          </cell>
          <cell r="B647">
            <v>6.1676000000000002</v>
          </cell>
          <cell r="C647">
            <v>6.1676000000000002E-2</v>
          </cell>
        </row>
        <row r="648">
          <cell r="A648">
            <v>38223</v>
          </cell>
          <cell r="B648">
            <v>6.1715999999999998</v>
          </cell>
          <cell r="C648">
            <v>6.1716E-2</v>
          </cell>
        </row>
        <row r="649">
          <cell r="A649">
            <v>38224</v>
          </cell>
          <cell r="B649">
            <v>6.1341000000000001</v>
          </cell>
          <cell r="C649">
            <v>6.1341E-2</v>
          </cell>
        </row>
        <row r="650">
          <cell r="A650">
            <v>38225</v>
          </cell>
          <cell r="B650">
            <v>6.1211000000000002</v>
          </cell>
          <cell r="C650">
            <v>6.1211000000000002E-2</v>
          </cell>
        </row>
        <row r="651">
          <cell r="A651">
            <v>38226</v>
          </cell>
          <cell r="B651">
            <v>6.1173000000000002</v>
          </cell>
          <cell r="C651">
            <v>6.1173000000000005E-2</v>
          </cell>
        </row>
        <row r="652">
          <cell r="A652">
            <v>38229</v>
          </cell>
          <cell r="B652">
            <v>6.0990000000000002</v>
          </cell>
          <cell r="C652">
            <v>6.0990000000000003E-2</v>
          </cell>
        </row>
        <row r="653">
          <cell r="A653">
            <v>38230</v>
          </cell>
          <cell r="B653">
            <v>6.0780000000000003</v>
          </cell>
          <cell r="C653">
            <v>6.0780000000000001E-2</v>
          </cell>
        </row>
        <row r="654">
          <cell r="A654">
            <v>38231</v>
          </cell>
          <cell r="B654">
            <v>6.0640000000000001</v>
          </cell>
          <cell r="C654">
            <v>6.0639999999999999E-2</v>
          </cell>
        </row>
        <row r="655">
          <cell r="A655">
            <v>38232</v>
          </cell>
          <cell r="B655">
            <v>6.093</v>
          </cell>
          <cell r="C655">
            <v>6.0929999999999998E-2</v>
          </cell>
        </row>
        <row r="656">
          <cell r="A656">
            <v>38233</v>
          </cell>
          <cell r="B656">
            <v>6.1562000000000001</v>
          </cell>
          <cell r="C656">
            <v>6.1561999999999999E-2</v>
          </cell>
        </row>
        <row r="657">
          <cell r="A657">
            <v>38236</v>
          </cell>
          <cell r="B657">
            <v>6.1562000000000001</v>
          </cell>
          <cell r="C657">
            <v>6.1561999999999999E-2</v>
          </cell>
        </row>
        <row r="658">
          <cell r="A658">
            <v>38237</v>
          </cell>
          <cell r="B658">
            <v>6.1492000000000004</v>
          </cell>
          <cell r="C658">
            <v>6.1492000000000005E-2</v>
          </cell>
        </row>
        <row r="659">
          <cell r="A659">
            <v>38238</v>
          </cell>
          <cell r="B659">
            <v>6.0911999999999997</v>
          </cell>
          <cell r="C659">
            <v>6.0911999999999994E-2</v>
          </cell>
        </row>
        <row r="660">
          <cell r="A660">
            <v>38239</v>
          </cell>
          <cell r="B660">
            <v>6.1082000000000001</v>
          </cell>
          <cell r="C660">
            <v>6.1081999999999997E-2</v>
          </cell>
        </row>
        <row r="661">
          <cell r="A661">
            <v>38240</v>
          </cell>
          <cell r="B661">
            <v>6.0867000000000004</v>
          </cell>
          <cell r="C661">
            <v>6.0867000000000004E-2</v>
          </cell>
        </row>
        <row r="662">
          <cell r="A662">
            <v>38243</v>
          </cell>
          <cell r="B662">
            <v>6.0811999999999999</v>
          </cell>
          <cell r="C662">
            <v>6.0811999999999998E-2</v>
          </cell>
        </row>
        <row r="663">
          <cell r="A663">
            <v>38244</v>
          </cell>
          <cell r="B663">
            <v>6.0682</v>
          </cell>
          <cell r="C663">
            <v>6.0682E-2</v>
          </cell>
        </row>
        <row r="664">
          <cell r="A664">
            <v>38245</v>
          </cell>
          <cell r="B664">
            <v>6.0662000000000003</v>
          </cell>
          <cell r="C664">
            <v>6.0662000000000001E-2</v>
          </cell>
        </row>
        <row r="665">
          <cell r="A665">
            <v>38246</v>
          </cell>
          <cell r="B665">
            <v>6.0122</v>
          </cell>
          <cell r="C665">
            <v>6.0122000000000002E-2</v>
          </cell>
        </row>
        <row r="666">
          <cell r="A666">
            <v>38247</v>
          </cell>
          <cell r="B666">
            <v>6.0202999999999998</v>
          </cell>
          <cell r="C666">
            <v>6.0203E-2</v>
          </cell>
        </row>
        <row r="667">
          <cell r="A667">
            <v>38250</v>
          </cell>
          <cell r="B667">
            <v>5.9931000000000001</v>
          </cell>
          <cell r="C667">
            <v>5.9930999999999998E-2</v>
          </cell>
        </row>
        <row r="668">
          <cell r="A668">
            <v>38251</v>
          </cell>
          <cell r="B668">
            <v>6.0007000000000001</v>
          </cell>
          <cell r="C668">
            <v>6.0007000000000005E-2</v>
          </cell>
        </row>
        <row r="669">
          <cell r="A669">
            <v>38252</v>
          </cell>
          <cell r="B669">
            <v>5.9973000000000001</v>
          </cell>
          <cell r="C669">
            <v>5.9972999999999999E-2</v>
          </cell>
        </row>
        <row r="670">
          <cell r="A670">
            <v>38253</v>
          </cell>
          <cell r="B670">
            <v>6.0134999999999996</v>
          </cell>
          <cell r="C670">
            <v>6.0134999999999994E-2</v>
          </cell>
        </row>
        <row r="671">
          <cell r="A671">
            <v>38254</v>
          </cell>
          <cell r="B671">
            <v>6.0034999999999998</v>
          </cell>
          <cell r="C671">
            <v>6.0034999999999998E-2</v>
          </cell>
        </row>
        <row r="672">
          <cell r="A672">
            <v>38257</v>
          </cell>
          <cell r="B672">
            <v>5.9785000000000004</v>
          </cell>
          <cell r="C672">
            <v>5.9785000000000005E-2</v>
          </cell>
        </row>
        <row r="673">
          <cell r="A673">
            <v>38258</v>
          </cell>
          <cell r="B673">
            <v>5.9615</v>
          </cell>
          <cell r="C673">
            <v>5.9615000000000001E-2</v>
          </cell>
        </row>
        <row r="674">
          <cell r="A674">
            <v>38259</v>
          </cell>
          <cell r="B674">
            <v>6.0015000000000001</v>
          </cell>
          <cell r="C674">
            <v>6.0014999999999999E-2</v>
          </cell>
        </row>
        <row r="675">
          <cell r="A675">
            <v>38260</v>
          </cell>
          <cell r="B675">
            <v>6.0445000000000002</v>
          </cell>
          <cell r="C675">
            <v>6.0444999999999999E-2</v>
          </cell>
        </row>
        <row r="676">
          <cell r="A676">
            <v>38261</v>
          </cell>
          <cell r="B676">
            <v>6.0785</v>
          </cell>
          <cell r="C676">
            <v>6.0784999999999999E-2</v>
          </cell>
        </row>
        <row r="677">
          <cell r="A677">
            <v>38264</v>
          </cell>
          <cell r="B677">
            <v>6.0662000000000003</v>
          </cell>
          <cell r="C677">
            <v>6.0662000000000001E-2</v>
          </cell>
        </row>
        <row r="678">
          <cell r="A678">
            <v>38265</v>
          </cell>
          <cell r="B678">
            <v>6.0552999999999999</v>
          </cell>
          <cell r="C678">
            <v>6.0552999999999996E-2</v>
          </cell>
        </row>
        <row r="679">
          <cell r="A679">
            <v>38266</v>
          </cell>
          <cell r="B679">
            <v>6.0868000000000002</v>
          </cell>
          <cell r="C679">
            <v>6.0868000000000005E-2</v>
          </cell>
        </row>
        <row r="680">
          <cell r="A680">
            <v>38267</v>
          </cell>
          <cell r="B680">
            <v>6.1212999999999997</v>
          </cell>
          <cell r="C680">
            <v>6.1212999999999997E-2</v>
          </cell>
        </row>
        <row r="681">
          <cell r="A681">
            <v>38268</v>
          </cell>
          <cell r="B681">
            <v>6.0602999999999998</v>
          </cell>
          <cell r="C681">
            <v>6.0602999999999997E-2</v>
          </cell>
        </row>
        <row r="682">
          <cell r="A682">
            <v>38271</v>
          </cell>
          <cell r="B682">
            <v>6.0560999999999998</v>
          </cell>
          <cell r="C682">
            <v>6.0560999999999997E-2</v>
          </cell>
        </row>
        <row r="683">
          <cell r="A683">
            <v>38272</v>
          </cell>
          <cell r="B683">
            <v>6.0210999999999997</v>
          </cell>
          <cell r="C683">
            <v>6.0210999999999994E-2</v>
          </cell>
        </row>
        <row r="684">
          <cell r="A684">
            <v>38273</v>
          </cell>
          <cell r="B684">
            <v>6.0170000000000003</v>
          </cell>
          <cell r="C684">
            <v>6.0170000000000001E-2</v>
          </cell>
        </row>
        <row r="685">
          <cell r="A685">
            <v>38274</v>
          </cell>
          <cell r="B685">
            <v>5.9850000000000003</v>
          </cell>
          <cell r="C685">
            <v>5.985E-2</v>
          </cell>
        </row>
        <row r="686">
          <cell r="A686">
            <v>38275</v>
          </cell>
          <cell r="B686">
            <v>6.01</v>
          </cell>
          <cell r="C686">
            <v>6.0100000000000001E-2</v>
          </cell>
        </row>
        <row r="687">
          <cell r="A687">
            <v>38278</v>
          </cell>
          <cell r="B687">
            <v>5.9909999999999997</v>
          </cell>
          <cell r="C687">
            <v>5.9909999999999998E-2</v>
          </cell>
        </row>
        <row r="688">
          <cell r="A688">
            <v>38279</v>
          </cell>
          <cell r="B688">
            <v>5.9798</v>
          </cell>
          <cell r="C688">
            <v>5.9797999999999997E-2</v>
          </cell>
        </row>
        <row r="689">
          <cell r="A689">
            <v>38280</v>
          </cell>
          <cell r="B689">
            <v>5.9398</v>
          </cell>
          <cell r="C689">
            <v>5.9397999999999999E-2</v>
          </cell>
        </row>
        <row r="690">
          <cell r="A690">
            <v>38281</v>
          </cell>
          <cell r="B690">
            <v>5.9382999999999999</v>
          </cell>
          <cell r="C690">
            <v>5.9382999999999998E-2</v>
          </cell>
        </row>
        <row r="691">
          <cell r="A691">
            <v>38282</v>
          </cell>
          <cell r="B691">
            <v>5.9372999999999996</v>
          </cell>
          <cell r="C691">
            <v>5.9372999999999995E-2</v>
          </cell>
        </row>
        <row r="692">
          <cell r="A692">
            <v>38285</v>
          </cell>
          <cell r="B692">
            <v>5.9345999999999997</v>
          </cell>
          <cell r="C692">
            <v>5.9345999999999996E-2</v>
          </cell>
        </row>
        <row r="693">
          <cell r="A693">
            <v>38286</v>
          </cell>
          <cell r="B693">
            <v>5.9469000000000003</v>
          </cell>
          <cell r="C693">
            <v>5.9469000000000001E-2</v>
          </cell>
        </row>
        <row r="694">
          <cell r="A694">
            <v>38287</v>
          </cell>
          <cell r="B694">
            <v>6.0049000000000001</v>
          </cell>
          <cell r="C694">
            <v>6.0048999999999998E-2</v>
          </cell>
        </row>
        <row r="695">
          <cell r="A695">
            <v>38288</v>
          </cell>
          <cell r="B695">
            <v>5.9859</v>
          </cell>
          <cell r="C695">
            <v>5.9859000000000002E-2</v>
          </cell>
        </row>
        <row r="696">
          <cell r="A696">
            <v>38289</v>
          </cell>
          <cell r="B696">
            <v>5.9470000000000001</v>
          </cell>
          <cell r="C696">
            <v>5.9470000000000002E-2</v>
          </cell>
        </row>
        <row r="697">
          <cell r="A697">
            <v>38292</v>
          </cell>
          <cell r="B697">
            <v>5.9729999999999999</v>
          </cell>
          <cell r="C697">
            <v>5.9729999999999998E-2</v>
          </cell>
        </row>
        <row r="698">
          <cell r="A698">
            <v>38293</v>
          </cell>
          <cell r="B698">
            <v>5.96</v>
          </cell>
          <cell r="C698">
            <v>5.96E-2</v>
          </cell>
        </row>
        <row r="699">
          <cell r="A699">
            <v>38294</v>
          </cell>
          <cell r="B699">
            <v>5.931</v>
          </cell>
          <cell r="C699">
            <v>5.9310000000000002E-2</v>
          </cell>
        </row>
        <row r="700">
          <cell r="A700">
            <v>38295</v>
          </cell>
          <cell r="B700">
            <v>5.9257</v>
          </cell>
          <cell r="C700">
            <v>5.9256999999999997E-2</v>
          </cell>
        </row>
        <row r="701">
          <cell r="A701">
            <v>38296</v>
          </cell>
          <cell r="B701">
            <v>5.9766000000000004</v>
          </cell>
          <cell r="C701">
            <v>5.9766000000000007E-2</v>
          </cell>
        </row>
        <row r="702">
          <cell r="A702">
            <v>38299</v>
          </cell>
          <cell r="B702">
            <v>5.9813999999999998</v>
          </cell>
          <cell r="C702">
            <v>5.9813999999999999E-2</v>
          </cell>
        </row>
        <row r="703">
          <cell r="A703">
            <v>38300</v>
          </cell>
          <cell r="B703">
            <v>5.9934000000000003</v>
          </cell>
          <cell r="C703">
            <v>5.9934000000000001E-2</v>
          </cell>
        </row>
        <row r="704">
          <cell r="A704">
            <v>38301</v>
          </cell>
          <cell r="B704">
            <v>5.9889999999999999</v>
          </cell>
          <cell r="C704">
            <v>5.9889999999999999E-2</v>
          </cell>
        </row>
        <row r="705">
          <cell r="A705">
            <v>38302</v>
          </cell>
          <cell r="B705">
            <v>5.9802999999999997</v>
          </cell>
          <cell r="C705">
            <v>5.9802999999999995E-2</v>
          </cell>
        </row>
        <row r="706">
          <cell r="A706">
            <v>38303</v>
          </cell>
          <cell r="B706">
            <v>5.9112999999999998</v>
          </cell>
          <cell r="C706">
            <v>5.9112999999999999E-2</v>
          </cell>
        </row>
        <row r="707">
          <cell r="A707">
            <v>38306</v>
          </cell>
          <cell r="B707">
            <v>5.9272999999999998</v>
          </cell>
          <cell r="C707">
            <v>5.9272999999999999E-2</v>
          </cell>
        </row>
        <row r="708">
          <cell r="A708">
            <v>38307</v>
          </cell>
          <cell r="B708">
            <v>5.9530000000000003</v>
          </cell>
          <cell r="C708">
            <v>5.953E-2</v>
          </cell>
        </row>
        <row r="709">
          <cell r="A709">
            <v>38308</v>
          </cell>
          <cell r="B709">
            <v>5.8875000000000002</v>
          </cell>
          <cell r="C709">
            <v>5.8875000000000004E-2</v>
          </cell>
        </row>
        <row r="710">
          <cell r="A710">
            <v>38309</v>
          </cell>
          <cell r="B710">
            <v>5.8826000000000001</v>
          </cell>
          <cell r="C710">
            <v>5.8826000000000003E-2</v>
          </cell>
        </row>
        <row r="711">
          <cell r="A711">
            <v>38310</v>
          </cell>
          <cell r="B711">
            <v>5.9378000000000002</v>
          </cell>
          <cell r="C711">
            <v>5.9378E-2</v>
          </cell>
        </row>
        <row r="712">
          <cell r="A712">
            <v>38313</v>
          </cell>
          <cell r="B712">
            <v>5.9358000000000004</v>
          </cell>
          <cell r="C712">
            <v>5.9358000000000001E-2</v>
          </cell>
        </row>
        <row r="713">
          <cell r="A713">
            <v>38314</v>
          </cell>
          <cell r="B713">
            <v>5.8959000000000001</v>
          </cell>
          <cell r="C713">
            <v>5.8959000000000004E-2</v>
          </cell>
        </row>
        <row r="714">
          <cell r="A714">
            <v>38315</v>
          </cell>
          <cell r="B714">
            <v>5.8609</v>
          </cell>
          <cell r="C714">
            <v>5.8609000000000001E-2</v>
          </cell>
        </row>
        <row r="715">
          <cell r="A715">
            <v>38316</v>
          </cell>
          <cell r="B715">
            <v>5.8411999999999997</v>
          </cell>
          <cell r="C715">
            <v>5.8411999999999999E-2</v>
          </cell>
        </row>
        <row r="716">
          <cell r="A716">
            <v>38317</v>
          </cell>
          <cell r="B716">
            <v>5.8742000000000001</v>
          </cell>
          <cell r="C716">
            <v>5.8742000000000003E-2</v>
          </cell>
        </row>
        <row r="717">
          <cell r="A717">
            <v>38320</v>
          </cell>
          <cell r="B717">
            <v>5.9362000000000004</v>
          </cell>
          <cell r="C717">
            <v>5.9362000000000005E-2</v>
          </cell>
        </row>
        <row r="718">
          <cell r="A718">
            <v>38321</v>
          </cell>
          <cell r="B718">
            <v>5.9516</v>
          </cell>
          <cell r="C718">
            <v>5.9515999999999999E-2</v>
          </cell>
        </row>
        <row r="719">
          <cell r="A719">
            <v>38322</v>
          </cell>
          <cell r="B719">
            <v>5.9024000000000001</v>
          </cell>
          <cell r="C719">
            <v>5.9024E-2</v>
          </cell>
        </row>
        <row r="720">
          <cell r="A720">
            <v>38323</v>
          </cell>
          <cell r="B720">
            <v>5.9249999999999998</v>
          </cell>
          <cell r="C720">
            <v>5.9249999999999997E-2</v>
          </cell>
        </row>
        <row r="721">
          <cell r="A721">
            <v>38324</v>
          </cell>
          <cell r="B721">
            <v>5.8506</v>
          </cell>
          <cell r="C721">
            <v>5.8506000000000002E-2</v>
          </cell>
        </row>
        <row r="722">
          <cell r="A722">
            <v>38327</v>
          </cell>
          <cell r="B722">
            <v>5.8066000000000004</v>
          </cell>
          <cell r="C722">
            <v>5.8066000000000006E-2</v>
          </cell>
        </row>
        <row r="723">
          <cell r="A723">
            <v>38328</v>
          </cell>
          <cell r="B723">
            <v>5.8075999999999999</v>
          </cell>
          <cell r="C723">
            <v>5.8075999999999996E-2</v>
          </cell>
        </row>
        <row r="724">
          <cell r="A724">
            <v>38329</v>
          </cell>
          <cell r="B724">
            <v>5.7568000000000001</v>
          </cell>
          <cell r="C724">
            <v>5.7568000000000001E-2</v>
          </cell>
        </row>
        <row r="725">
          <cell r="A725">
            <v>38330</v>
          </cell>
          <cell r="B725">
            <v>5.8143000000000002</v>
          </cell>
          <cell r="C725">
            <v>5.8143E-2</v>
          </cell>
        </row>
        <row r="726">
          <cell r="A726">
            <v>38331</v>
          </cell>
          <cell r="B726">
            <v>5.8037999999999998</v>
          </cell>
          <cell r="C726">
            <v>5.8037999999999999E-2</v>
          </cell>
        </row>
        <row r="727">
          <cell r="A727">
            <v>38334</v>
          </cell>
          <cell r="B727">
            <v>5.7747999999999999</v>
          </cell>
          <cell r="C727">
            <v>5.7748000000000001E-2</v>
          </cell>
        </row>
        <row r="728">
          <cell r="A728">
            <v>38335</v>
          </cell>
          <cell r="B728">
            <v>5.7207999999999997</v>
          </cell>
          <cell r="C728">
            <v>5.7207999999999995E-2</v>
          </cell>
        </row>
        <row r="729">
          <cell r="A729">
            <v>38336</v>
          </cell>
          <cell r="B729">
            <v>5.6852</v>
          </cell>
          <cell r="C729">
            <v>5.6852E-2</v>
          </cell>
        </row>
        <row r="730">
          <cell r="A730">
            <v>38337</v>
          </cell>
          <cell r="B730">
            <v>5.7397</v>
          </cell>
          <cell r="C730">
            <v>5.7397000000000004E-2</v>
          </cell>
        </row>
        <row r="731">
          <cell r="A731">
            <v>38338</v>
          </cell>
          <cell r="B731">
            <v>5.7714999999999996</v>
          </cell>
          <cell r="C731">
            <v>5.7714999999999995E-2</v>
          </cell>
        </row>
        <row r="732">
          <cell r="A732">
            <v>38341</v>
          </cell>
          <cell r="B732">
            <v>5.7454999999999998</v>
          </cell>
          <cell r="C732">
            <v>5.7454999999999999E-2</v>
          </cell>
        </row>
        <row r="733">
          <cell r="A733">
            <v>38342</v>
          </cell>
          <cell r="B733">
            <v>5.7275</v>
          </cell>
          <cell r="C733">
            <v>5.7275E-2</v>
          </cell>
        </row>
        <row r="734">
          <cell r="A734">
            <v>38343</v>
          </cell>
          <cell r="B734">
            <v>5.7675000000000001</v>
          </cell>
          <cell r="C734">
            <v>5.7675000000000004E-2</v>
          </cell>
        </row>
        <row r="735">
          <cell r="A735">
            <v>38344</v>
          </cell>
          <cell r="B735">
            <v>5.7426000000000004</v>
          </cell>
          <cell r="C735">
            <v>5.7426000000000005E-2</v>
          </cell>
        </row>
        <row r="736">
          <cell r="A736">
            <v>38345</v>
          </cell>
          <cell r="B736">
            <v>5.7530999999999999</v>
          </cell>
          <cell r="C736">
            <v>5.7530999999999999E-2</v>
          </cell>
        </row>
        <row r="737">
          <cell r="A737">
            <v>38348</v>
          </cell>
          <cell r="B737">
            <v>5.7530999999999999</v>
          </cell>
          <cell r="C737">
            <v>5.7530999999999999E-2</v>
          </cell>
        </row>
        <row r="738">
          <cell r="A738">
            <v>38349</v>
          </cell>
          <cell r="B738">
            <v>5.7580999999999998</v>
          </cell>
          <cell r="C738">
            <v>5.7581E-2</v>
          </cell>
        </row>
        <row r="739">
          <cell r="A739">
            <v>38350</v>
          </cell>
          <cell r="B739">
            <v>5.8041</v>
          </cell>
          <cell r="C739">
            <v>5.8041000000000002E-2</v>
          </cell>
        </row>
        <row r="740">
          <cell r="A740">
            <v>38351</v>
          </cell>
          <cell r="B740">
            <v>5.7727000000000004</v>
          </cell>
          <cell r="C740">
            <v>5.7727000000000001E-2</v>
          </cell>
        </row>
        <row r="741">
          <cell r="A741">
            <v>38352</v>
          </cell>
          <cell r="B741">
            <v>5.7346000000000004</v>
          </cell>
          <cell r="C741">
            <v>5.7346000000000001E-2</v>
          </cell>
        </row>
        <row r="742">
          <cell r="A742">
            <v>38355</v>
          </cell>
          <cell r="B742">
            <v>5.7366000000000001</v>
          </cell>
          <cell r="C742">
            <v>5.7366E-2</v>
          </cell>
        </row>
        <row r="743">
          <cell r="A743">
            <v>38356</v>
          </cell>
          <cell r="B743">
            <v>5.7591000000000001</v>
          </cell>
          <cell r="C743">
            <v>5.7591000000000003E-2</v>
          </cell>
        </row>
        <row r="744">
          <cell r="A744">
            <v>38357</v>
          </cell>
          <cell r="B744">
            <v>5.7470999999999997</v>
          </cell>
          <cell r="C744">
            <v>5.7470999999999994E-2</v>
          </cell>
        </row>
        <row r="745">
          <cell r="A745">
            <v>38358</v>
          </cell>
          <cell r="B745">
            <v>5.7374000000000001</v>
          </cell>
          <cell r="C745">
            <v>5.7374000000000001E-2</v>
          </cell>
        </row>
        <row r="746">
          <cell r="A746">
            <v>38359</v>
          </cell>
          <cell r="B746">
            <v>5.7725999999999997</v>
          </cell>
          <cell r="C746">
            <v>5.7726E-2</v>
          </cell>
        </row>
        <row r="747">
          <cell r="A747">
            <v>38362</v>
          </cell>
          <cell r="B747">
            <v>5.7920999999999996</v>
          </cell>
          <cell r="C747">
            <v>5.7920999999999993E-2</v>
          </cell>
        </row>
        <row r="748">
          <cell r="A748">
            <v>38363</v>
          </cell>
          <cell r="B748">
            <v>5.7491000000000003</v>
          </cell>
          <cell r="C748">
            <v>5.7491E-2</v>
          </cell>
        </row>
        <row r="749">
          <cell r="A749">
            <v>38364</v>
          </cell>
          <cell r="B749">
            <v>5.7260999999999997</v>
          </cell>
          <cell r="C749">
            <v>5.7260999999999999E-2</v>
          </cell>
        </row>
        <row r="750">
          <cell r="A750">
            <v>38365</v>
          </cell>
          <cell r="B750">
            <v>5.6879</v>
          </cell>
          <cell r="C750">
            <v>5.6878999999999999E-2</v>
          </cell>
        </row>
        <row r="751">
          <cell r="A751">
            <v>38366</v>
          </cell>
          <cell r="B751">
            <v>5.6840000000000002</v>
          </cell>
          <cell r="C751">
            <v>5.6840000000000002E-2</v>
          </cell>
        </row>
        <row r="752">
          <cell r="A752">
            <v>38369</v>
          </cell>
          <cell r="B752">
            <v>5.6863000000000001</v>
          </cell>
          <cell r="C752">
            <v>5.6863000000000004E-2</v>
          </cell>
        </row>
        <row r="753">
          <cell r="A753">
            <v>38370</v>
          </cell>
          <cell r="B753">
            <v>5.6952999999999996</v>
          </cell>
          <cell r="C753">
            <v>5.6952999999999997E-2</v>
          </cell>
        </row>
        <row r="754">
          <cell r="A754">
            <v>38371</v>
          </cell>
          <cell r="B754">
            <v>5.6703000000000001</v>
          </cell>
          <cell r="C754">
            <v>5.6703000000000003E-2</v>
          </cell>
        </row>
        <row r="755">
          <cell r="A755">
            <v>38372</v>
          </cell>
          <cell r="B755">
            <v>5.6952999999999996</v>
          </cell>
          <cell r="C755">
            <v>5.6952999999999997E-2</v>
          </cell>
        </row>
        <row r="756">
          <cell r="A756">
            <v>38373</v>
          </cell>
          <cell r="B756">
            <v>5.6923000000000004</v>
          </cell>
          <cell r="C756">
            <v>5.6923000000000001E-2</v>
          </cell>
        </row>
        <row r="757">
          <cell r="A757">
            <v>38376</v>
          </cell>
          <cell r="B757">
            <v>5.6856999999999998</v>
          </cell>
          <cell r="C757">
            <v>5.6856999999999998E-2</v>
          </cell>
        </row>
        <row r="758">
          <cell r="A758">
            <v>38377</v>
          </cell>
          <cell r="B758">
            <v>5.6997</v>
          </cell>
          <cell r="C758">
            <v>5.6996999999999999E-2</v>
          </cell>
        </row>
        <row r="759">
          <cell r="A759">
            <v>38378</v>
          </cell>
          <cell r="B759">
            <v>5.6962000000000002</v>
          </cell>
          <cell r="C759">
            <v>5.6961999999999999E-2</v>
          </cell>
        </row>
        <row r="760">
          <cell r="A760">
            <v>38379</v>
          </cell>
          <cell r="B760">
            <v>5.6886000000000001</v>
          </cell>
          <cell r="C760">
            <v>5.6885999999999999E-2</v>
          </cell>
        </row>
        <row r="761">
          <cell r="A761">
            <v>38380</v>
          </cell>
          <cell r="B761">
            <v>5.6694000000000004</v>
          </cell>
          <cell r="C761">
            <v>5.6694000000000001E-2</v>
          </cell>
        </row>
        <row r="762">
          <cell r="A762">
            <v>38383</v>
          </cell>
          <cell r="B762">
            <v>5.6764000000000001</v>
          </cell>
          <cell r="C762">
            <v>5.6764000000000002E-2</v>
          </cell>
        </row>
        <row r="763">
          <cell r="A763">
            <v>38384</v>
          </cell>
          <cell r="B763">
            <v>5.6824000000000003</v>
          </cell>
          <cell r="C763">
            <v>5.6824000000000006E-2</v>
          </cell>
        </row>
        <row r="764">
          <cell r="A764">
            <v>38385</v>
          </cell>
          <cell r="B764">
            <v>5.6967999999999996</v>
          </cell>
          <cell r="C764">
            <v>5.6967999999999998E-2</v>
          </cell>
        </row>
        <row r="765">
          <cell r="A765">
            <v>38386</v>
          </cell>
          <cell r="B765">
            <v>5.7141000000000002</v>
          </cell>
          <cell r="C765">
            <v>5.7141000000000004E-2</v>
          </cell>
        </row>
        <row r="766">
          <cell r="A766">
            <v>38387</v>
          </cell>
          <cell r="B766">
            <v>5.6378000000000004</v>
          </cell>
          <cell r="C766">
            <v>5.6378000000000004E-2</v>
          </cell>
        </row>
        <row r="767">
          <cell r="A767">
            <v>38390</v>
          </cell>
          <cell r="B767">
            <v>5.5941999999999998</v>
          </cell>
          <cell r="C767">
            <v>5.5941999999999999E-2</v>
          </cell>
        </row>
        <row r="768">
          <cell r="A768">
            <v>38391</v>
          </cell>
          <cell r="B768">
            <v>5.5762999999999998</v>
          </cell>
          <cell r="C768">
            <v>5.5763E-2</v>
          </cell>
        </row>
        <row r="769">
          <cell r="A769">
            <v>38392</v>
          </cell>
          <cell r="B769">
            <v>5.5462999999999996</v>
          </cell>
          <cell r="C769">
            <v>5.5462999999999998E-2</v>
          </cell>
        </row>
        <row r="770">
          <cell r="A770">
            <v>38393</v>
          </cell>
          <cell r="B770">
            <v>5.5894000000000004</v>
          </cell>
          <cell r="C770">
            <v>5.5894000000000006E-2</v>
          </cell>
        </row>
        <row r="771">
          <cell r="A771">
            <v>38394</v>
          </cell>
          <cell r="B771">
            <v>5.6040999999999999</v>
          </cell>
          <cell r="C771">
            <v>5.6041000000000001E-2</v>
          </cell>
        </row>
        <row r="772">
          <cell r="A772">
            <v>38397</v>
          </cell>
          <cell r="B772">
            <v>5.5766</v>
          </cell>
          <cell r="C772">
            <v>5.5766000000000003E-2</v>
          </cell>
        </row>
        <row r="773">
          <cell r="A773">
            <v>38398</v>
          </cell>
          <cell r="B773">
            <v>5.5739000000000001</v>
          </cell>
          <cell r="C773">
            <v>5.5739000000000004E-2</v>
          </cell>
        </row>
        <row r="774">
          <cell r="A774">
            <v>38399</v>
          </cell>
          <cell r="B774">
            <v>5.6024000000000003</v>
          </cell>
          <cell r="C774">
            <v>5.6024000000000004E-2</v>
          </cell>
        </row>
        <row r="775">
          <cell r="A775">
            <v>38400</v>
          </cell>
          <cell r="B775">
            <v>5.6261999999999999</v>
          </cell>
          <cell r="C775">
            <v>5.6262E-2</v>
          </cell>
        </row>
        <row r="776">
          <cell r="A776">
            <v>38401</v>
          </cell>
          <cell r="B776">
            <v>5.6782000000000004</v>
          </cell>
          <cell r="C776">
            <v>5.6782000000000006E-2</v>
          </cell>
        </row>
        <row r="777">
          <cell r="A777">
            <v>38404</v>
          </cell>
          <cell r="B777">
            <v>5.6798999999999999</v>
          </cell>
          <cell r="C777">
            <v>5.6799000000000002E-2</v>
          </cell>
        </row>
        <row r="778">
          <cell r="A778">
            <v>38405</v>
          </cell>
          <cell r="B778">
            <v>5.6859000000000002</v>
          </cell>
          <cell r="C778">
            <v>5.6859E-2</v>
          </cell>
        </row>
        <row r="779">
          <cell r="A779">
            <v>38406</v>
          </cell>
          <cell r="B779">
            <v>5.6966000000000001</v>
          </cell>
          <cell r="C779">
            <v>5.6966000000000003E-2</v>
          </cell>
        </row>
        <row r="780">
          <cell r="A780">
            <v>38407</v>
          </cell>
          <cell r="B780">
            <v>5.7476000000000003</v>
          </cell>
          <cell r="C780">
            <v>5.7475999999999999E-2</v>
          </cell>
        </row>
        <row r="781">
          <cell r="A781">
            <v>38408</v>
          </cell>
          <cell r="B781">
            <v>5.6816000000000004</v>
          </cell>
          <cell r="C781">
            <v>5.6816000000000005E-2</v>
          </cell>
        </row>
        <row r="782">
          <cell r="A782">
            <v>38411</v>
          </cell>
          <cell r="B782">
            <v>5.6946000000000003</v>
          </cell>
          <cell r="C782">
            <v>5.6946000000000004E-2</v>
          </cell>
        </row>
        <row r="783">
          <cell r="A783">
            <v>38412</v>
          </cell>
          <cell r="B783">
            <v>5.6966000000000001</v>
          </cell>
          <cell r="C783">
            <v>5.6966000000000003E-2</v>
          </cell>
        </row>
        <row r="784">
          <cell r="A784">
            <v>38413</v>
          </cell>
          <cell r="B784">
            <v>5.6976000000000004</v>
          </cell>
          <cell r="C784">
            <v>5.6976000000000006E-2</v>
          </cell>
        </row>
        <row r="785">
          <cell r="A785">
            <v>38414</v>
          </cell>
          <cell r="B785">
            <v>5.6825999999999999</v>
          </cell>
          <cell r="C785">
            <v>5.6826000000000002E-2</v>
          </cell>
        </row>
        <row r="786">
          <cell r="A786">
            <v>38415</v>
          </cell>
          <cell r="B786">
            <v>5.6386000000000003</v>
          </cell>
          <cell r="C786">
            <v>5.6386000000000006E-2</v>
          </cell>
        </row>
        <row r="787">
          <cell r="A787">
            <v>38418</v>
          </cell>
          <cell r="B787">
            <v>5.6226000000000003</v>
          </cell>
          <cell r="C787">
            <v>5.6226000000000005E-2</v>
          </cell>
        </row>
        <row r="788">
          <cell r="A788">
            <v>38419</v>
          </cell>
          <cell r="B788">
            <v>5.6436000000000002</v>
          </cell>
          <cell r="C788">
            <v>5.6436E-2</v>
          </cell>
        </row>
        <row r="789">
          <cell r="A789">
            <v>38420</v>
          </cell>
          <cell r="B789">
            <v>5.7275999999999998</v>
          </cell>
          <cell r="C789">
            <v>5.7276000000000001E-2</v>
          </cell>
        </row>
        <row r="790">
          <cell r="A790">
            <v>38421</v>
          </cell>
          <cell r="B790">
            <v>5.7274000000000003</v>
          </cell>
          <cell r="C790">
            <v>5.7274000000000005E-2</v>
          </cell>
        </row>
        <row r="791">
          <cell r="A791">
            <v>38422</v>
          </cell>
          <cell r="B791">
            <v>5.7653999999999996</v>
          </cell>
          <cell r="C791">
            <v>5.7653999999999997E-2</v>
          </cell>
        </row>
        <row r="792">
          <cell r="A792">
            <v>38425</v>
          </cell>
          <cell r="B792">
            <v>5.7519</v>
          </cell>
          <cell r="C792">
            <v>5.7519000000000001E-2</v>
          </cell>
        </row>
        <row r="793">
          <cell r="A793">
            <v>38426</v>
          </cell>
          <cell r="B793">
            <v>5.7828999999999997</v>
          </cell>
          <cell r="C793">
            <v>5.7828999999999998E-2</v>
          </cell>
        </row>
        <row r="794">
          <cell r="A794">
            <v>38427</v>
          </cell>
          <cell r="B794">
            <v>5.7499000000000002</v>
          </cell>
          <cell r="C794">
            <v>5.7499000000000001E-2</v>
          </cell>
        </row>
        <row r="795">
          <cell r="A795">
            <v>38428</v>
          </cell>
          <cell r="B795">
            <v>5.7251000000000003</v>
          </cell>
          <cell r="C795">
            <v>5.7251000000000003E-2</v>
          </cell>
        </row>
        <row r="796">
          <cell r="A796">
            <v>38429</v>
          </cell>
          <cell r="B796">
            <v>5.7050999999999998</v>
          </cell>
          <cell r="C796">
            <v>5.7050999999999998E-2</v>
          </cell>
        </row>
        <row r="797">
          <cell r="A797">
            <v>38432</v>
          </cell>
          <cell r="B797">
            <v>5.7161</v>
          </cell>
          <cell r="C797">
            <v>5.7160999999999997E-2</v>
          </cell>
        </row>
        <row r="798">
          <cell r="A798">
            <v>38433</v>
          </cell>
          <cell r="B798">
            <v>5.7731000000000003</v>
          </cell>
          <cell r="C798">
            <v>5.7731000000000005E-2</v>
          </cell>
        </row>
        <row r="799">
          <cell r="A799">
            <v>38434</v>
          </cell>
          <cell r="B799">
            <v>5.7728999999999999</v>
          </cell>
          <cell r="C799">
            <v>5.7729000000000003E-2</v>
          </cell>
        </row>
        <row r="800">
          <cell r="A800">
            <v>38435</v>
          </cell>
          <cell r="B800">
            <v>5.7594000000000003</v>
          </cell>
          <cell r="C800">
            <v>5.7594000000000006E-2</v>
          </cell>
        </row>
        <row r="801">
          <cell r="A801">
            <v>38436</v>
          </cell>
          <cell r="B801">
            <v>5.7594000000000003</v>
          </cell>
          <cell r="C801">
            <v>5.7594000000000006E-2</v>
          </cell>
        </row>
        <row r="802">
          <cell r="A802">
            <v>38439</v>
          </cell>
          <cell r="B802">
            <v>5.7751999999999999</v>
          </cell>
          <cell r="C802">
            <v>5.7751999999999998E-2</v>
          </cell>
        </row>
        <row r="803">
          <cell r="A803">
            <v>38440</v>
          </cell>
          <cell r="B803">
            <v>5.7382999999999997</v>
          </cell>
          <cell r="C803">
            <v>5.7382999999999997E-2</v>
          </cell>
        </row>
        <row r="804">
          <cell r="A804">
            <v>38441</v>
          </cell>
          <cell r="B804">
            <v>5.7038000000000002</v>
          </cell>
          <cell r="C804">
            <v>5.7038000000000005E-2</v>
          </cell>
        </row>
        <row r="805">
          <cell r="A805">
            <v>38442</v>
          </cell>
          <cell r="B805">
            <v>5.6508000000000003</v>
          </cell>
          <cell r="C805">
            <v>5.6508000000000003E-2</v>
          </cell>
        </row>
        <row r="806">
          <cell r="A806">
            <v>38443</v>
          </cell>
          <cell r="B806">
            <v>5.6325000000000003</v>
          </cell>
          <cell r="C806">
            <v>5.6325E-2</v>
          </cell>
        </row>
        <row r="807">
          <cell r="A807">
            <v>38446</v>
          </cell>
          <cell r="B807">
            <v>5.6391999999999998</v>
          </cell>
          <cell r="C807">
            <v>5.6391999999999998E-2</v>
          </cell>
        </row>
        <row r="808">
          <cell r="A808">
            <v>38447</v>
          </cell>
          <cell r="B808">
            <v>5.6651999999999996</v>
          </cell>
          <cell r="C808">
            <v>5.6651999999999994E-2</v>
          </cell>
        </row>
        <row r="809">
          <cell r="A809">
            <v>38448</v>
          </cell>
          <cell r="B809">
            <v>5.6462000000000003</v>
          </cell>
          <cell r="C809">
            <v>5.6462000000000005E-2</v>
          </cell>
        </row>
        <row r="810">
          <cell r="A810">
            <v>38449</v>
          </cell>
          <cell r="B810">
            <v>5.6741999999999999</v>
          </cell>
          <cell r="C810">
            <v>5.6742000000000001E-2</v>
          </cell>
        </row>
        <row r="811">
          <cell r="A811">
            <v>38450</v>
          </cell>
          <cell r="B811">
            <v>5.6581999999999999</v>
          </cell>
          <cell r="C811">
            <v>5.6582E-2</v>
          </cell>
        </row>
        <row r="812">
          <cell r="A812">
            <v>38453</v>
          </cell>
          <cell r="B812">
            <v>5.6002000000000001</v>
          </cell>
          <cell r="C812">
            <v>5.6002000000000003E-2</v>
          </cell>
        </row>
        <row r="813">
          <cell r="A813">
            <v>38454</v>
          </cell>
          <cell r="B813">
            <v>5.5612000000000004</v>
          </cell>
          <cell r="C813">
            <v>5.5612000000000002E-2</v>
          </cell>
        </row>
        <row r="814">
          <cell r="A814">
            <v>38455</v>
          </cell>
          <cell r="B814">
            <v>5.5842000000000001</v>
          </cell>
          <cell r="C814">
            <v>5.5842000000000003E-2</v>
          </cell>
        </row>
        <row r="815">
          <cell r="A815">
            <v>38456</v>
          </cell>
          <cell r="B815">
            <v>5.5952000000000002</v>
          </cell>
          <cell r="C815">
            <v>5.5952000000000002E-2</v>
          </cell>
        </row>
        <row r="816">
          <cell r="A816">
            <v>38457</v>
          </cell>
          <cell r="B816">
            <v>5.5602</v>
          </cell>
          <cell r="C816">
            <v>5.5601999999999999E-2</v>
          </cell>
        </row>
        <row r="817">
          <cell r="A817">
            <v>38460</v>
          </cell>
          <cell r="B817">
            <v>5.5792000000000002</v>
          </cell>
          <cell r="C817">
            <v>5.5792000000000001E-2</v>
          </cell>
        </row>
        <row r="818">
          <cell r="A818">
            <v>38461</v>
          </cell>
          <cell r="B818">
            <v>5.5472000000000001</v>
          </cell>
          <cell r="C818">
            <v>5.5472E-2</v>
          </cell>
        </row>
        <row r="819">
          <cell r="A819">
            <v>38462</v>
          </cell>
          <cell r="B819">
            <v>5.5496999999999996</v>
          </cell>
          <cell r="C819">
            <v>5.5496999999999998E-2</v>
          </cell>
        </row>
        <row r="820">
          <cell r="A820">
            <v>38463</v>
          </cell>
          <cell r="B820">
            <v>5.5907</v>
          </cell>
          <cell r="C820">
            <v>5.5906999999999998E-2</v>
          </cell>
        </row>
        <row r="821">
          <cell r="A821">
            <v>38464</v>
          </cell>
          <cell r="B821">
            <v>5.5747999999999998</v>
          </cell>
          <cell r="C821">
            <v>5.5747999999999999E-2</v>
          </cell>
        </row>
        <row r="822">
          <cell r="A822">
            <v>38467</v>
          </cell>
          <cell r="B822">
            <v>5.5754000000000001</v>
          </cell>
          <cell r="C822">
            <v>5.5753999999999998E-2</v>
          </cell>
        </row>
        <row r="823">
          <cell r="A823">
            <v>38468</v>
          </cell>
          <cell r="B823">
            <v>5.5724</v>
          </cell>
          <cell r="C823">
            <v>5.5724000000000003E-2</v>
          </cell>
        </row>
        <row r="824">
          <cell r="A824">
            <v>38469</v>
          </cell>
          <cell r="B824">
            <v>5.5594000000000001</v>
          </cell>
          <cell r="C824">
            <v>5.5594000000000005E-2</v>
          </cell>
        </row>
        <row r="825">
          <cell r="A825">
            <v>38470</v>
          </cell>
          <cell r="B825">
            <v>5.5274000000000001</v>
          </cell>
          <cell r="C825">
            <v>5.5274000000000004E-2</v>
          </cell>
        </row>
        <row r="826">
          <cell r="A826">
            <v>38471</v>
          </cell>
          <cell r="B826">
            <v>5.5479000000000003</v>
          </cell>
          <cell r="C826">
            <v>5.5479000000000001E-2</v>
          </cell>
        </row>
        <row r="827">
          <cell r="A827">
            <v>38474</v>
          </cell>
          <cell r="B827">
            <v>5.5429000000000004</v>
          </cell>
          <cell r="C827">
            <v>5.5429000000000006E-2</v>
          </cell>
        </row>
        <row r="828">
          <cell r="A828">
            <v>38475</v>
          </cell>
          <cell r="B828">
            <v>5.5099</v>
          </cell>
          <cell r="C828">
            <v>5.5099000000000002E-2</v>
          </cell>
        </row>
        <row r="829">
          <cell r="A829">
            <v>38476</v>
          </cell>
          <cell r="B829">
            <v>5.5259</v>
          </cell>
          <cell r="C829">
            <v>5.5259000000000003E-2</v>
          </cell>
        </row>
        <row r="830">
          <cell r="A830">
            <v>38477</v>
          </cell>
          <cell r="B830">
            <v>5.5240999999999998</v>
          </cell>
          <cell r="C830">
            <v>5.5240999999999998E-2</v>
          </cell>
        </row>
        <row r="831">
          <cell r="A831">
            <v>38478</v>
          </cell>
          <cell r="B831">
            <v>5.5930999999999997</v>
          </cell>
          <cell r="C831">
            <v>5.5930999999999995E-2</v>
          </cell>
        </row>
        <row r="832">
          <cell r="A832">
            <v>38481</v>
          </cell>
          <cell r="B832">
            <v>5.5731000000000002</v>
          </cell>
          <cell r="C832">
            <v>5.5731000000000003E-2</v>
          </cell>
        </row>
        <row r="833">
          <cell r="A833">
            <v>38482</v>
          </cell>
          <cell r="B833">
            <v>5.5330000000000004</v>
          </cell>
          <cell r="C833">
            <v>5.5330000000000004E-2</v>
          </cell>
        </row>
        <row r="834">
          <cell r="A834">
            <v>38483</v>
          </cell>
          <cell r="B834">
            <v>5.492</v>
          </cell>
          <cell r="C834">
            <v>5.4919999999999997E-2</v>
          </cell>
        </row>
        <row r="835">
          <cell r="A835">
            <v>38484</v>
          </cell>
          <cell r="B835">
            <v>5.4832000000000001</v>
          </cell>
          <cell r="C835">
            <v>5.4831999999999999E-2</v>
          </cell>
        </row>
        <row r="836">
          <cell r="A836">
            <v>38485</v>
          </cell>
          <cell r="B836">
            <v>5.4291999999999998</v>
          </cell>
          <cell r="C836">
            <v>5.4292E-2</v>
          </cell>
        </row>
        <row r="837">
          <cell r="A837">
            <v>38488</v>
          </cell>
          <cell r="B837">
            <v>5.4470000000000001</v>
          </cell>
          <cell r="C837">
            <v>5.4469999999999998E-2</v>
          </cell>
        </row>
        <row r="838">
          <cell r="A838">
            <v>38489</v>
          </cell>
          <cell r="B838">
            <v>5.43</v>
          </cell>
          <cell r="C838">
            <v>5.4299999999999994E-2</v>
          </cell>
        </row>
        <row r="839">
          <cell r="A839">
            <v>38490</v>
          </cell>
          <cell r="B839">
            <v>5.4054000000000002</v>
          </cell>
          <cell r="C839">
            <v>5.4054000000000005E-2</v>
          </cell>
        </row>
        <row r="840">
          <cell r="A840">
            <v>38491</v>
          </cell>
          <cell r="B840">
            <v>5.4539</v>
          </cell>
          <cell r="C840">
            <v>5.4538999999999997E-2</v>
          </cell>
        </row>
        <row r="841">
          <cell r="A841">
            <v>38492</v>
          </cell>
          <cell r="B841">
            <v>5.4539</v>
          </cell>
          <cell r="C841">
            <v>5.4538999999999997E-2</v>
          </cell>
        </row>
        <row r="842">
          <cell r="A842">
            <v>38495</v>
          </cell>
          <cell r="B842">
            <v>5.4558999999999997</v>
          </cell>
          <cell r="C842">
            <v>5.4558999999999996E-2</v>
          </cell>
        </row>
        <row r="843">
          <cell r="A843">
            <v>38496</v>
          </cell>
          <cell r="B843">
            <v>5.4034000000000004</v>
          </cell>
          <cell r="C843">
            <v>5.4034000000000006E-2</v>
          </cell>
        </row>
        <row r="844">
          <cell r="A844">
            <v>38497</v>
          </cell>
          <cell r="B844">
            <v>5.4104000000000001</v>
          </cell>
          <cell r="C844">
            <v>5.4103999999999999E-2</v>
          </cell>
        </row>
        <row r="845">
          <cell r="A845">
            <v>38498</v>
          </cell>
          <cell r="B845">
            <v>5.4054000000000002</v>
          </cell>
          <cell r="C845">
            <v>5.4054000000000005E-2</v>
          </cell>
        </row>
        <row r="846">
          <cell r="A846">
            <v>38499</v>
          </cell>
          <cell r="B846">
            <v>5.3643999999999998</v>
          </cell>
          <cell r="C846">
            <v>5.3643999999999997E-2</v>
          </cell>
        </row>
        <row r="847">
          <cell r="A847">
            <v>38502</v>
          </cell>
          <cell r="B847">
            <v>5.351</v>
          </cell>
          <cell r="C847">
            <v>5.3510000000000002E-2</v>
          </cell>
        </row>
        <row r="848">
          <cell r="A848">
            <v>38503</v>
          </cell>
          <cell r="B848">
            <v>5.3094999999999999</v>
          </cell>
          <cell r="C848">
            <v>5.3094999999999996E-2</v>
          </cell>
        </row>
        <row r="849">
          <cell r="A849">
            <v>38504</v>
          </cell>
          <cell r="B849">
            <v>5.2039999999999997</v>
          </cell>
          <cell r="C849">
            <v>5.2039999999999996E-2</v>
          </cell>
        </row>
        <row r="850">
          <cell r="A850">
            <v>38505</v>
          </cell>
          <cell r="B850">
            <v>5.2210000000000001</v>
          </cell>
          <cell r="C850">
            <v>5.2209999999999999E-2</v>
          </cell>
        </row>
        <row r="851">
          <cell r="A851">
            <v>38506</v>
          </cell>
          <cell r="B851">
            <v>5.2725</v>
          </cell>
          <cell r="C851">
            <v>5.2725000000000001E-2</v>
          </cell>
        </row>
        <row r="852">
          <cell r="A852">
            <v>38509</v>
          </cell>
          <cell r="B852">
            <v>5.2525000000000004</v>
          </cell>
          <cell r="C852">
            <v>5.2525000000000002E-2</v>
          </cell>
        </row>
        <row r="853">
          <cell r="A853">
            <v>38510</v>
          </cell>
          <cell r="B853">
            <v>5.1944999999999997</v>
          </cell>
          <cell r="C853">
            <v>5.1944999999999998E-2</v>
          </cell>
        </row>
        <row r="854">
          <cell r="A854">
            <v>38511</v>
          </cell>
          <cell r="B854">
            <v>5.2065999999999999</v>
          </cell>
          <cell r="C854">
            <v>5.2066000000000001E-2</v>
          </cell>
        </row>
        <row r="855">
          <cell r="A855">
            <v>38512</v>
          </cell>
          <cell r="B855">
            <v>5.2065999999999999</v>
          </cell>
          <cell r="C855">
            <v>5.2066000000000001E-2</v>
          </cell>
        </row>
        <row r="856">
          <cell r="A856">
            <v>38513</v>
          </cell>
          <cell r="B856">
            <v>5.2695999999999996</v>
          </cell>
          <cell r="C856">
            <v>5.2695999999999993E-2</v>
          </cell>
        </row>
        <row r="857">
          <cell r="A857">
            <v>38516</v>
          </cell>
          <cell r="B857">
            <v>5.2915999999999999</v>
          </cell>
          <cell r="C857">
            <v>5.2915999999999998E-2</v>
          </cell>
        </row>
        <row r="858">
          <cell r="A858">
            <v>38517</v>
          </cell>
          <cell r="B858">
            <v>5.3154000000000003</v>
          </cell>
          <cell r="C858">
            <v>5.3154000000000007E-2</v>
          </cell>
        </row>
        <row r="859">
          <cell r="A859">
            <v>38518</v>
          </cell>
          <cell r="B859">
            <v>5.3133999999999997</v>
          </cell>
          <cell r="C859">
            <v>5.3133999999999994E-2</v>
          </cell>
        </row>
        <row r="860">
          <cell r="A860">
            <v>38519</v>
          </cell>
          <cell r="B860">
            <v>5.2851999999999997</v>
          </cell>
          <cell r="C860">
            <v>5.2851999999999996E-2</v>
          </cell>
        </row>
        <row r="861">
          <cell r="A861">
            <v>38520</v>
          </cell>
          <cell r="B861">
            <v>5.2685000000000004</v>
          </cell>
          <cell r="C861">
            <v>5.2685000000000003E-2</v>
          </cell>
        </row>
        <row r="862">
          <cell r="A862">
            <v>38523</v>
          </cell>
          <cell r="B862">
            <v>5.2549999999999999</v>
          </cell>
          <cell r="C862">
            <v>5.2549999999999999E-2</v>
          </cell>
        </row>
        <row r="863">
          <cell r="A863">
            <v>38524</v>
          </cell>
          <cell r="B863">
            <v>5.2104999999999997</v>
          </cell>
          <cell r="C863">
            <v>5.2104999999999999E-2</v>
          </cell>
        </row>
        <row r="864">
          <cell r="A864">
            <v>38525</v>
          </cell>
          <cell r="B864">
            <v>5.1615000000000002</v>
          </cell>
          <cell r="C864">
            <v>5.1615000000000001E-2</v>
          </cell>
        </row>
        <row r="865">
          <cell r="A865">
            <v>38526</v>
          </cell>
          <cell r="B865">
            <v>5.1524999999999999</v>
          </cell>
          <cell r="C865">
            <v>5.1525000000000001E-2</v>
          </cell>
        </row>
        <row r="866">
          <cell r="A866">
            <v>38527</v>
          </cell>
          <cell r="B866">
            <v>5.1261999999999999</v>
          </cell>
          <cell r="C866">
            <v>5.1262000000000002E-2</v>
          </cell>
        </row>
        <row r="867">
          <cell r="A867">
            <v>38530</v>
          </cell>
          <cell r="B867">
            <v>5.1231</v>
          </cell>
          <cell r="C867">
            <v>5.1230999999999999E-2</v>
          </cell>
        </row>
        <row r="868">
          <cell r="A868">
            <v>38531</v>
          </cell>
          <cell r="B868">
            <v>5.1596000000000002</v>
          </cell>
          <cell r="C868">
            <v>5.1596000000000003E-2</v>
          </cell>
        </row>
        <row r="869">
          <cell r="A869">
            <v>38532</v>
          </cell>
          <cell r="B869">
            <v>5.2000999999999999</v>
          </cell>
          <cell r="C869">
            <v>5.2000999999999999E-2</v>
          </cell>
        </row>
        <row r="870">
          <cell r="A870">
            <v>38533</v>
          </cell>
          <cell r="B870">
            <v>5.1285999999999996</v>
          </cell>
          <cell r="C870">
            <v>5.1285999999999998E-2</v>
          </cell>
        </row>
        <row r="871">
          <cell r="A871">
            <v>38534</v>
          </cell>
          <cell r="B871">
            <v>5.1105999999999998</v>
          </cell>
          <cell r="C871">
            <v>5.1105999999999999E-2</v>
          </cell>
        </row>
        <row r="872">
          <cell r="A872">
            <v>38537</v>
          </cell>
          <cell r="B872">
            <v>5.2035999999999998</v>
          </cell>
          <cell r="C872">
            <v>5.2035999999999999E-2</v>
          </cell>
        </row>
        <row r="873">
          <cell r="A873">
            <v>38538</v>
          </cell>
          <cell r="B873">
            <v>5.2411000000000003</v>
          </cell>
          <cell r="C873">
            <v>5.2411000000000006E-2</v>
          </cell>
        </row>
        <row r="874">
          <cell r="A874">
            <v>38539</v>
          </cell>
          <cell r="B874">
            <v>5.2271000000000001</v>
          </cell>
          <cell r="C874">
            <v>5.2270999999999998E-2</v>
          </cell>
        </row>
        <row r="875">
          <cell r="A875">
            <v>38540</v>
          </cell>
          <cell r="B875">
            <v>5.2012999999999998</v>
          </cell>
          <cell r="C875">
            <v>5.2012999999999997E-2</v>
          </cell>
        </row>
        <row r="876">
          <cell r="A876">
            <v>38541</v>
          </cell>
          <cell r="B876">
            <v>5.2144000000000004</v>
          </cell>
          <cell r="C876">
            <v>5.2144000000000003E-2</v>
          </cell>
        </row>
        <row r="877">
          <cell r="A877">
            <v>38544</v>
          </cell>
          <cell r="B877">
            <v>5.2022000000000004</v>
          </cell>
          <cell r="C877">
            <v>5.2022000000000006E-2</v>
          </cell>
        </row>
        <row r="878">
          <cell r="A878">
            <v>38545</v>
          </cell>
          <cell r="B878">
            <v>5.2262000000000004</v>
          </cell>
          <cell r="C878">
            <v>5.2262000000000003E-2</v>
          </cell>
        </row>
        <row r="879">
          <cell r="A879">
            <v>38546</v>
          </cell>
          <cell r="B879">
            <v>5.2125000000000004</v>
          </cell>
          <cell r="C879">
            <v>5.2125000000000005E-2</v>
          </cell>
        </row>
        <row r="880">
          <cell r="A880">
            <v>38547</v>
          </cell>
          <cell r="B880">
            <v>5.1959999999999997</v>
          </cell>
          <cell r="C880">
            <v>5.1959999999999999E-2</v>
          </cell>
        </row>
        <row r="881">
          <cell r="A881">
            <v>38548</v>
          </cell>
          <cell r="B881">
            <v>5.1704999999999997</v>
          </cell>
          <cell r="C881">
            <v>5.1704999999999994E-2</v>
          </cell>
        </row>
        <row r="882">
          <cell r="A882">
            <v>38551</v>
          </cell>
          <cell r="B882">
            <v>5.1994999999999996</v>
          </cell>
          <cell r="C882">
            <v>5.1994999999999993E-2</v>
          </cell>
        </row>
        <row r="883">
          <cell r="A883">
            <v>38552</v>
          </cell>
          <cell r="B883">
            <v>5.1779999999999999</v>
          </cell>
          <cell r="C883">
            <v>5.178E-2</v>
          </cell>
        </row>
        <row r="884">
          <cell r="A884">
            <v>38553</v>
          </cell>
          <cell r="B884">
            <v>5.173</v>
          </cell>
          <cell r="C884">
            <v>5.1729999999999998E-2</v>
          </cell>
        </row>
        <row r="885">
          <cell r="A885">
            <v>38554</v>
          </cell>
          <cell r="B885">
            <v>5.2130000000000001</v>
          </cell>
          <cell r="C885">
            <v>5.2130000000000003E-2</v>
          </cell>
        </row>
        <row r="886">
          <cell r="A886">
            <v>38555</v>
          </cell>
          <cell r="B886">
            <v>5.1567999999999996</v>
          </cell>
          <cell r="C886">
            <v>5.1567999999999996E-2</v>
          </cell>
        </row>
        <row r="887">
          <cell r="A887">
            <v>38558</v>
          </cell>
          <cell r="B887">
            <v>5.1528</v>
          </cell>
          <cell r="C887">
            <v>5.1527999999999997E-2</v>
          </cell>
        </row>
        <row r="888">
          <cell r="A888">
            <v>38559</v>
          </cell>
          <cell r="B888">
            <v>5.1573000000000002</v>
          </cell>
          <cell r="C888">
            <v>5.1573000000000001E-2</v>
          </cell>
        </row>
        <row r="889">
          <cell r="A889">
            <v>38560</v>
          </cell>
          <cell r="B889">
            <v>5.1597999999999997</v>
          </cell>
          <cell r="C889">
            <v>5.1597999999999998E-2</v>
          </cell>
        </row>
        <row r="890">
          <cell r="A890">
            <v>38561</v>
          </cell>
          <cell r="B890">
            <v>5.1357999999999997</v>
          </cell>
          <cell r="C890">
            <v>5.1357999999999994E-2</v>
          </cell>
        </row>
        <row r="891">
          <cell r="A891">
            <v>38562</v>
          </cell>
          <cell r="B891">
            <v>5.1266999999999996</v>
          </cell>
          <cell r="C891">
            <v>5.1266999999999993E-2</v>
          </cell>
        </row>
        <row r="892">
          <cell r="A892">
            <v>38565</v>
          </cell>
          <cell r="B892">
            <v>5.1292999999999997</v>
          </cell>
          <cell r="C892">
            <v>5.1292999999999998E-2</v>
          </cell>
        </row>
        <row r="893">
          <cell r="A893">
            <v>38566</v>
          </cell>
          <cell r="B893">
            <v>5.1623000000000001</v>
          </cell>
          <cell r="C893">
            <v>5.1623000000000002E-2</v>
          </cell>
        </row>
        <row r="894">
          <cell r="A894">
            <v>38567</v>
          </cell>
          <cell r="B894">
            <v>5.1733000000000002</v>
          </cell>
          <cell r="C894">
            <v>5.1733000000000001E-2</v>
          </cell>
        </row>
        <row r="895">
          <cell r="A895">
            <v>38568</v>
          </cell>
          <cell r="B895">
            <v>5.1692999999999998</v>
          </cell>
          <cell r="C895">
            <v>5.1692999999999996E-2</v>
          </cell>
        </row>
        <row r="896">
          <cell r="A896">
            <v>38569</v>
          </cell>
          <cell r="B896">
            <v>5.2287999999999997</v>
          </cell>
          <cell r="C896">
            <v>5.2287999999999994E-2</v>
          </cell>
        </row>
        <row r="897">
          <cell r="A897">
            <v>38572</v>
          </cell>
          <cell r="B897">
            <v>5.2358000000000002</v>
          </cell>
          <cell r="C897">
            <v>5.2358000000000002E-2</v>
          </cell>
        </row>
        <row r="898">
          <cell r="A898">
            <v>38573</v>
          </cell>
          <cell r="B898">
            <v>5.2278000000000002</v>
          </cell>
          <cell r="C898">
            <v>5.2278000000000005E-2</v>
          </cell>
        </row>
        <row r="899">
          <cell r="A899">
            <v>38574</v>
          </cell>
          <cell r="B899">
            <v>5.2422000000000004</v>
          </cell>
          <cell r="C899">
            <v>5.2422000000000003E-2</v>
          </cell>
        </row>
        <row r="900">
          <cell r="A900">
            <v>38575</v>
          </cell>
          <cell r="B900">
            <v>5.2096999999999998</v>
          </cell>
          <cell r="C900">
            <v>5.2096999999999997E-2</v>
          </cell>
        </row>
        <row r="901">
          <cell r="A901">
            <v>38576</v>
          </cell>
          <cell r="B901">
            <v>5.1326999999999998</v>
          </cell>
          <cell r="C901">
            <v>5.1326999999999998E-2</v>
          </cell>
        </row>
        <row r="902">
          <cell r="A902">
            <v>38579</v>
          </cell>
          <cell r="B902">
            <v>5.1497000000000002</v>
          </cell>
          <cell r="C902">
            <v>5.1497000000000001E-2</v>
          </cell>
        </row>
        <row r="903">
          <cell r="A903">
            <v>38580</v>
          </cell>
          <cell r="B903">
            <v>5.0945</v>
          </cell>
          <cell r="C903">
            <v>5.0944999999999997E-2</v>
          </cell>
        </row>
        <row r="904">
          <cell r="A904">
            <v>38581</v>
          </cell>
          <cell r="B904">
            <v>5.1265000000000001</v>
          </cell>
          <cell r="C904">
            <v>5.1264999999999998E-2</v>
          </cell>
        </row>
        <row r="905">
          <cell r="A905">
            <v>38582</v>
          </cell>
          <cell r="B905">
            <v>5.0883000000000003</v>
          </cell>
          <cell r="C905">
            <v>5.0883000000000005E-2</v>
          </cell>
        </row>
        <row r="906">
          <cell r="A906">
            <v>38583</v>
          </cell>
          <cell r="B906">
            <v>5.0658000000000003</v>
          </cell>
          <cell r="C906">
            <v>5.0658000000000002E-2</v>
          </cell>
        </row>
        <row r="907">
          <cell r="A907">
            <v>38586</v>
          </cell>
          <cell r="B907">
            <v>5.0655999999999999</v>
          </cell>
          <cell r="C907">
            <v>5.0656E-2</v>
          </cell>
        </row>
        <row r="908">
          <cell r="A908">
            <v>38587</v>
          </cell>
          <cell r="B908">
            <v>5.0506000000000002</v>
          </cell>
          <cell r="C908">
            <v>5.0506000000000002E-2</v>
          </cell>
        </row>
        <row r="909">
          <cell r="A909">
            <v>38588</v>
          </cell>
          <cell r="B909">
            <v>5.0255000000000001</v>
          </cell>
          <cell r="C909">
            <v>5.0255000000000001E-2</v>
          </cell>
        </row>
        <row r="910">
          <cell r="A910">
            <v>38589</v>
          </cell>
          <cell r="B910">
            <v>4.9714</v>
          </cell>
          <cell r="C910">
            <v>4.9714000000000001E-2</v>
          </cell>
        </row>
        <row r="911">
          <cell r="A911">
            <v>38590</v>
          </cell>
          <cell r="B911">
            <v>4.9618000000000002</v>
          </cell>
          <cell r="C911">
            <v>4.9618000000000002E-2</v>
          </cell>
        </row>
        <row r="912">
          <cell r="A912">
            <v>38593</v>
          </cell>
          <cell r="B912">
            <v>4.9465000000000003</v>
          </cell>
          <cell r="C912">
            <v>4.9465000000000002E-2</v>
          </cell>
        </row>
        <row r="913">
          <cell r="A913">
            <v>38594</v>
          </cell>
          <cell r="B913">
            <v>4.9416000000000002</v>
          </cell>
          <cell r="C913">
            <v>4.9416000000000002E-2</v>
          </cell>
        </row>
        <row r="914">
          <cell r="A914">
            <v>38595</v>
          </cell>
          <cell r="B914">
            <v>4.9276</v>
          </cell>
          <cell r="C914">
            <v>4.9276E-2</v>
          </cell>
        </row>
        <row r="915">
          <cell r="A915">
            <v>38596</v>
          </cell>
          <cell r="B915">
            <v>4.9177999999999997</v>
          </cell>
          <cell r="C915">
            <v>4.9177999999999999E-2</v>
          </cell>
        </row>
        <row r="916">
          <cell r="A916">
            <v>38597</v>
          </cell>
          <cell r="B916">
            <v>4.9310999999999998</v>
          </cell>
          <cell r="C916">
            <v>4.9311000000000001E-2</v>
          </cell>
        </row>
        <row r="917">
          <cell r="A917">
            <v>38600</v>
          </cell>
          <cell r="B917">
            <v>4.9227999999999996</v>
          </cell>
          <cell r="C917">
            <v>4.9227999999999994E-2</v>
          </cell>
        </row>
        <row r="918">
          <cell r="A918">
            <v>38601</v>
          </cell>
          <cell r="B918">
            <v>4.9553000000000003</v>
          </cell>
          <cell r="C918">
            <v>4.9553E-2</v>
          </cell>
        </row>
        <row r="919">
          <cell r="A919">
            <v>38602</v>
          </cell>
          <cell r="B919">
            <v>5.0152000000000001</v>
          </cell>
          <cell r="C919">
            <v>5.0152000000000002E-2</v>
          </cell>
        </row>
        <row r="920">
          <cell r="A920">
            <v>38603</v>
          </cell>
          <cell r="B920">
            <v>5.0152000000000001</v>
          </cell>
          <cell r="C920">
            <v>5.0152000000000002E-2</v>
          </cell>
        </row>
        <row r="921">
          <cell r="A921">
            <v>38604</v>
          </cell>
          <cell r="B921">
            <v>4.9817</v>
          </cell>
          <cell r="C921">
            <v>4.9817E-2</v>
          </cell>
        </row>
        <row r="922">
          <cell r="A922">
            <v>38607</v>
          </cell>
          <cell r="B922">
            <v>4.9897</v>
          </cell>
          <cell r="C922">
            <v>4.9896999999999997E-2</v>
          </cell>
        </row>
        <row r="923">
          <cell r="A923">
            <v>38608</v>
          </cell>
          <cell r="B923">
            <v>4.9652000000000003</v>
          </cell>
          <cell r="C923">
            <v>4.9652000000000002E-2</v>
          </cell>
        </row>
        <row r="924">
          <cell r="A924">
            <v>38609</v>
          </cell>
          <cell r="B924">
            <v>4.9795999999999996</v>
          </cell>
          <cell r="C924">
            <v>4.9795999999999993E-2</v>
          </cell>
        </row>
        <row r="925">
          <cell r="A925">
            <v>38610</v>
          </cell>
          <cell r="B925">
            <v>4.9976000000000003</v>
          </cell>
          <cell r="C925">
            <v>4.9976E-2</v>
          </cell>
        </row>
        <row r="926">
          <cell r="A926">
            <v>38611</v>
          </cell>
          <cell r="B926">
            <v>5.0236000000000001</v>
          </cell>
          <cell r="C926">
            <v>5.0236000000000003E-2</v>
          </cell>
        </row>
        <row r="927">
          <cell r="A927">
            <v>38614</v>
          </cell>
          <cell r="B927">
            <v>5.0201000000000002</v>
          </cell>
          <cell r="C927">
            <v>5.0201000000000003E-2</v>
          </cell>
        </row>
        <row r="928">
          <cell r="A928">
            <v>38615</v>
          </cell>
          <cell r="B928">
            <v>5.0033000000000003</v>
          </cell>
          <cell r="C928">
            <v>5.0033000000000001E-2</v>
          </cell>
        </row>
        <row r="929">
          <cell r="A929">
            <v>38616</v>
          </cell>
          <cell r="B929">
            <v>4.9683000000000002</v>
          </cell>
          <cell r="C929">
            <v>4.9683000000000005E-2</v>
          </cell>
        </row>
        <row r="930">
          <cell r="A930">
            <v>38617</v>
          </cell>
          <cell r="B930">
            <v>4.9737999999999998</v>
          </cell>
          <cell r="C930">
            <v>4.9737999999999997E-2</v>
          </cell>
        </row>
        <row r="931">
          <cell r="A931">
            <v>38618</v>
          </cell>
          <cell r="B931">
            <v>5.0152999999999999</v>
          </cell>
          <cell r="C931">
            <v>5.0152999999999996E-2</v>
          </cell>
        </row>
        <row r="932">
          <cell r="A932">
            <v>38621</v>
          </cell>
          <cell r="B932">
            <v>5.0462999999999996</v>
          </cell>
          <cell r="C932">
            <v>5.0462999999999994E-2</v>
          </cell>
        </row>
        <row r="933">
          <cell r="A933">
            <v>38622</v>
          </cell>
          <cell r="B933">
            <v>5.0290999999999997</v>
          </cell>
          <cell r="C933">
            <v>5.0290999999999995E-2</v>
          </cell>
        </row>
        <row r="934">
          <cell r="A934">
            <v>38623</v>
          </cell>
          <cell r="B934">
            <v>5.0095999999999998</v>
          </cell>
          <cell r="C934">
            <v>5.0096000000000002E-2</v>
          </cell>
        </row>
        <row r="935">
          <cell r="A935">
            <v>38624</v>
          </cell>
          <cell r="B935">
            <v>5.0340999999999996</v>
          </cell>
          <cell r="C935">
            <v>5.0340999999999997E-2</v>
          </cell>
        </row>
        <row r="936">
          <cell r="A936">
            <v>38625</v>
          </cell>
          <cell r="B936">
            <v>5.0240999999999998</v>
          </cell>
          <cell r="C936">
            <v>5.0241000000000001E-2</v>
          </cell>
        </row>
        <row r="937">
          <cell r="A937">
            <v>38628</v>
          </cell>
          <cell r="B937">
            <v>5.0366</v>
          </cell>
          <cell r="C937">
            <v>5.0366000000000001E-2</v>
          </cell>
        </row>
        <row r="938">
          <cell r="A938">
            <v>38629</v>
          </cell>
          <cell r="B938">
            <v>5.0121000000000002</v>
          </cell>
          <cell r="C938">
            <v>5.0120999999999999E-2</v>
          </cell>
        </row>
        <row r="939">
          <cell r="A939">
            <v>38630</v>
          </cell>
          <cell r="B939">
            <v>4.9875999999999996</v>
          </cell>
          <cell r="C939">
            <v>4.9875999999999997E-2</v>
          </cell>
        </row>
        <row r="940">
          <cell r="A940">
            <v>38631</v>
          </cell>
          <cell r="B940">
            <v>5.0026999999999999</v>
          </cell>
          <cell r="C940">
            <v>5.0027000000000002E-2</v>
          </cell>
        </row>
        <row r="941">
          <cell r="A941">
            <v>38632</v>
          </cell>
          <cell r="B941">
            <v>4.9931999999999999</v>
          </cell>
          <cell r="C941">
            <v>4.9931999999999997E-2</v>
          </cell>
        </row>
        <row r="942">
          <cell r="A942">
            <v>38635</v>
          </cell>
          <cell r="B942">
            <v>4.9977</v>
          </cell>
          <cell r="C942">
            <v>4.9977000000000001E-2</v>
          </cell>
        </row>
        <row r="943">
          <cell r="A943">
            <v>38636</v>
          </cell>
          <cell r="B943">
            <v>5.0342000000000002</v>
          </cell>
          <cell r="C943">
            <v>5.0342000000000005E-2</v>
          </cell>
        </row>
        <row r="944">
          <cell r="A944">
            <v>38637</v>
          </cell>
          <cell r="B944">
            <v>5.0972</v>
          </cell>
          <cell r="C944">
            <v>5.0971999999999996E-2</v>
          </cell>
        </row>
        <row r="945">
          <cell r="A945">
            <v>38638</v>
          </cell>
          <cell r="B945">
            <v>5.1132</v>
          </cell>
          <cell r="C945">
            <v>5.1131999999999997E-2</v>
          </cell>
        </row>
        <row r="946">
          <cell r="A946">
            <v>38639</v>
          </cell>
          <cell r="B946">
            <v>5.1113999999999997</v>
          </cell>
          <cell r="C946">
            <v>5.1114E-2</v>
          </cell>
        </row>
        <row r="947">
          <cell r="A947">
            <v>38642</v>
          </cell>
          <cell r="B947">
            <v>5.1189</v>
          </cell>
          <cell r="C947">
            <v>5.1188999999999998E-2</v>
          </cell>
        </row>
        <row r="948">
          <cell r="A948">
            <v>38643</v>
          </cell>
          <cell r="B948">
            <v>5.1169000000000002</v>
          </cell>
          <cell r="C948">
            <v>5.1168999999999999E-2</v>
          </cell>
        </row>
        <row r="949">
          <cell r="A949">
            <v>38644</v>
          </cell>
          <cell r="B949">
            <v>5.1323999999999996</v>
          </cell>
          <cell r="C949">
            <v>5.1323999999999995E-2</v>
          </cell>
        </row>
        <row r="950">
          <cell r="A950">
            <v>38645</v>
          </cell>
          <cell r="B950">
            <v>5.1210000000000004</v>
          </cell>
          <cell r="C950">
            <v>5.1210000000000006E-2</v>
          </cell>
        </row>
        <row r="951">
          <cell r="A951">
            <v>38646</v>
          </cell>
          <cell r="B951">
            <v>5.08</v>
          </cell>
          <cell r="C951">
            <v>5.0799999999999998E-2</v>
          </cell>
        </row>
        <row r="952">
          <cell r="A952">
            <v>38649</v>
          </cell>
          <cell r="B952">
            <v>5.0919999999999996</v>
          </cell>
          <cell r="C952">
            <v>5.0919999999999993E-2</v>
          </cell>
        </row>
        <row r="953">
          <cell r="A953">
            <v>38650</v>
          </cell>
          <cell r="B953">
            <v>5.141</v>
          </cell>
          <cell r="C953">
            <v>5.1409999999999997E-2</v>
          </cell>
        </row>
        <row r="954">
          <cell r="A954">
            <v>38651</v>
          </cell>
          <cell r="B954">
            <v>5.2015000000000002</v>
          </cell>
          <cell r="C954">
            <v>5.2015000000000006E-2</v>
          </cell>
        </row>
        <row r="955">
          <cell r="A955">
            <v>38652</v>
          </cell>
          <cell r="B955">
            <v>5.1955</v>
          </cell>
          <cell r="C955">
            <v>5.1955000000000001E-2</v>
          </cell>
        </row>
        <row r="956">
          <cell r="A956">
            <v>38653</v>
          </cell>
          <cell r="B956">
            <v>5.1929999999999996</v>
          </cell>
          <cell r="C956">
            <v>5.1929999999999997E-2</v>
          </cell>
        </row>
        <row r="957">
          <cell r="A957">
            <v>38656</v>
          </cell>
          <cell r="B957">
            <v>5.1905000000000001</v>
          </cell>
          <cell r="C957">
            <v>5.1905E-2</v>
          </cell>
        </row>
        <row r="958">
          <cell r="A958">
            <v>38657</v>
          </cell>
          <cell r="B958">
            <v>5.1944999999999997</v>
          </cell>
          <cell r="C958">
            <v>5.1944999999999998E-2</v>
          </cell>
        </row>
        <row r="959">
          <cell r="A959">
            <v>38658</v>
          </cell>
          <cell r="B959">
            <v>5.1885000000000003</v>
          </cell>
          <cell r="C959">
            <v>5.1885000000000001E-2</v>
          </cell>
        </row>
        <row r="960">
          <cell r="A960">
            <v>38659</v>
          </cell>
          <cell r="B960">
            <v>5.2079000000000004</v>
          </cell>
          <cell r="C960">
            <v>5.2079000000000007E-2</v>
          </cell>
        </row>
        <row r="961">
          <cell r="A961">
            <v>38660</v>
          </cell>
          <cell r="B961">
            <v>5.2108999999999996</v>
          </cell>
          <cell r="C961">
            <v>5.2108999999999996E-2</v>
          </cell>
        </row>
        <row r="962">
          <cell r="A962">
            <v>38663</v>
          </cell>
          <cell r="B962">
            <v>5.1889000000000003</v>
          </cell>
          <cell r="C962">
            <v>5.1889000000000005E-2</v>
          </cell>
        </row>
        <row r="963">
          <cell r="A963">
            <v>38664</v>
          </cell>
          <cell r="B963">
            <v>5.1440000000000001</v>
          </cell>
          <cell r="C963">
            <v>5.144E-2</v>
          </cell>
        </row>
        <row r="964">
          <cell r="A964">
            <v>38665</v>
          </cell>
          <cell r="B964">
            <v>5.1814</v>
          </cell>
          <cell r="C964">
            <v>5.1813999999999999E-2</v>
          </cell>
        </row>
        <row r="965">
          <cell r="A965">
            <v>38666</v>
          </cell>
          <cell r="B965">
            <v>5.1612</v>
          </cell>
          <cell r="C965">
            <v>5.1611999999999998E-2</v>
          </cell>
        </row>
        <row r="966">
          <cell r="A966">
            <v>38667</v>
          </cell>
          <cell r="B966">
            <v>5.1627000000000001</v>
          </cell>
          <cell r="C966">
            <v>5.1626999999999999E-2</v>
          </cell>
        </row>
        <row r="967">
          <cell r="A967">
            <v>38670</v>
          </cell>
          <cell r="B967">
            <v>5.1737000000000002</v>
          </cell>
          <cell r="C967">
            <v>5.1737000000000005E-2</v>
          </cell>
        </row>
        <row r="968">
          <cell r="A968">
            <v>38671</v>
          </cell>
          <cell r="B968">
            <v>5.1346999999999996</v>
          </cell>
          <cell r="C968">
            <v>5.1346999999999997E-2</v>
          </cell>
        </row>
        <row r="969">
          <cell r="A969">
            <v>38672</v>
          </cell>
          <cell r="B969">
            <v>5.0852000000000004</v>
          </cell>
          <cell r="C969">
            <v>5.0852000000000001E-2</v>
          </cell>
        </row>
        <row r="970">
          <cell r="A970">
            <v>38673</v>
          </cell>
          <cell r="B970">
            <v>5.0774999999999997</v>
          </cell>
          <cell r="C970">
            <v>5.0774999999999994E-2</v>
          </cell>
        </row>
        <row r="971">
          <cell r="A971">
            <v>38674</v>
          </cell>
          <cell r="B971">
            <v>5.0955000000000004</v>
          </cell>
          <cell r="C971">
            <v>5.0955E-2</v>
          </cell>
        </row>
        <row r="972">
          <cell r="A972">
            <v>38677</v>
          </cell>
          <cell r="B972">
            <v>5.0804999999999998</v>
          </cell>
          <cell r="C972">
            <v>5.0804999999999996E-2</v>
          </cell>
        </row>
        <row r="973">
          <cell r="A973">
            <v>38678</v>
          </cell>
          <cell r="B973">
            <v>5.0491999999999999</v>
          </cell>
          <cell r="C973">
            <v>5.0492000000000002E-2</v>
          </cell>
        </row>
        <row r="974">
          <cell r="A974">
            <v>38679</v>
          </cell>
          <cell r="B974">
            <v>5.0316999999999998</v>
          </cell>
          <cell r="C974">
            <v>5.0317000000000001E-2</v>
          </cell>
        </row>
        <row r="975">
          <cell r="A975">
            <v>38680</v>
          </cell>
          <cell r="B975">
            <v>5.0289999999999999</v>
          </cell>
          <cell r="C975">
            <v>5.0290000000000001E-2</v>
          </cell>
        </row>
        <row r="976">
          <cell r="A976">
            <v>38681</v>
          </cell>
          <cell r="B976">
            <v>5.0227000000000004</v>
          </cell>
          <cell r="C976">
            <v>5.0227000000000001E-2</v>
          </cell>
        </row>
        <row r="977">
          <cell r="A977">
            <v>38684</v>
          </cell>
          <cell r="B977">
            <v>5.0225</v>
          </cell>
          <cell r="C977">
            <v>5.0224999999999999E-2</v>
          </cell>
        </row>
        <row r="978">
          <cell r="A978">
            <v>38685</v>
          </cell>
          <cell r="B978">
            <v>5.0484999999999998</v>
          </cell>
          <cell r="C978">
            <v>5.0484999999999995E-2</v>
          </cell>
        </row>
        <row r="979">
          <cell r="A979">
            <v>38686</v>
          </cell>
          <cell r="B979">
            <v>5.0439999999999996</v>
          </cell>
          <cell r="C979">
            <v>5.0439999999999999E-2</v>
          </cell>
        </row>
        <row r="980">
          <cell r="A980">
            <v>38687</v>
          </cell>
          <cell r="B980">
            <v>5.0430000000000001</v>
          </cell>
          <cell r="C980">
            <v>5.0430000000000003E-2</v>
          </cell>
        </row>
        <row r="981">
          <cell r="A981">
            <v>38688</v>
          </cell>
          <cell r="B981">
            <v>5.0789999999999997</v>
          </cell>
          <cell r="C981">
            <v>5.0789999999999995E-2</v>
          </cell>
        </row>
        <row r="982">
          <cell r="A982">
            <v>38691</v>
          </cell>
          <cell r="B982">
            <v>5.1059999999999999</v>
          </cell>
          <cell r="C982">
            <v>5.1060000000000001E-2</v>
          </cell>
        </row>
        <row r="983">
          <cell r="A983">
            <v>38692</v>
          </cell>
          <cell r="B983">
            <v>5.0477999999999996</v>
          </cell>
          <cell r="C983">
            <v>5.0477999999999995E-2</v>
          </cell>
        </row>
        <row r="984">
          <cell r="A984">
            <v>38693</v>
          </cell>
          <cell r="B984">
            <v>5.0622999999999996</v>
          </cell>
          <cell r="C984">
            <v>5.0622999999999994E-2</v>
          </cell>
        </row>
        <row r="985">
          <cell r="A985">
            <v>38694</v>
          </cell>
          <cell r="B985">
            <v>5.0343</v>
          </cell>
          <cell r="C985">
            <v>5.0342999999999999E-2</v>
          </cell>
        </row>
        <row r="986">
          <cell r="A986">
            <v>38695</v>
          </cell>
          <cell r="B986">
            <v>5.0975999999999999</v>
          </cell>
          <cell r="C986">
            <v>5.0976E-2</v>
          </cell>
        </row>
        <row r="987">
          <cell r="A987">
            <v>38698</v>
          </cell>
          <cell r="B987">
            <v>5.117</v>
          </cell>
          <cell r="C987">
            <v>5.117E-2</v>
          </cell>
        </row>
        <row r="988">
          <cell r="A988">
            <v>38699</v>
          </cell>
          <cell r="B988">
            <v>5.1047000000000002</v>
          </cell>
          <cell r="C988">
            <v>5.1047000000000002E-2</v>
          </cell>
        </row>
        <row r="989">
          <cell r="A989">
            <v>38700</v>
          </cell>
          <cell r="B989">
            <v>5.0620000000000003</v>
          </cell>
          <cell r="C989">
            <v>5.0620000000000005E-2</v>
          </cell>
        </row>
        <row r="990">
          <cell r="A990">
            <v>38701</v>
          </cell>
          <cell r="B990">
            <v>5.0490000000000004</v>
          </cell>
          <cell r="C990">
            <v>5.0490000000000007E-2</v>
          </cell>
        </row>
        <row r="991">
          <cell r="A991">
            <v>38702</v>
          </cell>
          <cell r="B991">
            <v>4.9984999999999999</v>
          </cell>
          <cell r="C991">
            <v>4.9985000000000002E-2</v>
          </cell>
        </row>
        <row r="992">
          <cell r="A992">
            <v>38705</v>
          </cell>
          <cell r="B992">
            <v>4.9924999999999997</v>
          </cell>
          <cell r="C992">
            <v>4.9924999999999997E-2</v>
          </cell>
        </row>
        <row r="993">
          <cell r="A993">
            <v>38706</v>
          </cell>
          <cell r="B993">
            <v>5.0033000000000003</v>
          </cell>
          <cell r="C993">
            <v>5.0033000000000001E-2</v>
          </cell>
        </row>
        <row r="994">
          <cell r="A994">
            <v>38707</v>
          </cell>
          <cell r="B994">
            <v>4.9930000000000003</v>
          </cell>
          <cell r="C994">
            <v>4.9930000000000002E-2</v>
          </cell>
        </row>
        <row r="995">
          <cell r="A995">
            <v>38708</v>
          </cell>
          <cell r="B995">
            <v>4.9684999999999997</v>
          </cell>
          <cell r="C995">
            <v>4.9685E-2</v>
          </cell>
        </row>
        <row r="996">
          <cell r="A996">
            <v>38709</v>
          </cell>
          <cell r="B996">
            <v>4.9493</v>
          </cell>
          <cell r="C996">
            <v>4.9493000000000002E-2</v>
          </cell>
        </row>
        <row r="997">
          <cell r="A997">
            <v>38712</v>
          </cell>
          <cell r="B997">
            <v>4.9493</v>
          </cell>
          <cell r="C997">
            <v>4.9493000000000002E-2</v>
          </cell>
        </row>
        <row r="998">
          <cell r="A998">
            <v>38713</v>
          </cell>
          <cell r="B998">
            <v>4.9505999999999997</v>
          </cell>
          <cell r="C998">
            <v>4.9505999999999994E-2</v>
          </cell>
        </row>
        <row r="999">
          <cell r="A999">
            <v>38714</v>
          </cell>
          <cell r="B999">
            <v>4.8971</v>
          </cell>
          <cell r="C999">
            <v>4.8971000000000001E-2</v>
          </cell>
        </row>
        <row r="1000">
          <cell r="A1000">
            <v>38715</v>
          </cell>
          <cell r="B1000">
            <v>4.9248000000000003</v>
          </cell>
          <cell r="C1000">
            <v>4.9248E-2</v>
          </cell>
        </row>
        <row r="1001">
          <cell r="A1001">
            <v>38716</v>
          </cell>
          <cell r="B1001">
            <v>4.9253</v>
          </cell>
          <cell r="C1001">
            <v>4.9252999999999998E-2</v>
          </cell>
        </row>
        <row r="1002">
          <cell r="A1002">
            <v>38719</v>
          </cell>
          <cell r="B1002">
            <v>4.9253</v>
          </cell>
          <cell r="C1002">
            <v>4.9252999999999998E-2</v>
          </cell>
        </row>
        <row r="1003">
          <cell r="A1003">
            <v>38720</v>
          </cell>
          <cell r="B1003">
            <v>4.9443000000000001</v>
          </cell>
          <cell r="C1003">
            <v>4.9443000000000001E-2</v>
          </cell>
        </row>
        <row r="1004">
          <cell r="A1004">
            <v>38721</v>
          </cell>
          <cell r="B1004">
            <v>4.9367999999999999</v>
          </cell>
          <cell r="C1004">
            <v>4.9367999999999995E-2</v>
          </cell>
        </row>
        <row r="1005">
          <cell r="A1005">
            <v>38722</v>
          </cell>
          <cell r="B1005">
            <v>4.9554999999999998</v>
          </cell>
          <cell r="C1005">
            <v>4.9554999999999995E-2</v>
          </cell>
        </row>
        <row r="1006">
          <cell r="A1006">
            <v>38723</v>
          </cell>
          <cell r="B1006">
            <v>4.9824999999999999</v>
          </cell>
          <cell r="C1006">
            <v>4.9825000000000001E-2</v>
          </cell>
        </row>
        <row r="1007">
          <cell r="A1007">
            <v>38726</v>
          </cell>
          <cell r="B1007">
            <v>4.9889999999999999</v>
          </cell>
          <cell r="C1007">
            <v>4.9889999999999997E-2</v>
          </cell>
        </row>
        <row r="1008">
          <cell r="A1008">
            <v>38727</v>
          </cell>
          <cell r="B1008">
            <v>5.024</v>
          </cell>
          <cell r="C1008">
            <v>5.024E-2</v>
          </cell>
        </row>
        <row r="1009">
          <cell r="A1009">
            <v>38728</v>
          </cell>
          <cell r="B1009">
            <v>5.0235000000000003</v>
          </cell>
          <cell r="C1009">
            <v>5.0235000000000002E-2</v>
          </cell>
        </row>
        <row r="1010">
          <cell r="A1010">
            <v>38729</v>
          </cell>
          <cell r="B1010">
            <v>5.0220000000000002</v>
          </cell>
          <cell r="C1010">
            <v>5.0220000000000001E-2</v>
          </cell>
        </row>
        <row r="1011">
          <cell r="A1011">
            <v>38730</v>
          </cell>
          <cell r="B1011">
            <v>4.9901999999999997</v>
          </cell>
          <cell r="C1011">
            <v>4.9901999999999995E-2</v>
          </cell>
        </row>
        <row r="1012">
          <cell r="A1012">
            <v>38733</v>
          </cell>
          <cell r="B1012">
            <v>4.9827000000000004</v>
          </cell>
          <cell r="C1012">
            <v>4.9827000000000003E-2</v>
          </cell>
        </row>
        <row r="1013">
          <cell r="A1013">
            <v>38734</v>
          </cell>
          <cell r="B1013">
            <v>4.9537000000000004</v>
          </cell>
          <cell r="C1013">
            <v>4.9537000000000005E-2</v>
          </cell>
        </row>
        <row r="1014">
          <cell r="A1014">
            <v>38735</v>
          </cell>
          <cell r="B1014">
            <v>4.9492000000000003</v>
          </cell>
          <cell r="C1014">
            <v>4.9492000000000001E-2</v>
          </cell>
        </row>
        <row r="1015">
          <cell r="A1015">
            <v>38736</v>
          </cell>
          <cell r="B1015">
            <v>4.9916999999999998</v>
          </cell>
          <cell r="C1015">
            <v>4.9916999999999996E-2</v>
          </cell>
        </row>
        <row r="1016">
          <cell r="A1016">
            <v>38737</v>
          </cell>
          <cell r="B1016">
            <v>4.9957000000000003</v>
          </cell>
          <cell r="C1016">
            <v>4.9957000000000001E-2</v>
          </cell>
        </row>
        <row r="1017">
          <cell r="A1017">
            <v>38740</v>
          </cell>
          <cell r="B1017">
            <v>5.0247000000000002</v>
          </cell>
          <cell r="C1017">
            <v>5.0247E-2</v>
          </cell>
        </row>
        <row r="1018">
          <cell r="A1018">
            <v>38741</v>
          </cell>
          <cell r="B1018">
            <v>5.0416999999999996</v>
          </cell>
          <cell r="C1018">
            <v>5.0416999999999997E-2</v>
          </cell>
        </row>
        <row r="1019">
          <cell r="A1019">
            <v>38742</v>
          </cell>
          <cell r="B1019">
            <v>5.0873999999999997</v>
          </cell>
          <cell r="C1019">
            <v>5.0873999999999996E-2</v>
          </cell>
        </row>
        <row r="1020">
          <cell r="A1020">
            <v>38743</v>
          </cell>
          <cell r="B1020">
            <v>5.1139000000000001</v>
          </cell>
          <cell r="C1020">
            <v>5.1139000000000004E-2</v>
          </cell>
        </row>
        <row r="1021">
          <cell r="A1021">
            <v>38744</v>
          </cell>
          <cell r="B1021">
            <v>5.1158999999999999</v>
          </cell>
          <cell r="C1021">
            <v>5.1158999999999996E-2</v>
          </cell>
        </row>
        <row r="1022">
          <cell r="A1022">
            <v>38747</v>
          </cell>
          <cell r="B1022">
            <v>5.1280000000000001</v>
          </cell>
          <cell r="C1022">
            <v>5.1279999999999999E-2</v>
          </cell>
        </row>
        <row r="1023">
          <cell r="A1023">
            <v>38748</v>
          </cell>
          <cell r="B1023">
            <v>5.1235999999999997</v>
          </cell>
          <cell r="C1023">
            <v>5.1235999999999997E-2</v>
          </cell>
        </row>
        <row r="1024">
          <cell r="A1024">
            <v>38749</v>
          </cell>
          <cell r="B1024">
            <v>5.1403999999999996</v>
          </cell>
          <cell r="C1024">
            <v>5.1403999999999998E-2</v>
          </cell>
        </row>
        <row r="1025">
          <cell r="A1025">
            <v>38750</v>
          </cell>
          <cell r="B1025">
            <v>5.1296999999999997</v>
          </cell>
          <cell r="C1025">
            <v>5.1296999999999995E-2</v>
          </cell>
        </row>
        <row r="1026">
          <cell r="A1026">
            <v>38751</v>
          </cell>
          <cell r="B1026">
            <v>5.0991999999999997</v>
          </cell>
          <cell r="C1026">
            <v>5.0991999999999996E-2</v>
          </cell>
        </row>
        <row r="1027">
          <cell r="A1027">
            <v>38754</v>
          </cell>
          <cell r="B1027">
            <v>5.1142000000000003</v>
          </cell>
          <cell r="C1027">
            <v>5.1142E-2</v>
          </cell>
        </row>
        <row r="1028">
          <cell r="A1028">
            <v>38755</v>
          </cell>
          <cell r="B1028">
            <v>5.1237000000000004</v>
          </cell>
          <cell r="C1028">
            <v>5.1237000000000005E-2</v>
          </cell>
        </row>
        <row r="1029">
          <cell r="A1029">
            <v>38756</v>
          </cell>
          <cell r="B1029">
            <v>5.1281999999999996</v>
          </cell>
          <cell r="C1029">
            <v>5.1281999999999994E-2</v>
          </cell>
        </row>
        <row r="1030">
          <cell r="A1030">
            <v>38757</v>
          </cell>
          <cell r="B1030">
            <v>5.1295000000000002</v>
          </cell>
          <cell r="C1030">
            <v>5.1295E-2</v>
          </cell>
        </row>
        <row r="1031">
          <cell r="A1031">
            <v>38758</v>
          </cell>
          <cell r="B1031">
            <v>5.1557000000000004</v>
          </cell>
          <cell r="C1031">
            <v>5.1557000000000006E-2</v>
          </cell>
        </row>
        <row r="1032">
          <cell r="A1032">
            <v>38761</v>
          </cell>
          <cell r="B1032">
            <v>5.1482999999999999</v>
          </cell>
          <cell r="C1032">
            <v>5.1483000000000001E-2</v>
          </cell>
        </row>
        <row r="1033">
          <cell r="A1033">
            <v>38762</v>
          </cell>
          <cell r="B1033">
            <v>5.1603000000000003</v>
          </cell>
          <cell r="C1033">
            <v>5.1603000000000003E-2</v>
          </cell>
        </row>
        <row r="1034">
          <cell r="A1034">
            <v>38763</v>
          </cell>
          <cell r="B1034">
            <v>5.1566999999999998</v>
          </cell>
          <cell r="C1034">
            <v>5.1567000000000002E-2</v>
          </cell>
        </row>
        <row r="1035">
          <cell r="A1035">
            <v>38764</v>
          </cell>
          <cell r="B1035">
            <v>5.1337000000000002</v>
          </cell>
          <cell r="C1035">
            <v>5.1337000000000001E-2</v>
          </cell>
        </row>
        <row r="1036">
          <cell r="A1036">
            <v>38765</v>
          </cell>
          <cell r="B1036">
            <v>5.0762</v>
          </cell>
          <cell r="C1036">
            <v>5.0762000000000002E-2</v>
          </cell>
        </row>
        <row r="1037">
          <cell r="A1037">
            <v>38768</v>
          </cell>
          <cell r="B1037">
            <v>5.0677000000000003</v>
          </cell>
          <cell r="C1037">
            <v>5.0677E-2</v>
          </cell>
        </row>
        <row r="1038">
          <cell r="A1038">
            <v>38769</v>
          </cell>
          <cell r="B1038">
            <v>5.0833000000000004</v>
          </cell>
          <cell r="C1038">
            <v>5.0833000000000003E-2</v>
          </cell>
        </row>
        <row r="1039">
          <cell r="A1039">
            <v>38770</v>
          </cell>
          <cell r="B1039">
            <v>5.0369000000000002</v>
          </cell>
          <cell r="C1039">
            <v>5.0369000000000004E-2</v>
          </cell>
        </row>
        <row r="1040">
          <cell r="A1040">
            <v>38771</v>
          </cell>
          <cell r="B1040">
            <v>5.0674000000000001</v>
          </cell>
          <cell r="C1040">
            <v>5.0674000000000004E-2</v>
          </cell>
        </row>
        <row r="1041">
          <cell r="A1041">
            <v>38772</v>
          </cell>
          <cell r="B1041">
            <v>5.0648999999999997</v>
          </cell>
          <cell r="C1041">
            <v>5.0649E-2</v>
          </cell>
        </row>
        <row r="1042">
          <cell r="A1042">
            <v>38775</v>
          </cell>
          <cell r="B1042">
            <v>5.0671999999999997</v>
          </cell>
          <cell r="C1042">
            <v>5.0671999999999995E-2</v>
          </cell>
        </row>
        <row r="1043">
          <cell r="A1043">
            <v>38776</v>
          </cell>
          <cell r="B1043">
            <v>5.0366999999999997</v>
          </cell>
          <cell r="C1043">
            <v>5.0366999999999995E-2</v>
          </cell>
        </row>
        <row r="1044">
          <cell r="A1044">
            <v>38777</v>
          </cell>
          <cell r="B1044">
            <v>5.0742000000000003</v>
          </cell>
          <cell r="C1044">
            <v>5.0742000000000002E-2</v>
          </cell>
        </row>
        <row r="1045">
          <cell r="A1045">
            <v>38778</v>
          </cell>
          <cell r="B1045">
            <v>5.1082000000000001</v>
          </cell>
          <cell r="C1045">
            <v>5.1082000000000002E-2</v>
          </cell>
        </row>
        <row r="1046">
          <cell r="A1046">
            <v>38779</v>
          </cell>
          <cell r="B1046">
            <v>5.1317000000000004</v>
          </cell>
          <cell r="C1046">
            <v>5.1317000000000002E-2</v>
          </cell>
        </row>
        <row r="1047">
          <cell r="A1047">
            <v>38782</v>
          </cell>
          <cell r="B1047">
            <v>5.1936999999999998</v>
          </cell>
          <cell r="C1047">
            <v>5.1936999999999997E-2</v>
          </cell>
        </row>
        <row r="1048">
          <cell r="A1048">
            <v>38783</v>
          </cell>
          <cell r="B1048">
            <v>5.1481000000000003</v>
          </cell>
          <cell r="C1048">
            <v>5.1481000000000006E-2</v>
          </cell>
        </row>
        <row r="1049">
          <cell r="A1049">
            <v>38784</v>
          </cell>
          <cell r="B1049">
            <v>5.1505999999999998</v>
          </cell>
          <cell r="C1049">
            <v>5.1505999999999996E-2</v>
          </cell>
        </row>
        <row r="1050">
          <cell r="A1050">
            <v>38785</v>
          </cell>
          <cell r="B1050">
            <v>5.1614000000000004</v>
          </cell>
          <cell r="C1050">
            <v>5.1614000000000007E-2</v>
          </cell>
        </row>
        <row r="1051">
          <cell r="A1051">
            <v>38786</v>
          </cell>
          <cell r="B1051">
            <v>5.1714000000000002</v>
          </cell>
          <cell r="C1051">
            <v>5.1714000000000003E-2</v>
          </cell>
        </row>
        <row r="1052">
          <cell r="A1052">
            <v>38789</v>
          </cell>
          <cell r="B1052">
            <v>5.1764000000000001</v>
          </cell>
          <cell r="C1052">
            <v>5.1764000000000004E-2</v>
          </cell>
        </row>
        <row r="1053">
          <cell r="A1053">
            <v>38790</v>
          </cell>
          <cell r="B1053">
            <v>5.1189</v>
          </cell>
          <cell r="C1053">
            <v>5.1188999999999998E-2</v>
          </cell>
        </row>
        <row r="1054">
          <cell r="A1054">
            <v>38791</v>
          </cell>
          <cell r="B1054">
            <v>5.1444000000000001</v>
          </cell>
          <cell r="C1054">
            <v>5.1444000000000004E-2</v>
          </cell>
        </row>
        <row r="1055">
          <cell r="A1055">
            <v>38792</v>
          </cell>
          <cell r="B1055">
            <v>5.0768000000000004</v>
          </cell>
          <cell r="C1055">
            <v>5.0768000000000008E-2</v>
          </cell>
        </row>
        <row r="1056">
          <cell r="A1056">
            <v>38793</v>
          </cell>
          <cell r="B1056">
            <v>5.1013000000000002</v>
          </cell>
          <cell r="C1056">
            <v>5.1013000000000003E-2</v>
          </cell>
        </row>
        <row r="1057">
          <cell r="A1057">
            <v>38796</v>
          </cell>
          <cell r="B1057">
            <v>5.1013000000000002</v>
          </cell>
          <cell r="C1057">
            <v>5.1013000000000003E-2</v>
          </cell>
        </row>
        <row r="1058">
          <cell r="A1058">
            <v>38797</v>
          </cell>
          <cell r="B1058">
            <v>5.1242999999999999</v>
          </cell>
          <cell r="C1058">
            <v>5.1242999999999997E-2</v>
          </cell>
        </row>
        <row r="1059">
          <cell r="A1059">
            <v>38798</v>
          </cell>
          <cell r="B1059">
            <v>5.1059000000000001</v>
          </cell>
          <cell r="C1059">
            <v>5.1059E-2</v>
          </cell>
        </row>
        <row r="1060">
          <cell r="A1060">
            <v>38799</v>
          </cell>
          <cell r="B1060">
            <v>5.1238999999999999</v>
          </cell>
          <cell r="C1060">
            <v>5.1239E-2</v>
          </cell>
        </row>
        <row r="1061">
          <cell r="A1061">
            <v>38800</v>
          </cell>
          <cell r="B1061">
            <v>5.0769000000000002</v>
          </cell>
          <cell r="C1061">
            <v>5.0769000000000002E-2</v>
          </cell>
        </row>
        <row r="1062">
          <cell r="A1062">
            <v>38803</v>
          </cell>
          <cell r="B1062">
            <v>5.0989000000000004</v>
          </cell>
          <cell r="C1062">
            <v>5.0989000000000007E-2</v>
          </cell>
        </row>
        <row r="1063">
          <cell r="A1063">
            <v>38804</v>
          </cell>
          <cell r="B1063">
            <v>5.1249000000000002</v>
          </cell>
          <cell r="C1063">
            <v>5.1249000000000003E-2</v>
          </cell>
        </row>
        <row r="1064">
          <cell r="A1064">
            <v>38805</v>
          </cell>
          <cell r="B1064">
            <v>5.1444000000000001</v>
          </cell>
          <cell r="C1064">
            <v>5.1444000000000004E-2</v>
          </cell>
        </row>
        <row r="1065">
          <cell r="A1065">
            <v>38806</v>
          </cell>
          <cell r="B1065">
            <v>5.1917</v>
          </cell>
          <cell r="C1065">
            <v>5.1916999999999998E-2</v>
          </cell>
        </row>
        <row r="1066">
          <cell r="A1066">
            <v>38807</v>
          </cell>
          <cell r="B1066">
            <v>5.1752000000000002</v>
          </cell>
          <cell r="C1066">
            <v>5.1751999999999999E-2</v>
          </cell>
        </row>
        <row r="1067">
          <cell r="A1067">
            <v>38810</v>
          </cell>
          <cell r="B1067">
            <v>5.2046999999999999</v>
          </cell>
          <cell r="C1067">
            <v>5.2046999999999996E-2</v>
          </cell>
        </row>
        <row r="1068">
          <cell r="A1068">
            <v>38811</v>
          </cell>
          <cell r="B1068">
            <v>5.2286999999999999</v>
          </cell>
          <cell r="C1068">
            <v>5.2287E-2</v>
          </cell>
        </row>
        <row r="1069">
          <cell r="A1069">
            <v>38812</v>
          </cell>
          <cell r="B1069">
            <v>5.2321999999999997</v>
          </cell>
          <cell r="C1069">
            <v>5.2322E-2</v>
          </cell>
        </row>
        <row r="1070">
          <cell r="A1070">
            <v>38813</v>
          </cell>
          <cell r="B1070">
            <v>5.2807000000000004</v>
          </cell>
          <cell r="C1070">
            <v>5.2807000000000007E-2</v>
          </cell>
        </row>
        <row r="1071">
          <cell r="A1071">
            <v>38814</v>
          </cell>
          <cell r="B1071">
            <v>5.3470000000000004</v>
          </cell>
          <cell r="C1071">
            <v>5.3470000000000004E-2</v>
          </cell>
        </row>
        <row r="1072">
          <cell r="A1072">
            <v>38817</v>
          </cell>
          <cell r="B1072">
            <v>5.3375000000000004</v>
          </cell>
          <cell r="C1072">
            <v>5.3375000000000006E-2</v>
          </cell>
        </row>
        <row r="1073">
          <cell r="A1073">
            <v>38818</v>
          </cell>
          <cell r="B1073">
            <v>5.3194999999999997</v>
          </cell>
          <cell r="C1073">
            <v>5.3194999999999999E-2</v>
          </cell>
        </row>
        <row r="1074">
          <cell r="A1074">
            <v>38819</v>
          </cell>
          <cell r="B1074">
            <v>5.3533999999999997</v>
          </cell>
          <cell r="C1074">
            <v>5.3533999999999998E-2</v>
          </cell>
        </row>
        <row r="1075">
          <cell r="A1075">
            <v>38820</v>
          </cell>
          <cell r="B1075">
            <v>5.3977000000000004</v>
          </cell>
          <cell r="C1075">
            <v>5.3977000000000004E-2</v>
          </cell>
        </row>
        <row r="1076">
          <cell r="A1076">
            <v>38821</v>
          </cell>
          <cell r="B1076">
            <v>5.4019000000000004</v>
          </cell>
          <cell r="C1076">
            <v>5.4019000000000005E-2</v>
          </cell>
        </row>
        <row r="1077">
          <cell r="A1077">
            <v>38824</v>
          </cell>
          <cell r="B1077">
            <v>5.3864000000000001</v>
          </cell>
          <cell r="C1077">
            <v>5.3864000000000002E-2</v>
          </cell>
        </row>
        <row r="1078">
          <cell r="A1078">
            <v>38825</v>
          </cell>
          <cell r="B1078">
            <v>5.3757999999999999</v>
          </cell>
          <cell r="C1078">
            <v>5.3758E-2</v>
          </cell>
        </row>
        <row r="1079">
          <cell r="A1079">
            <v>38826</v>
          </cell>
          <cell r="B1079">
            <v>5.4183000000000003</v>
          </cell>
          <cell r="C1079">
            <v>5.4183000000000002E-2</v>
          </cell>
        </row>
        <row r="1080">
          <cell r="A1080">
            <v>38827</v>
          </cell>
          <cell r="B1080">
            <v>5.4592999999999998</v>
          </cell>
          <cell r="C1080">
            <v>5.4592999999999996E-2</v>
          </cell>
        </row>
        <row r="1081">
          <cell r="A1081">
            <v>38828</v>
          </cell>
          <cell r="B1081">
            <v>5.4367999999999999</v>
          </cell>
          <cell r="C1081">
            <v>5.4368E-2</v>
          </cell>
        </row>
        <row r="1082">
          <cell r="A1082">
            <v>38831</v>
          </cell>
          <cell r="B1082">
            <v>5.3973000000000004</v>
          </cell>
          <cell r="C1082">
            <v>5.3973000000000007E-2</v>
          </cell>
        </row>
        <row r="1083">
          <cell r="A1083">
            <v>38832</v>
          </cell>
          <cell r="B1083">
            <v>5.4622999999999999</v>
          </cell>
          <cell r="C1083">
            <v>5.4622999999999998E-2</v>
          </cell>
        </row>
        <row r="1084">
          <cell r="A1084">
            <v>38833</v>
          </cell>
          <cell r="B1084">
            <v>5.4728000000000003</v>
          </cell>
          <cell r="C1084">
            <v>5.4728000000000006E-2</v>
          </cell>
        </row>
        <row r="1085">
          <cell r="A1085">
            <v>38834</v>
          </cell>
          <cell r="B1085">
            <v>5.4614000000000003</v>
          </cell>
          <cell r="C1085">
            <v>5.4614000000000003E-2</v>
          </cell>
        </row>
        <row r="1086">
          <cell r="A1086">
            <v>38835</v>
          </cell>
          <cell r="B1086">
            <v>5.4298999999999999</v>
          </cell>
          <cell r="C1086">
            <v>5.4299E-2</v>
          </cell>
        </row>
        <row r="1087">
          <cell r="A1087">
            <v>38838</v>
          </cell>
          <cell r="B1087">
            <v>5.4513999999999996</v>
          </cell>
          <cell r="C1087">
            <v>5.4513999999999993E-2</v>
          </cell>
        </row>
        <row r="1088">
          <cell r="A1088">
            <v>38839</v>
          </cell>
          <cell r="B1088">
            <v>5.4214000000000002</v>
          </cell>
          <cell r="C1088">
            <v>5.4214000000000005E-2</v>
          </cell>
        </row>
        <row r="1089">
          <cell r="A1089">
            <v>38840</v>
          </cell>
          <cell r="B1089">
            <v>5.4089</v>
          </cell>
          <cell r="C1089">
            <v>5.4088999999999998E-2</v>
          </cell>
        </row>
        <row r="1090">
          <cell r="A1090">
            <v>38841</v>
          </cell>
          <cell r="B1090">
            <v>5.4058999999999999</v>
          </cell>
          <cell r="C1090">
            <v>5.4058999999999996E-2</v>
          </cell>
        </row>
        <row r="1091">
          <cell r="A1091">
            <v>38842</v>
          </cell>
          <cell r="B1091">
            <v>5.3963999999999999</v>
          </cell>
          <cell r="C1091">
            <v>5.3963999999999998E-2</v>
          </cell>
        </row>
        <row r="1092">
          <cell r="A1092">
            <v>38845</v>
          </cell>
          <cell r="B1092">
            <v>5.3842999999999996</v>
          </cell>
          <cell r="C1092">
            <v>5.3842999999999995E-2</v>
          </cell>
        </row>
        <row r="1093">
          <cell r="A1093">
            <v>38846</v>
          </cell>
          <cell r="B1093">
            <v>5.4097999999999997</v>
          </cell>
          <cell r="C1093">
            <v>5.4098E-2</v>
          </cell>
        </row>
        <row r="1094">
          <cell r="A1094">
            <v>38847</v>
          </cell>
          <cell r="B1094">
            <v>5.4032999999999998</v>
          </cell>
          <cell r="C1094">
            <v>5.4032999999999998E-2</v>
          </cell>
        </row>
        <row r="1095">
          <cell r="A1095">
            <v>38848</v>
          </cell>
          <cell r="B1095">
            <v>5.4157999999999999</v>
          </cell>
          <cell r="C1095">
            <v>5.4157999999999998E-2</v>
          </cell>
        </row>
        <row r="1096">
          <cell r="A1096">
            <v>38849</v>
          </cell>
          <cell r="B1096">
            <v>5.4101999999999997</v>
          </cell>
          <cell r="C1096">
            <v>5.4101999999999997E-2</v>
          </cell>
        </row>
        <row r="1097">
          <cell r="A1097">
            <v>38852</v>
          </cell>
          <cell r="B1097">
            <v>5.3712</v>
          </cell>
          <cell r="C1097">
            <v>5.3712000000000003E-2</v>
          </cell>
        </row>
        <row r="1098">
          <cell r="A1098">
            <v>38853</v>
          </cell>
          <cell r="B1098">
            <v>5.3239999999999998</v>
          </cell>
          <cell r="C1098">
            <v>5.3239999999999996E-2</v>
          </cell>
        </row>
        <row r="1099">
          <cell r="A1099">
            <v>38854</v>
          </cell>
          <cell r="B1099">
            <v>5.3193000000000001</v>
          </cell>
          <cell r="C1099">
            <v>5.3193000000000004E-2</v>
          </cell>
        </row>
        <row r="1100">
          <cell r="A1100">
            <v>38855</v>
          </cell>
          <cell r="B1100">
            <v>5.2613000000000003</v>
          </cell>
          <cell r="C1100">
            <v>5.2613E-2</v>
          </cell>
        </row>
        <row r="1101">
          <cell r="A1101">
            <v>38856</v>
          </cell>
          <cell r="B1101">
            <v>5.2771999999999997</v>
          </cell>
          <cell r="C1101">
            <v>5.2771999999999999E-2</v>
          </cell>
        </row>
        <row r="1102">
          <cell r="A1102">
            <v>38859</v>
          </cell>
          <cell r="B1102">
            <v>5.2442000000000002</v>
          </cell>
          <cell r="C1102">
            <v>5.2442000000000003E-2</v>
          </cell>
        </row>
        <row r="1103">
          <cell r="A1103">
            <v>38860</v>
          </cell>
          <cell r="B1103">
            <v>5.2721999999999998</v>
          </cell>
          <cell r="C1103">
            <v>5.2721999999999998E-2</v>
          </cell>
        </row>
        <row r="1104">
          <cell r="A1104">
            <v>38861</v>
          </cell>
          <cell r="B1104">
            <v>5.2317</v>
          </cell>
          <cell r="C1104">
            <v>5.2317000000000002E-2</v>
          </cell>
        </row>
        <row r="1105">
          <cell r="A1105">
            <v>38862</v>
          </cell>
          <cell r="B1105">
            <v>5.2248000000000001</v>
          </cell>
          <cell r="C1105">
            <v>5.2248000000000003E-2</v>
          </cell>
        </row>
        <row r="1106">
          <cell r="A1106">
            <v>38863</v>
          </cell>
          <cell r="B1106">
            <v>5.2427999999999999</v>
          </cell>
          <cell r="C1106">
            <v>5.2428000000000002E-2</v>
          </cell>
        </row>
        <row r="1107">
          <cell r="A1107">
            <v>38866</v>
          </cell>
          <cell r="B1107">
            <v>5.2370000000000001</v>
          </cell>
          <cell r="C1107">
            <v>5.237E-2</v>
          </cell>
        </row>
        <row r="1108">
          <cell r="A1108">
            <v>38867</v>
          </cell>
          <cell r="B1108">
            <v>5.2885</v>
          </cell>
          <cell r="C1108">
            <v>5.2885000000000001E-2</v>
          </cell>
        </row>
        <row r="1109">
          <cell r="A1109">
            <v>38868</v>
          </cell>
          <cell r="B1109">
            <v>5.3739999999999997</v>
          </cell>
          <cell r="C1109">
            <v>5.3739999999999996E-2</v>
          </cell>
        </row>
        <row r="1110">
          <cell r="A1110">
            <v>38869</v>
          </cell>
          <cell r="B1110">
            <v>5.3265000000000002</v>
          </cell>
          <cell r="C1110">
            <v>5.3265E-2</v>
          </cell>
        </row>
        <row r="1111">
          <cell r="A1111">
            <v>38870</v>
          </cell>
          <cell r="B1111">
            <v>5.2602000000000002</v>
          </cell>
          <cell r="C1111">
            <v>5.2602000000000003E-2</v>
          </cell>
        </row>
        <row r="1112">
          <cell r="A1112">
            <v>38873</v>
          </cell>
          <cell r="B1112">
            <v>5.2655000000000003</v>
          </cell>
          <cell r="C1112">
            <v>5.2655E-2</v>
          </cell>
        </row>
        <row r="1113">
          <cell r="A1113">
            <v>38874</v>
          </cell>
          <cell r="B1113">
            <v>5.2431000000000001</v>
          </cell>
          <cell r="C1113">
            <v>5.2430999999999998E-2</v>
          </cell>
        </row>
        <row r="1114">
          <cell r="A1114">
            <v>38875</v>
          </cell>
          <cell r="B1114">
            <v>5.2645</v>
          </cell>
          <cell r="C1114">
            <v>5.2644999999999997E-2</v>
          </cell>
        </row>
        <row r="1115">
          <cell r="A1115">
            <v>38876</v>
          </cell>
          <cell r="B1115">
            <v>5.2789999999999999</v>
          </cell>
          <cell r="C1115">
            <v>5.2789999999999997E-2</v>
          </cell>
        </row>
        <row r="1116">
          <cell r="A1116">
            <v>38877</v>
          </cell>
          <cell r="B1116">
            <v>5.3215000000000003</v>
          </cell>
          <cell r="C1116">
            <v>5.3215000000000005E-2</v>
          </cell>
        </row>
        <row r="1117">
          <cell r="A1117">
            <v>38880</v>
          </cell>
          <cell r="B1117">
            <v>5.3061999999999996</v>
          </cell>
          <cell r="C1117">
            <v>5.3061999999999998E-2</v>
          </cell>
        </row>
        <row r="1118">
          <cell r="A1118">
            <v>38881</v>
          </cell>
          <cell r="B1118">
            <v>5.2763999999999998</v>
          </cell>
          <cell r="C1118">
            <v>5.2763999999999998E-2</v>
          </cell>
        </row>
        <row r="1119">
          <cell r="A1119">
            <v>38882</v>
          </cell>
          <cell r="B1119">
            <v>5.3094000000000001</v>
          </cell>
          <cell r="C1119">
            <v>5.3094000000000002E-2</v>
          </cell>
        </row>
        <row r="1120">
          <cell r="A1120">
            <v>38883</v>
          </cell>
          <cell r="B1120">
            <v>5.3548999999999998</v>
          </cell>
          <cell r="C1120">
            <v>5.3548999999999999E-2</v>
          </cell>
        </row>
        <row r="1121">
          <cell r="A1121">
            <v>38884</v>
          </cell>
          <cell r="B1121">
            <v>5.3449</v>
          </cell>
          <cell r="C1121">
            <v>5.3448999999999997E-2</v>
          </cell>
        </row>
        <row r="1122">
          <cell r="A1122">
            <v>38887</v>
          </cell>
          <cell r="B1122">
            <v>5.3704000000000001</v>
          </cell>
          <cell r="C1122">
            <v>5.3704000000000002E-2</v>
          </cell>
        </row>
        <row r="1123">
          <cell r="A1123">
            <v>38888</v>
          </cell>
          <cell r="B1123">
            <v>5.4264000000000001</v>
          </cell>
          <cell r="C1123">
            <v>5.4264E-2</v>
          </cell>
        </row>
        <row r="1124">
          <cell r="A1124">
            <v>38889</v>
          </cell>
          <cell r="B1124">
            <v>5.4623999999999997</v>
          </cell>
          <cell r="C1124">
            <v>5.4623999999999999E-2</v>
          </cell>
        </row>
        <row r="1125">
          <cell r="A1125">
            <v>38890</v>
          </cell>
          <cell r="B1125">
            <v>5.5064000000000002</v>
          </cell>
          <cell r="C1125">
            <v>5.5064000000000002E-2</v>
          </cell>
        </row>
        <row r="1126">
          <cell r="A1126">
            <v>38891</v>
          </cell>
          <cell r="B1126">
            <v>5.5457999999999998</v>
          </cell>
          <cell r="C1126">
            <v>5.5458E-2</v>
          </cell>
        </row>
        <row r="1127">
          <cell r="A1127">
            <v>38894</v>
          </cell>
          <cell r="B1127">
            <v>5.5712999999999999</v>
          </cell>
          <cell r="C1127">
            <v>5.5712999999999999E-2</v>
          </cell>
        </row>
        <row r="1128">
          <cell r="A1128">
            <v>38895</v>
          </cell>
          <cell r="B1128">
            <v>5.5448000000000004</v>
          </cell>
          <cell r="C1128">
            <v>5.5448000000000004E-2</v>
          </cell>
        </row>
        <row r="1129">
          <cell r="A1129">
            <v>38896</v>
          </cell>
          <cell r="B1129">
            <v>5.5808</v>
          </cell>
          <cell r="C1129">
            <v>5.5807999999999996E-2</v>
          </cell>
        </row>
        <row r="1130">
          <cell r="A1130">
            <v>38897</v>
          </cell>
          <cell r="B1130">
            <v>5.5518000000000001</v>
          </cell>
          <cell r="C1130">
            <v>5.5517999999999998E-2</v>
          </cell>
        </row>
        <row r="1131">
          <cell r="A1131">
            <v>38898</v>
          </cell>
          <cell r="B1131">
            <v>5.5347999999999997</v>
          </cell>
          <cell r="C1131">
            <v>5.5347999999999994E-2</v>
          </cell>
        </row>
        <row r="1132">
          <cell r="A1132">
            <v>38901</v>
          </cell>
          <cell r="B1132">
            <v>5.5397999999999996</v>
          </cell>
          <cell r="C1132">
            <v>5.5397999999999996E-2</v>
          </cell>
        </row>
        <row r="1133">
          <cell r="A1133">
            <v>38902</v>
          </cell>
          <cell r="B1133">
            <v>5.5637999999999996</v>
          </cell>
          <cell r="C1133">
            <v>5.5637999999999993E-2</v>
          </cell>
        </row>
        <row r="1134">
          <cell r="A1134">
            <v>38903</v>
          </cell>
          <cell r="B1134">
            <v>5.5663</v>
          </cell>
          <cell r="C1134">
            <v>5.5662999999999997E-2</v>
          </cell>
        </row>
        <row r="1135">
          <cell r="A1135">
            <v>38904</v>
          </cell>
          <cell r="B1135">
            <v>5.5431999999999997</v>
          </cell>
          <cell r="C1135">
            <v>5.5431999999999995E-2</v>
          </cell>
        </row>
        <row r="1136">
          <cell r="A1136">
            <v>38905</v>
          </cell>
          <cell r="B1136">
            <v>5.4694000000000003</v>
          </cell>
          <cell r="C1136">
            <v>5.4694E-2</v>
          </cell>
        </row>
        <row r="1137">
          <cell r="A1137">
            <v>38908</v>
          </cell>
          <cell r="B1137">
            <v>5.4429999999999996</v>
          </cell>
          <cell r="C1137">
            <v>5.4429999999999999E-2</v>
          </cell>
        </row>
        <row r="1138">
          <cell r="A1138">
            <v>38909</v>
          </cell>
          <cell r="B1138">
            <v>5.4157000000000002</v>
          </cell>
          <cell r="C1138">
            <v>5.4157000000000004E-2</v>
          </cell>
        </row>
        <row r="1139">
          <cell r="A1139">
            <v>38910</v>
          </cell>
          <cell r="B1139">
            <v>5.4581999999999997</v>
          </cell>
          <cell r="C1139">
            <v>5.4581999999999999E-2</v>
          </cell>
        </row>
        <row r="1140">
          <cell r="A1140">
            <v>38911</v>
          </cell>
          <cell r="B1140">
            <v>5.4477000000000002</v>
          </cell>
          <cell r="C1140">
            <v>5.4477000000000005E-2</v>
          </cell>
        </row>
        <row r="1141">
          <cell r="A1141">
            <v>38912</v>
          </cell>
          <cell r="B1141">
            <v>5.4439000000000002</v>
          </cell>
          <cell r="C1141">
            <v>5.4439000000000001E-2</v>
          </cell>
        </row>
        <row r="1142">
          <cell r="A1142">
            <v>38915</v>
          </cell>
          <cell r="B1142">
            <v>5.4404000000000003</v>
          </cell>
          <cell r="C1142">
            <v>5.4404000000000001E-2</v>
          </cell>
        </row>
        <row r="1143">
          <cell r="A1143">
            <v>38916</v>
          </cell>
          <cell r="B1143">
            <v>5.4805000000000001</v>
          </cell>
          <cell r="C1143">
            <v>5.4805E-2</v>
          </cell>
        </row>
        <row r="1144">
          <cell r="A1144">
            <v>38917</v>
          </cell>
          <cell r="B1144">
            <v>5.4242999999999997</v>
          </cell>
          <cell r="C1144">
            <v>5.4243E-2</v>
          </cell>
        </row>
        <row r="1145">
          <cell r="A1145">
            <v>38918</v>
          </cell>
          <cell r="B1145">
            <v>5.4252000000000002</v>
          </cell>
          <cell r="C1145">
            <v>5.4252000000000002E-2</v>
          </cell>
        </row>
        <row r="1146">
          <cell r="A1146">
            <v>38919</v>
          </cell>
          <cell r="B1146">
            <v>5.3926999999999996</v>
          </cell>
          <cell r="C1146">
            <v>5.3926999999999996E-2</v>
          </cell>
        </row>
        <row r="1147">
          <cell r="A1147">
            <v>38922</v>
          </cell>
          <cell r="B1147">
            <v>5.3853</v>
          </cell>
          <cell r="C1147">
            <v>5.3852999999999998E-2</v>
          </cell>
        </row>
        <row r="1148">
          <cell r="A1148">
            <v>38923</v>
          </cell>
          <cell r="B1148">
            <v>5.3971999999999998</v>
          </cell>
          <cell r="C1148">
            <v>5.3971999999999999E-2</v>
          </cell>
        </row>
        <row r="1149">
          <cell r="A1149">
            <v>38924</v>
          </cell>
          <cell r="B1149">
            <v>5.3789999999999996</v>
          </cell>
          <cell r="C1149">
            <v>5.3789999999999998E-2</v>
          </cell>
        </row>
        <row r="1150">
          <cell r="A1150">
            <v>38925</v>
          </cell>
          <cell r="B1150">
            <v>5.3743999999999996</v>
          </cell>
          <cell r="C1150">
            <v>5.3743999999999993E-2</v>
          </cell>
        </row>
        <row r="1151">
          <cell r="A1151">
            <v>38926</v>
          </cell>
          <cell r="B1151">
            <v>5.3457999999999997</v>
          </cell>
          <cell r="C1151">
            <v>5.3457999999999999E-2</v>
          </cell>
        </row>
        <row r="1152">
          <cell r="A1152">
            <v>38929</v>
          </cell>
          <cell r="B1152">
            <v>5.3132999999999999</v>
          </cell>
          <cell r="C1152">
            <v>5.3133E-2</v>
          </cell>
        </row>
        <row r="1153">
          <cell r="A1153">
            <v>38930</v>
          </cell>
          <cell r="B1153">
            <v>5.3108000000000004</v>
          </cell>
          <cell r="C1153">
            <v>5.3108000000000002E-2</v>
          </cell>
        </row>
        <row r="1154">
          <cell r="A1154">
            <v>38931</v>
          </cell>
          <cell r="B1154">
            <v>5.3143000000000002</v>
          </cell>
          <cell r="C1154">
            <v>5.3143000000000003E-2</v>
          </cell>
        </row>
        <row r="1155">
          <cell r="A1155">
            <v>38932</v>
          </cell>
          <cell r="B1155">
            <v>5.3188000000000004</v>
          </cell>
          <cell r="C1155">
            <v>5.3188000000000006E-2</v>
          </cell>
        </row>
        <row r="1156">
          <cell r="A1156">
            <v>38933</v>
          </cell>
          <cell r="B1156">
            <v>5.2957000000000001</v>
          </cell>
          <cell r="C1156">
            <v>5.2957000000000004E-2</v>
          </cell>
        </row>
        <row r="1157">
          <cell r="A1157">
            <v>38936</v>
          </cell>
          <cell r="B1157">
            <v>5.2935999999999996</v>
          </cell>
          <cell r="C1157">
            <v>5.2935999999999997E-2</v>
          </cell>
        </row>
        <row r="1158">
          <cell r="A1158">
            <v>38937</v>
          </cell>
          <cell r="B1158">
            <v>5.2775999999999996</v>
          </cell>
          <cell r="C1158">
            <v>5.2775999999999997E-2</v>
          </cell>
        </row>
        <row r="1159">
          <cell r="A1159">
            <v>38938</v>
          </cell>
          <cell r="B1159">
            <v>5.2766000000000002</v>
          </cell>
          <cell r="C1159">
            <v>5.2766E-2</v>
          </cell>
        </row>
        <row r="1160">
          <cell r="A1160">
            <v>38939</v>
          </cell>
          <cell r="B1160">
            <v>5.3064999999999998</v>
          </cell>
          <cell r="C1160">
            <v>5.3065000000000001E-2</v>
          </cell>
        </row>
        <row r="1161">
          <cell r="A1161">
            <v>38940</v>
          </cell>
          <cell r="B1161">
            <v>5.3357000000000001</v>
          </cell>
          <cell r="C1161">
            <v>5.3357000000000002E-2</v>
          </cell>
        </row>
        <row r="1162">
          <cell r="A1162">
            <v>38943</v>
          </cell>
          <cell r="B1162">
            <v>5.3513999999999999</v>
          </cell>
          <cell r="C1162">
            <v>5.3513999999999999E-2</v>
          </cell>
        </row>
        <row r="1163">
          <cell r="A1163">
            <v>38944</v>
          </cell>
          <cell r="B1163">
            <v>5.3037999999999998</v>
          </cell>
          <cell r="C1163">
            <v>5.3038000000000002E-2</v>
          </cell>
        </row>
        <row r="1164">
          <cell r="A1164">
            <v>38945</v>
          </cell>
          <cell r="B1164">
            <v>5.2663000000000002</v>
          </cell>
          <cell r="C1164">
            <v>5.2663000000000001E-2</v>
          </cell>
        </row>
        <row r="1165">
          <cell r="A1165">
            <v>38946</v>
          </cell>
          <cell r="B1165">
            <v>5.2606999999999999</v>
          </cell>
          <cell r="C1165">
            <v>5.2607000000000001E-2</v>
          </cell>
        </row>
        <row r="1166">
          <cell r="A1166">
            <v>38947</v>
          </cell>
          <cell r="B1166">
            <v>5.2298</v>
          </cell>
          <cell r="C1166">
            <v>5.2297999999999997E-2</v>
          </cell>
        </row>
        <row r="1167">
          <cell r="A1167">
            <v>38950</v>
          </cell>
          <cell r="B1167">
            <v>5.2127999999999997</v>
          </cell>
          <cell r="C1167">
            <v>5.2127999999999994E-2</v>
          </cell>
        </row>
        <row r="1168">
          <cell r="A1168">
            <v>38951</v>
          </cell>
          <cell r="B1168">
            <v>5.2012</v>
          </cell>
          <cell r="C1168">
            <v>5.2012000000000003E-2</v>
          </cell>
        </row>
        <row r="1169">
          <cell r="A1169">
            <v>38952</v>
          </cell>
          <cell r="B1169">
            <v>5.1952999999999996</v>
          </cell>
          <cell r="C1169">
            <v>5.1952999999999999E-2</v>
          </cell>
        </row>
        <row r="1170">
          <cell r="A1170">
            <v>38953</v>
          </cell>
          <cell r="B1170">
            <v>5.1957000000000004</v>
          </cell>
          <cell r="C1170">
            <v>5.1957000000000003E-2</v>
          </cell>
        </row>
        <row r="1171">
          <cell r="A1171">
            <v>38954</v>
          </cell>
          <cell r="B1171">
            <v>5.1803999999999997</v>
          </cell>
          <cell r="C1171">
            <v>5.1803999999999996E-2</v>
          </cell>
        </row>
        <row r="1172">
          <cell r="A1172">
            <v>38957</v>
          </cell>
          <cell r="B1172">
            <v>5.1776999999999997</v>
          </cell>
          <cell r="C1172">
            <v>5.1776999999999997E-2</v>
          </cell>
        </row>
        <row r="1173">
          <cell r="A1173">
            <v>38958</v>
          </cell>
          <cell r="B1173">
            <v>5.1696999999999997</v>
          </cell>
          <cell r="C1173">
            <v>5.1697E-2</v>
          </cell>
        </row>
        <row r="1174">
          <cell r="A1174">
            <v>38959</v>
          </cell>
          <cell r="B1174">
            <v>5.1589999999999998</v>
          </cell>
          <cell r="C1174">
            <v>5.1589999999999997E-2</v>
          </cell>
        </row>
        <row r="1175">
          <cell r="A1175">
            <v>38960</v>
          </cell>
          <cell r="B1175">
            <v>5.1470000000000002</v>
          </cell>
          <cell r="C1175">
            <v>5.1470000000000002E-2</v>
          </cell>
        </row>
        <row r="1176">
          <cell r="A1176">
            <v>38961</v>
          </cell>
          <cell r="B1176">
            <v>5.1326000000000001</v>
          </cell>
          <cell r="C1176">
            <v>5.1326000000000004E-2</v>
          </cell>
        </row>
        <row r="1177">
          <cell r="A1177">
            <v>38964</v>
          </cell>
          <cell r="B1177">
            <v>5.1314000000000002</v>
          </cell>
          <cell r="C1177">
            <v>5.1313999999999999E-2</v>
          </cell>
        </row>
        <row r="1178">
          <cell r="A1178">
            <v>38965</v>
          </cell>
          <cell r="B1178">
            <v>5.1829000000000001</v>
          </cell>
          <cell r="C1178">
            <v>5.1829E-2</v>
          </cell>
        </row>
        <row r="1179">
          <cell r="A1179">
            <v>38966</v>
          </cell>
          <cell r="B1179">
            <v>5.1929999999999996</v>
          </cell>
          <cell r="C1179">
            <v>5.1929999999999997E-2</v>
          </cell>
        </row>
        <row r="1180">
          <cell r="A1180">
            <v>38967</v>
          </cell>
          <cell r="B1180">
            <v>5.1825000000000001</v>
          </cell>
          <cell r="C1180">
            <v>5.1825000000000003E-2</v>
          </cell>
        </row>
        <row r="1181">
          <cell r="A1181">
            <v>38968</v>
          </cell>
          <cell r="B1181">
            <v>5.1608000000000001</v>
          </cell>
          <cell r="C1181">
            <v>5.1608000000000001E-2</v>
          </cell>
        </row>
        <row r="1182">
          <cell r="A1182">
            <v>38971</v>
          </cell>
          <cell r="B1182">
            <v>5.1978</v>
          </cell>
          <cell r="C1182">
            <v>5.1977999999999996E-2</v>
          </cell>
        </row>
        <row r="1183">
          <cell r="A1183">
            <v>38972</v>
          </cell>
          <cell r="B1183">
            <v>5.1638000000000002</v>
          </cell>
          <cell r="C1183">
            <v>5.1638000000000003E-2</v>
          </cell>
        </row>
        <row r="1184">
          <cell r="A1184">
            <v>38973</v>
          </cell>
          <cell r="B1184">
            <v>5.1684000000000001</v>
          </cell>
          <cell r="C1184">
            <v>5.1684000000000001E-2</v>
          </cell>
        </row>
        <row r="1185">
          <cell r="A1185">
            <v>38974</v>
          </cell>
          <cell r="B1185">
            <v>5.1768999999999998</v>
          </cell>
          <cell r="C1185">
            <v>5.1768999999999996E-2</v>
          </cell>
        </row>
        <row r="1186">
          <cell r="A1186">
            <v>38975</v>
          </cell>
          <cell r="B1186">
            <v>5.1554000000000002</v>
          </cell>
          <cell r="C1186">
            <v>5.1554000000000003E-2</v>
          </cell>
        </row>
        <row r="1187">
          <cell r="A1187">
            <v>38978</v>
          </cell>
          <cell r="B1187">
            <v>5.1609999999999996</v>
          </cell>
          <cell r="C1187">
            <v>5.1609999999999996E-2</v>
          </cell>
        </row>
        <row r="1188">
          <cell r="A1188">
            <v>38979</v>
          </cell>
          <cell r="B1188">
            <v>5.1150000000000002</v>
          </cell>
          <cell r="C1188">
            <v>5.1150000000000001E-2</v>
          </cell>
        </row>
        <row r="1189">
          <cell r="A1189">
            <v>38980</v>
          </cell>
          <cell r="B1189">
            <v>5.1189999999999998</v>
          </cell>
          <cell r="C1189">
            <v>5.1189999999999999E-2</v>
          </cell>
        </row>
        <row r="1190">
          <cell r="A1190">
            <v>38981</v>
          </cell>
          <cell r="B1190">
            <v>5.0664999999999996</v>
          </cell>
          <cell r="C1190">
            <v>5.0664999999999995E-2</v>
          </cell>
        </row>
        <row r="1191">
          <cell r="A1191">
            <v>38982</v>
          </cell>
          <cell r="B1191">
            <v>5.0396000000000001</v>
          </cell>
          <cell r="C1191">
            <v>5.0396000000000003E-2</v>
          </cell>
        </row>
        <row r="1192">
          <cell r="A1192">
            <v>38985</v>
          </cell>
          <cell r="B1192">
            <v>4.9695999999999998</v>
          </cell>
          <cell r="C1192">
            <v>4.9695999999999997E-2</v>
          </cell>
        </row>
        <row r="1193">
          <cell r="A1193">
            <v>38986</v>
          </cell>
          <cell r="B1193">
            <v>5.0053999999999998</v>
          </cell>
          <cell r="C1193">
            <v>5.0054000000000001E-2</v>
          </cell>
        </row>
        <row r="1194">
          <cell r="A1194">
            <v>38987</v>
          </cell>
          <cell r="B1194">
            <v>5.0239000000000003</v>
          </cell>
          <cell r="C1194">
            <v>5.0239000000000006E-2</v>
          </cell>
        </row>
        <row r="1195">
          <cell r="A1195">
            <v>38988</v>
          </cell>
          <cell r="B1195">
            <v>5.0339</v>
          </cell>
          <cell r="C1195">
            <v>5.0339000000000002E-2</v>
          </cell>
        </row>
        <row r="1196">
          <cell r="A1196">
            <v>38989</v>
          </cell>
          <cell r="B1196">
            <v>5.0358000000000001</v>
          </cell>
          <cell r="C1196">
            <v>5.0358E-2</v>
          </cell>
        </row>
        <row r="1197">
          <cell r="A1197">
            <v>38992</v>
          </cell>
          <cell r="B1197">
            <v>5.0223000000000004</v>
          </cell>
          <cell r="C1197">
            <v>5.0223000000000004E-2</v>
          </cell>
        </row>
        <row r="1198">
          <cell r="A1198">
            <v>38993</v>
          </cell>
          <cell r="B1198">
            <v>5.0152999999999999</v>
          </cell>
          <cell r="C1198">
            <v>5.0152999999999996E-2</v>
          </cell>
        </row>
        <row r="1199">
          <cell r="A1199">
            <v>38994</v>
          </cell>
          <cell r="B1199">
            <v>4.9927999999999999</v>
          </cell>
          <cell r="C1199">
            <v>4.9928E-2</v>
          </cell>
        </row>
        <row r="1200">
          <cell r="A1200">
            <v>38995</v>
          </cell>
          <cell r="B1200">
            <v>5.0346000000000002</v>
          </cell>
          <cell r="C1200">
            <v>5.0346000000000002E-2</v>
          </cell>
        </row>
        <row r="1201">
          <cell r="A1201">
            <v>38996</v>
          </cell>
          <cell r="B1201">
            <v>5.0956000000000001</v>
          </cell>
          <cell r="C1201">
            <v>5.0956000000000001E-2</v>
          </cell>
        </row>
        <row r="1202">
          <cell r="A1202">
            <v>38999</v>
          </cell>
          <cell r="B1202">
            <v>5.0956000000000001</v>
          </cell>
          <cell r="C1202">
            <v>5.0956000000000001E-2</v>
          </cell>
        </row>
        <row r="1203">
          <cell r="A1203">
            <v>39000</v>
          </cell>
          <cell r="B1203">
            <v>5.1215999999999999</v>
          </cell>
          <cell r="C1203">
            <v>5.1215999999999998E-2</v>
          </cell>
        </row>
        <row r="1204">
          <cell r="A1204">
            <v>39001</v>
          </cell>
          <cell r="B1204">
            <v>5.1430999999999996</v>
          </cell>
          <cell r="C1204">
            <v>5.1430999999999998E-2</v>
          </cell>
        </row>
        <row r="1205">
          <cell r="A1205">
            <v>39002</v>
          </cell>
          <cell r="B1205">
            <v>5.1520999999999999</v>
          </cell>
          <cell r="C1205">
            <v>5.1520999999999997E-2</v>
          </cell>
        </row>
        <row r="1206">
          <cell r="A1206">
            <v>39003</v>
          </cell>
          <cell r="B1206">
            <v>5.1745000000000001</v>
          </cell>
          <cell r="C1206">
            <v>5.1744999999999999E-2</v>
          </cell>
        </row>
        <row r="1207">
          <cell r="A1207">
            <v>39006</v>
          </cell>
          <cell r="B1207">
            <v>5.1669999999999998</v>
          </cell>
          <cell r="C1207">
            <v>5.1670000000000001E-2</v>
          </cell>
        </row>
        <row r="1208">
          <cell r="A1208">
            <v>39007</v>
          </cell>
          <cell r="B1208">
            <v>5.1680999999999999</v>
          </cell>
          <cell r="C1208">
            <v>5.1680999999999998E-2</v>
          </cell>
        </row>
        <row r="1209">
          <cell r="A1209">
            <v>39008</v>
          </cell>
          <cell r="B1209">
            <v>5.1531000000000002</v>
          </cell>
          <cell r="C1209">
            <v>5.1531E-2</v>
          </cell>
        </row>
        <row r="1210">
          <cell r="A1210">
            <v>39009</v>
          </cell>
          <cell r="B1210">
            <v>5.1711</v>
          </cell>
          <cell r="C1210">
            <v>5.1711E-2</v>
          </cell>
        </row>
        <row r="1211">
          <cell r="A1211">
            <v>39010</v>
          </cell>
          <cell r="B1211">
            <v>5.1736000000000004</v>
          </cell>
          <cell r="C1211">
            <v>5.1736000000000004E-2</v>
          </cell>
        </row>
        <row r="1212">
          <cell r="A1212">
            <v>39013</v>
          </cell>
          <cell r="B1212">
            <v>5.1961000000000004</v>
          </cell>
          <cell r="C1212">
            <v>5.1961000000000007E-2</v>
          </cell>
        </row>
        <row r="1213">
          <cell r="A1213">
            <v>39014</v>
          </cell>
          <cell r="B1213">
            <v>5.1830999999999996</v>
          </cell>
          <cell r="C1213">
            <v>5.1830999999999995E-2</v>
          </cell>
        </row>
        <row r="1214">
          <cell r="A1214">
            <v>39015</v>
          </cell>
          <cell r="B1214">
            <v>5.1471</v>
          </cell>
          <cell r="C1214">
            <v>5.1471000000000003E-2</v>
          </cell>
        </row>
        <row r="1215">
          <cell r="A1215">
            <v>39016</v>
          </cell>
          <cell r="B1215">
            <v>5.0754000000000001</v>
          </cell>
          <cell r="C1215">
            <v>5.0754000000000001E-2</v>
          </cell>
        </row>
        <row r="1216">
          <cell r="A1216">
            <v>39017</v>
          </cell>
          <cell r="B1216">
            <v>5.0423999999999998</v>
          </cell>
          <cell r="C1216">
            <v>5.0423999999999997E-2</v>
          </cell>
        </row>
        <row r="1217">
          <cell r="A1217">
            <v>39020</v>
          </cell>
          <cell r="B1217">
            <v>5.0334000000000003</v>
          </cell>
          <cell r="C1217">
            <v>5.0334000000000004E-2</v>
          </cell>
        </row>
        <row r="1218">
          <cell r="A1218">
            <v>39021</v>
          </cell>
          <cell r="B1218">
            <v>4.9813999999999998</v>
          </cell>
          <cell r="C1218">
            <v>4.9813999999999997E-2</v>
          </cell>
        </row>
        <row r="1219">
          <cell r="A1219">
            <v>39022</v>
          </cell>
          <cell r="B1219">
            <v>4.9541000000000004</v>
          </cell>
          <cell r="C1219">
            <v>4.9541000000000002E-2</v>
          </cell>
        </row>
        <row r="1220">
          <cell r="A1220">
            <v>39023</v>
          </cell>
          <cell r="B1220">
            <v>4.9850000000000003</v>
          </cell>
          <cell r="C1220">
            <v>4.9850000000000005E-2</v>
          </cell>
        </row>
        <row r="1221">
          <cell r="A1221">
            <v>39024</v>
          </cell>
          <cell r="B1221">
            <v>5.0656999999999996</v>
          </cell>
          <cell r="C1221">
            <v>5.0656999999999994E-2</v>
          </cell>
        </row>
        <row r="1222">
          <cell r="A1222">
            <v>39027</v>
          </cell>
          <cell r="B1222">
            <v>5.0599999999999996</v>
          </cell>
          <cell r="C1222">
            <v>5.0599999999999999E-2</v>
          </cell>
        </row>
        <row r="1223">
          <cell r="A1223">
            <v>39028</v>
          </cell>
          <cell r="B1223">
            <v>5.0068000000000001</v>
          </cell>
          <cell r="C1223">
            <v>5.0068000000000001E-2</v>
          </cell>
        </row>
        <row r="1224">
          <cell r="A1224">
            <v>39029</v>
          </cell>
          <cell r="B1224">
            <v>4.9985999999999997</v>
          </cell>
          <cell r="C1224">
            <v>4.9985999999999996E-2</v>
          </cell>
        </row>
        <row r="1225">
          <cell r="A1225">
            <v>39030</v>
          </cell>
          <cell r="B1225">
            <v>4.9973000000000001</v>
          </cell>
          <cell r="C1225">
            <v>4.9973000000000004E-2</v>
          </cell>
        </row>
        <row r="1226">
          <cell r="A1226">
            <v>39031</v>
          </cell>
          <cell r="B1226">
            <v>4.9768999999999997</v>
          </cell>
          <cell r="C1226">
            <v>4.9768999999999994E-2</v>
          </cell>
        </row>
        <row r="1227">
          <cell r="A1227">
            <v>39034</v>
          </cell>
          <cell r="B1227">
            <v>4.9819000000000004</v>
          </cell>
          <cell r="C1227">
            <v>4.9819000000000002E-2</v>
          </cell>
        </row>
        <row r="1228">
          <cell r="A1228">
            <v>39035</v>
          </cell>
          <cell r="B1228">
            <v>4.9694000000000003</v>
          </cell>
          <cell r="C1228">
            <v>4.9694000000000002E-2</v>
          </cell>
        </row>
        <row r="1229">
          <cell r="A1229">
            <v>39036</v>
          </cell>
          <cell r="B1229">
            <v>4.9923999999999999</v>
          </cell>
          <cell r="C1229">
            <v>4.9923999999999996E-2</v>
          </cell>
        </row>
        <row r="1230">
          <cell r="A1230">
            <v>39037</v>
          </cell>
          <cell r="B1230">
            <v>5.0064000000000002</v>
          </cell>
          <cell r="C1230">
            <v>5.0064000000000004E-2</v>
          </cell>
        </row>
        <row r="1231">
          <cell r="A1231">
            <v>39038</v>
          </cell>
          <cell r="B1231">
            <v>4.9804000000000004</v>
          </cell>
          <cell r="C1231">
            <v>4.9804000000000001E-2</v>
          </cell>
        </row>
        <row r="1232">
          <cell r="A1232">
            <v>39041</v>
          </cell>
          <cell r="B1232">
            <v>4.9843999999999999</v>
          </cell>
          <cell r="C1232">
            <v>4.9843999999999999E-2</v>
          </cell>
        </row>
        <row r="1233">
          <cell r="A1233">
            <v>39042</v>
          </cell>
          <cell r="B1233">
            <v>4.9744999999999999</v>
          </cell>
          <cell r="C1233">
            <v>4.9744999999999998E-2</v>
          </cell>
        </row>
        <row r="1234">
          <cell r="A1234">
            <v>39043</v>
          </cell>
          <cell r="B1234">
            <v>4.9574999999999996</v>
          </cell>
          <cell r="C1234">
            <v>4.9574999999999994E-2</v>
          </cell>
        </row>
        <row r="1235">
          <cell r="A1235">
            <v>39044</v>
          </cell>
          <cell r="B1235">
            <v>4.9627999999999997</v>
          </cell>
          <cell r="C1235">
            <v>4.9627999999999999E-2</v>
          </cell>
        </row>
        <row r="1236">
          <cell r="A1236">
            <v>39045</v>
          </cell>
          <cell r="B1236">
            <v>4.9447999999999999</v>
          </cell>
          <cell r="C1236">
            <v>4.9447999999999999E-2</v>
          </cell>
        </row>
        <row r="1237">
          <cell r="A1237">
            <v>39048</v>
          </cell>
          <cell r="B1237">
            <v>4.9393000000000002</v>
          </cell>
          <cell r="C1237">
            <v>4.9392999999999999E-2</v>
          </cell>
        </row>
        <row r="1238">
          <cell r="A1238">
            <v>39049</v>
          </cell>
          <cell r="B1238">
            <v>4.8977000000000004</v>
          </cell>
          <cell r="C1238">
            <v>4.8977000000000007E-2</v>
          </cell>
        </row>
        <row r="1239">
          <cell r="A1239">
            <v>39050</v>
          </cell>
          <cell r="B1239">
            <v>4.9222000000000001</v>
          </cell>
          <cell r="C1239">
            <v>4.9222000000000002E-2</v>
          </cell>
        </row>
        <row r="1240">
          <cell r="A1240">
            <v>39051</v>
          </cell>
          <cell r="B1240">
            <v>4.8962000000000003</v>
          </cell>
          <cell r="C1240">
            <v>4.8962000000000006E-2</v>
          </cell>
        </row>
        <row r="1241">
          <cell r="A1241">
            <v>39052</v>
          </cell>
          <cell r="B1241">
            <v>4.8632</v>
          </cell>
          <cell r="C1241">
            <v>4.8632000000000002E-2</v>
          </cell>
        </row>
        <row r="1242">
          <cell r="A1242">
            <v>39055</v>
          </cell>
          <cell r="B1242">
            <v>4.8728999999999996</v>
          </cell>
          <cell r="C1242">
            <v>4.8728999999999995E-2</v>
          </cell>
        </row>
        <row r="1243">
          <cell r="A1243">
            <v>39056</v>
          </cell>
          <cell r="B1243">
            <v>4.8734999999999999</v>
          </cell>
          <cell r="C1243">
            <v>4.8735000000000001E-2</v>
          </cell>
        </row>
        <row r="1244">
          <cell r="A1244">
            <v>39057</v>
          </cell>
          <cell r="B1244">
            <v>4.8865999999999996</v>
          </cell>
          <cell r="C1244">
            <v>4.8865999999999993E-2</v>
          </cell>
        </row>
        <row r="1245">
          <cell r="A1245">
            <v>39058</v>
          </cell>
          <cell r="B1245">
            <v>4.8891</v>
          </cell>
          <cell r="C1245">
            <v>4.8890999999999997E-2</v>
          </cell>
        </row>
        <row r="1246">
          <cell r="A1246">
            <v>39059</v>
          </cell>
          <cell r="B1246">
            <v>4.9196</v>
          </cell>
          <cell r="C1246">
            <v>4.9195999999999997E-2</v>
          </cell>
        </row>
        <row r="1247">
          <cell r="A1247">
            <v>39062</v>
          </cell>
          <cell r="B1247">
            <v>4.8936000000000002</v>
          </cell>
          <cell r="C1247">
            <v>4.8936E-2</v>
          </cell>
        </row>
        <row r="1248">
          <cell r="A1248">
            <v>39063</v>
          </cell>
          <cell r="B1248">
            <v>4.8785999999999996</v>
          </cell>
          <cell r="C1248">
            <v>4.8785999999999996E-2</v>
          </cell>
        </row>
        <row r="1249">
          <cell r="A1249">
            <v>39064</v>
          </cell>
          <cell r="B1249">
            <v>4.9401000000000002</v>
          </cell>
          <cell r="C1249">
            <v>4.9401E-2</v>
          </cell>
        </row>
        <row r="1250">
          <cell r="A1250">
            <v>39065</v>
          </cell>
          <cell r="B1250">
            <v>4.9581</v>
          </cell>
          <cell r="C1250">
            <v>4.9581E-2</v>
          </cell>
        </row>
        <row r="1251">
          <cell r="A1251">
            <v>39066</v>
          </cell>
          <cell r="B1251">
            <v>4.9861000000000004</v>
          </cell>
          <cell r="C1251">
            <v>4.9861000000000003E-2</v>
          </cell>
        </row>
        <row r="1252">
          <cell r="A1252">
            <v>39069</v>
          </cell>
          <cell r="B1252">
            <v>5.0125999999999999</v>
          </cell>
          <cell r="C1252">
            <v>5.0125999999999997E-2</v>
          </cell>
        </row>
        <row r="1253">
          <cell r="A1253">
            <v>39070</v>
          </cell>
          <cell r="B1253">
            <v>4.9992999999999999</v>
          </cell>
          <cell r="C1253">
            <v>4.9992999999999996E-2</v>
          </cell>
        </row>
        <row r="1254">
          <cell r="A1254">
            <v>39071</v>
          </cell>
          <cell r="B1254">
            <v>4.9911000000000003</v>
          </cell>
          <cell r="C1254">
            <v>4.9911000000000004E-2</v>
          </cell>
        </row>
        <row r="1255">
          <cell r="A1255">
            <v>39072</v>
          </cell>
          <cell r="B1255">
            <v>4.9476000000000004</v>
          </cell>
          <cell r="C1255">
            <v>4.9476000000000006E-2</v>
          </cell>
        </row>
        <row r="1256">
          <cell r="A1256">
            <v>39073</v>
          </cell>
          <cell r="B1256">
            <v>4.9686000000000003</v>
          </cell>
          <cell r="C1256">
            <v>4.9686000000000001E-2</v>
          </cell>
        </row>
        <row r="1257">
          <cell r="A1257">
            <v>39076</v>
          </cell>
          <cell r="B1257">
            <v>4.9676</v>
          </cell>
          <cell r="C1257">
            <v>4.9675999999999998E-2</v>
          </cell>
        </row>
        <row r="1258">
          <cell r="A1258">
            <v>39077</v>
          </cell>
          <cell r="B1258">
            <v>4.9676</v>
          </cell>
          <cell r="C1258">
            <v>4.9675999999999998E-2</v>
          </cell>
        </row>
        <row r="1259">
          <cell r="A1259">
            <v>39078</v>
          </cell>
          <cell r="B1259">
            <v>4.9714</v>
          </cell>
          <cell r="C1259">
            <v>4.9714000000000001E-2</v>
          </cell>
        </row>
        <row r="1260">
          <cell r="A1260">
            <v>39079</v>
          </cell>
          <cell r="B1260">
            <v>5.0319000000000003</v>
          </cell>
          <cell r="C1260">
            <v>5.0319000000000003E-2</v>
          </cell>
        </row>
        <row r="1261">
          <cell r="A1261">
            <v>39080</v>
          </cell>
          <cell r="B1261">
            <v>5.0349000000000004</v>
          </cell>
          <cell r="C1261">
            <v>5.0349000000000005E-2</v>
          </cell>
        </row>
        <row r="1262">
          <cell r="A1262">
            <v>39083</v>
          </cell>
          <cell r="B1262">
            <v>5.0354000000000001</v>
          </cell>
          <cell r="C1262">
            <v>5.0354000000000003E-2</v>
          </cell>
        </row>
        <row r="1263">
          <cell r="A1263">
            <v>39084</v>
          </cell>
          <cell r="B1263">
            <v>5.0129000000000001</v>
          </cell>
          <cell r="C1263">
            <v>5.0129E-2</v>
          </cell>
        </row>
        <row r="1264">
          <cell r="A1264">
            <v>39085</v>
          </cell>
          <cell r="B1264">
            <v>4.9999000000000002</v>
          </cell>
          <cell r="C1264">
            <v>4.9999000000000002E-2</v>
          </cell>
        </row>
        <row r="1265">
          <cell r="A1265">
            <v>39086</v>
          </cell>
          <cell r="B1265">
            <v>4.9581999999999997</v>
          </cell>
          <cell r="C1265">
            <v>4.9581999999999994E-2</v>
          </cell>
        </row>
        <row r="1266">
          <cell r="A1266">
            <v>39087</v>
          </cell>
          <cell r="B1266">
            <v>4.9892000000000003</v>
          </cell>
          <cell r="C1266">
            <v>4.9892000000000006E-2</v>
          </cell>
        </row>
        <row r="1267">
          <cell r="A1267">
            <v>39090</v>
          </cell>
          <cell r="B1267">
            <v>5.0052000000000003</v>
          </cell>
          <cell r="C1267">
            <v>5.0052000000000006E-2</v>
          </cell>
        </row>
        <row r="1268">
          <cell r="A1268">
            <v>39091</v>
          </cell>
          <cell r="B1268">
            <v>5.0092999999999996</v>
          </cell>
          <cell r="C1268">
            <v>5.0092999999999999E-2</v>
          </cell>
        </row>
        <row r="1269">
          <cell r="A1269">
            <v>39092</v>
          </cell>
          <cell r="B1269">
            <v>5.0290999999999997</v>
          </cell>
          <cell r="C1269">
            <v>5.0290999999999995E-2</v>
          </cell>
        </row>
        <row r="1270">
          <cell r="A1270">
            <v>39093</v>
          </cell>
          <cell r="B1270">
            <v>5.0599999999999996</v>
          </cell>
          <cell r="C1270">
            <v>5.0599999999999999E-2</v>
          </cell>
        </row>
        <row r="1271">
          <cell r="A1271">
            <v>39094</v>
          </cell>
          <cell r="B1271">
            <v>5.0823</v>
          </cell>
          <cell r="C1271">
            <v>5.0823E-2</v>
          </cell>
        </row>
        <row r="1272">
          <cell r="A1272">
            <v>39097</v>
          </cell>
          <cell r="B1272">
            <v>5.093</v>
          </cell>
          <cell r="C1272">
            <v>5.0930000000000003E-2</v>
          </cell>
        </row>
        <row r="1273">
          <cell r="A1273">
            <v>39098</v>
          </cell>
          <cell r="B1273">
            <v>5.093</v>
          </cell>
          <cell r="C1273">
            <v>5.0930000000000003E-2</v>
          </cell>
        </row>
        <row r="1274">
          <cell r="A1274">
            <v>39099</v>
          </cell>
          <cell r="B1274">
            <v>5.1075999999999997</v>
          </cell>
          <cell r="C1274">
            <v>5.1075999999999996E-2</v>
          </cell>
        </row>
        <row r="1275">
          <cell r="A1275">
            <v>39100</v>
          </cell>
          <cell r="B1275">
            <v>5.1125999999999996</v>
          </cell>
          <cell r="C1275">
            <v>5.1125999999999998E-2</v>
          </cell>
        </row>
        <row r="1276">
          <cell r="A1276">
            <v>39101</v>
          </cell>
          <cell r="B1276">
            <v>5.0549999999999997</v>
          </cell>
          <cell r="C1276">
            <v>5.0549999999999998E-2</v>
          </cell>
        </row>
        <row r="1277">
          <cell r="A1277">
            <v>39104</v>
          </cell>
          <cell r="B1277">
            <v>5.0750000000000002</v>
          </cell>
          <cell r="C1277">
            <v>5.0750000000000003E-2</v>
          </cell>
        </row>
        <row r="1278">
          <cell r="A1278">
            <v>39105</v>
          </cell>
          <cell r="B1278">
            <v>5.1050000000000004</v>
          </cell>
          <cell r="C1278">
            <v>5.1050000000000005E-2</v>
          </cell>
        </row>
        <row r="1279">
          <cell r="A1279">
            <v>39106</v>
          </cell>
          <cell r="B1279">
            <v>5.1180000000000003</v>
          </cell>
          <cell r="C1279">
            <v>5.1180000000000003E-2</v>
          </cell>
        </row>
        <row r="1280">
          <cell r="A1280">
            <v>39107</v>
          </cell>
          <cell r="B1280">
            <v>5.1479999999999997</v>
          </cell>
          <cell r="C1280">
            <v>5.1479999999999998E-2</v>
          </cell>
        </row>
        <row r="1281">
          <cell r="A1281">
            <v>39108</v>
          </cell>
          <cell r="B1281">
            <v>5.1436000000000002</v>
          </cell>
          <cell r="C1281">
            <v>5.1436000000000003E-2</v>
          </cell>
        </row>
        <row r="1282">
          <cell r="A1282">
            <v>39111</v>
          </cell>
          <cell r="B1282">
            <v>5.1630000000000003</v>
          </cell>
          <cell r="C1282">
            <v>5.1630000000000002E-2</v>
          </cell>
        </row>
        <row r="1283">
          <cell r="A1283">
            <v>39112</v>
          </cell>
          <cell r="B1283">
            <v>5.1721000000000004</v>
          </cell>
          <cell r="C1283">
            <v>5.1721000000000003E-2</v>
          </cell>
        </row>
        <row r="1284">
          <cell r="A1284">
            <v>39113</v>
          </cell>
          <cell r="B1284">
            <v>5.1161000000000003</v>
          </cell>
          <cell r="C1284">
            <v>5.1161000000000005E-2</v>
          </cell>
        </row>
        <row r="1285">
          <cell r="A1285">
            <v>39114</v>
          </cell>
          <cell r="B1285">
            <v>5.1231</v>
          </cell>
          <cell r="C1285">
            <v>5.1230999999999999E-2</v>
          </cell>
        </row>
        <row r="1286">
          <cell r="A1286">
            <v>39115</v>
          </cell>
          <cell r="B1286">
            <v>5.1208</v>
          </cell>
          <cell r="C1286">
            <v>5.1208000000000004E-2</v>
          </cell>
        </row>
        <row r="1287">
          <cell r="A1287">
            <v>39118</v>
          </cell>
          <cell r="B1287">
            <v>5.1078000000000001</v>
          </cell>
          <cell r="C1287">
            <v>5.1077999999999998E-2</v>
          </cell>
        </row>
        <row r="1288">
          <cell r="A1288">
            <v>39119</v>
          </cell>
          <cell r="B1288">
            <v>5.0869999999999997</v>
          </cell>
          <cell r="C1288">
            <v>5.0869999999999999E-2</v>
          </cell>
        </row>
        <row r="1289">
          <cell r="A1289">
            <v>39120</v>
          </cell>
          <cell r="B1289">
            <v>5.0679999999999996</v>
          </cell>
          <cell r="C1289">
            <v>5.0679999999999996E-2</v>
          </cell>
        </row>
        <row r="1290">
          <cell r="A1290">
            <v>39121</v>
          </cell>
          <cell r="B1290">
            <v>5.0664999999999996</v>
          </cell>
          <cell r="C1290">
            <v>5.0664999999999995E-2</v>
          </cell>
        </row>
        <row r="1291">
          <cell r="A1291">
            <v>39122</v>
          </cell>
          <cell r="B1291">
            <v>5.1130000000000004</v>
          </cell>
          <cell r="C1291">
            <v>5.1130000000000002E-2</v>
          </cell>
        </row>
        <row r="1292">
          <cell r="A1292">
            <v>39125</v>
          </cell>
          <cell r="B1292">
            <v>5.1429999999999998</v>
          </cell>
          <cell r="C1292">
            <v>5.1429999999999997E-2</v>
          </cell>
        </row>
        <row r="1293">
          <cell r="A1293">
            <v>39126</v>
          </cell>
          <cell r="B1293">
            <v>5.1680000000000001</v>
          </cell>
          <cell r="C1293">
            <v>5.1680000000000004E-2</v>
          </cell>
        </row>
        <row r="1294">
          <cell r="A1294">
            <v>39127</v>
          </cell>
          <cell r="B1294">
            <v>5.0925000000000002</v>
          </cell>
          <cell r="C1294">
            <v>5.0925000000000005E-2</v>
          </cell>
        </row>
        <row r="1295">
          <cell r="A1295">
            <v>39128</v>
          </cell>
          <cell r="B1295">
            <v>5.0712000000000002</v>
          </cell>
          <cell r="C1295">
            <v>5.0712E-2</v>
          </cell>
        </row>
        <row r="1296">
          <cell r="A1296">
            <v>39129</v>
          </cell>
          <cell r="B1296">
            <v>5.0556999999999999</v>
          </cell>
          <cell r="C1296">
            <v>5.0556999999999998E-2</v>
          </cell>
        </row>
        <row r="1297">
          <cell r="A1297">
            <v>39132</v>
          </cell>
          <cell r="B1297">
            <v>5.0483000000000002</v>
          </cell>
          <cell r="C1297">
            <v>5.0483E-2</v>
          </cell>
        </row>
        <row r="1298">
          <cell r="A1298">
            <v>39133</v>
          </cell>
          <cell r="B1298">
            <v>5.0303000000000004</v>
          </cell>
          <cell r="C1298">
            <v>5.0303000000000007E-2</v>
          </cell>
        </row>
        <row r="1299">
          <cell r="A1299">
            <v>39134</v>
          </cell>
          <cell r="B1299">
            <v>5.0393999999999997</v>
          </cell>
          <cell r="C1299">
            <v>5.0393999999999994E-2</v>
          </cell>
        </row>
        <row r="1300">
          <cell r="A1300">
            <v>39135</v>
          </cell>
          <cell r="B1300">
            <v>5.0769000000000002</v>
          </cell>
          <cell r="C1300">
            <v>5.0769000000000002E-2</v>
          </cell>
        </row>
        <row r="1301">
          <cell r="A1301">
            <v>39136</v>
          </cell>
          <cell r="B1301">
            <v>5.0532000000000004</v>
          </cell>
          <cell r="C1301">
            <v>5.0532000000000001E-2</v>
          </cell>
        </row>
        <row r="1302">
          <cell r="A1302">
            <v>39139</v>
          </cell>
          <cell r="B1302">
            <v>5.0106999999999999</v>
          </cell>
          <cell r="C1302">
            <v>5.0106999999999999E-2</v>
          </cell>
        </row>
        <row r="1303">
          <cell r="A1303">
            <v>39140</v>
          </cell>
          <cell r="B1303">
            <v>4.9568000000000003</v>
          </cell>
          <cell r="C1303">
            <v>4.9568000000000001E-2</v>
          </cell>
        </row>
        <row r="1304">
          <cell r="A1304">
            <v>39141</v>
          </cell>
          <cell r="B1304">
            <v>5.0014000000000003</v>
          </cell>
          <cell r="C1304">
            <v>5.0014000000000003E-2</v>
          </cell>
        </row>
        <row r="1305">
          <cell r="A1305">
            <v>39142</v>
          </cell>
          <cell r="B1305">
            <v>4.9970999999999997</v>
          </cell>
          <cell r="C1305">
            <v>4.9970999999999995E-2</v>
          </cell>
        </row>
        <row r="1306">
          <cell r="A1306">
            <v>39143</v>
          </cell>
          <cell r="B1306">
            <v>4.9865000000000004</v>
          </cell>
          <cell r="C1306">
            <v>4.9865000000000007E-2</v>
          </cell>
        </row>
        <row r="1307">
          <cell r="A1307">
            <v>39146</v>
          </cell>
          <cell r="B1307">
            <v>4.9848999999999997</v>
          </cell>
          <cell r="C1307">
            <v>4.9848999999999997E-2</v>
          </cell>
        </row>
        <row r="1308">
          <cell r="A1308">
            <v>39147</v>
          </cell>
          <cell r="B1308">
            <v>4.9904000000000002</v>
          </cell>
          <cell r="C1308">
            <v>4.9904000000000004E-2</v>
          </cell>
        </row>
        <row r="1309">
          <cell r="A1309">
            <v>39148</v>
          </cell>
          <cell r="B1309">
            <v>4.9518000000000004</v>
          </cell>
          <cell r="C1309">
            <v>4.9518000000000006E-2</v>
          </cell>
        </row>
        <row r="1310">
          <cell r="A1310">
            <v>39149</v>
          </cell>
          <cell r="B1310">
            <v>4.9736000000000002</v>
          </cell>
          <cell r="C1310">
            <v>4.9736000000000002E-2</v>
          </cell>
        </row>
        <row r="1311">
          <cell r="A1311">
            <v>39150</v>
          </cell>
          <cell r="B1311">
            <v>5.0221</v>
          </cell>
          <cell r="C1311">
            <v>5.0221000000000002E-2</v>
          </cell>
        </row>
        <row r="1312">
          <cell r="A1312">
            <v>39153</v>
          </cell>
          <cell r="B1312">
            <v>5.0050999999999997</v>
          </cell>
          <cell r="C1312">
            <v>5.0050999999999998E-2</v>
          </cell>
        </row>
        <row r="1313">
          <cell r="A1313">
            <v>39154</v>
          </cell>
          <cell r="B1313">
            <v>4.9907000000000004</v>
          </cell>
          <cell r="C1313">
            <v>4.9907000000000007E-2</v>
          </cell>
        </row>
        <row r="1314">
          <cell r="A1314">
            <v>39155</v>
          </cell>
          <cell r="B1314">
            <v>5.0258000000000003</v>
          </cell>
          <cell r="C1314">
            <v>5.0258000000000004E-2</v>
          </cell>
        </row>
        <row r="1315">
          <cell r="A1315">
            <v>39156</v>
          </cell>
          <cell r="B1315">
            <v>5.0312000000000001</v>
          </cell>
          <cell r="C1315">
            <v>5.0312000000000003E-2</v>
          </cell>
        </row>
        <row r="1316">
          <cell r="A1316">
            <v>39157</v>
          </cell>
          <cell r="B1316">
            <v>5.0457999999999998</v>
          </cell>
          <cell r="C1316">
            <v>5.0457999999999996E-2</v>
          </cell>
        </row>
        <row r="1317">
          <cell r="A1317">
            <v>39160</v>
          </cell>
          <cell r="B1317">
            <v>5.0731000000000002</v>
          </cell>
          <cell r="C1317">
            <v>5.0730999999999998E-2</v>
          </cell>
        </row>
        <row r="1318">
          <cell r="A1318">
            <v>39161</v>
          </cell>
          <cell r="B1318">
            <v>5.09</v>
          </cell>
          <cell r="C1318">
            <v>5.0900000000000001E-2</v>
          </cell>
        </row>
        <row r="1319">
          <cell r="A1319">
            <v>39162</v>
          </cell>
          <cell r="B1319">
            <v>5.0933999999999999</v>
          </cell>
          <cell r="C1319">
            <v>5.0934E-2</v>
          </cell>
        </row>
        <row r="1320">
          <cell r="A1320">
            <v>39163</v>
          </cell>
          <cell r="B1320">
            <v>5.1215000000000002</v>
          </cell>
          <cell r="C1320">
            <v>5.1215000000000004E-2</v>
          </cell>
        </row>
        <row r="1321">
          <cell r="A1321">
            <v>39164</v>
          </cell>
          <cell r="B1321">
            <v>5.1246</v>
          </cell>
          <cell r="C1321">
            <v>5.1246E-2</v>
          </cell>
        </row>
        <row r="1322">
          <cell r="A1322">
            <v>39167</v>
          </cell>
          <cell r="B1322">
            <v>5.1289999999999996</v>
          </cell>
          <cell r="C1322">
            <v>5.1289999999999995E-2</v>
          </cell>
        </row>
        <row r="1323">
          <cell r="A1323">
            <v>39168</v>
          </cell>
          <cell r="B1323">
            <v>5.1207000000000003</v>
          </cell>
          <cell r="C1323">
            <v>5.1207000000000003E-2</v>
          </cell>
        </row>
        <row r="1324">
          <cell r="A1324">
            <v>39169</v>
          </cell>
          <cell r="B1324">
            <v>5.1281999999999996</v>
          </cell>
          <cell r="C1324">
            <v>5.1281999999999994E-2</v>
          </cell>
        </row>
        <row r="1325">
          <cell r="A1325">
            <v>39170</v>
          </cell>
          <cell r="B1325">
            <v>5.1387999999999998</v>
          </cell>
          <cell r="C1325">
            <v>5.1387999999999996E-2</v>
          </cell>
        </row>
        <row r="1326">
          <cell r="A1326">
            <v>39171</v>
          </cell>
          <cell r="B1326">
            <v>5.1264000000000003</v>
          </cell>
          <cell r="C1326">
            <v>5.1264000000000004E-2</v>
          </cell>
        </row>
        <row r="1327">
          <cell r="A1327">
            <v>39174</v>
          </cell>
          <cell r="B1327">
            <v>5.1273999999999997</v>
          </cell>
          <cell r="C1327">
            <v>5.1274E-2</v>
          </cell>
        </row>
        <row r="1328">
          <cell r="A1328">
            <v>39175</v>
          </cell>
          <cell r="B1328">
            <v>5.1421000000000001</v>
          </cell>
          <cell r="C1328">
            <v>5.1421000000000001E-2</v>
          </cell>
        </row>
        <row r="1329">
          <cell r="A1329">
            <v>39176</v>
          </cell>
          <cell r="B1329">
            <v>5.1134000000000004</v>
          </cell>
          <cell r="C1329">
            <v>5.1134000000000006E-2</v>
          </cell>
        </row>
        <row r="1330">
          <cell r="A1330">
            <v>39177</v>
          </cell>
          <cell r="B1330">
            <v>5.1332000000000004</v>
          </cell>
          <cell r="C1330">
            <v>5.1332000000000003E-2</v>
          </cell>
        </row>
        <row r="1331">
          <cell r="A1331">
            <v>39178</v>
          </cell>
          <cell r="B1331">
            <v>5.1367000000000003</v>
          </cell>
          <cell r="C1331">
            <v>5.1367000000000003E-2</v>
          </cell>
        </row>
        <row r="1332">
          <cell r="A1332">
            <v>39181</v>
          </cell>
          <cell r="B1332">
            <v>5.1563999999999997</v>
          </cell>
          <cell r="C1332">
            <v>5.1563999999999999E-2</v>
          </cell>
        </row>
        <row r="1333">
          <cell r="A1333">
            <v>39182</v>
          </cell>
          <cell r="B1333">
            <v>5.1437999999999997</v>
          </cell>
          <cell r="C1333">
            <v>5.1437999999999998E-2</v>
          </cell>
        </row>
        <row r="1334">
          <cell r="A1334">
            <v>39183</v>
          </cell>
          <cell r="B1334">
            <v>5.1623000000000001</v>
          </cell>
          <cell r="C1334">
            <v>5.1623000000000002E-2</v>
          </cell>
        </row>
        <row r="1335">
          <cell r="A1335">
            <v>39184</v>
          </cell>
          <cell r="B1335">
            <v>5.1718000000000002</v>
          </cell>
          <cell r="C1335">
            <v>5.1718E-2</v>
          </cell>
        </row>
        <row r="1336">
          <cell r="A1336">
            <v>39185</v>
          </cell>
          <cell r="B1336">
            <v>5.1917</v>
          </cell>
          <cell r="C1336">
            <v>5.1916999999999998E-2</v>
          </cell>
        </row>
        <row r="1337">
          <cell r="A1337">
            <v>39188</v>
          </cell>
          <cell r="B1337">
            <v>5.1943000000000001</v>
          </cell>
          <cell r="C1337">
            <v>5.1943000000000003E-2</v>
          </cell>
        </row>
        <row r="1338">
          <cell r="A1338">
            <v>39189</v>
          </cell>
          <cell r="B1338">
            <v>5.1578999999999997</v>
          </cell>
          <cell r="C1338">
            <v>5.1579E-2</v>
          </cell>
        </row>
        <row r="1339">
          <cell r="A1339">
            <v>39190</v>
          </cell>
          <cell r="B1339">
            <v>5.1554000000000002</v>
          </cell>
          <cell r="C1339">
            <v>5.1554000000000003E-2</v>
          </cell>
        </row>
        <row r="1340">
          <cell r="A1340">
            <v>39191</v>
          </cell>
          <cell r="B1340">
            <v>5.1623999999999999</v>
          </cell>
          <cell r="C1340">
            <v>5.1623999999999996E-2</v>
          </cell>
        </row>
        <row r="1341">
          <cell r="A1341">
            <v>39192</v>
          </cell>
          <cell r="B1341">
            <v>5.1954000000000002</v>
          </cell>
          <cell r="C1341">
            <v>5.1954E-2</v>
          </cell>
        </row>
        <row r="1342">
          <cell r="A1342">
            <v>39195</v>
          </cell>
          <cell r="B1342">
            <v>5.1664000000000003</v>
          </cell>
          <cell r="C1342">
            <v>5.1664000000000002E-2</v>
          </cell>
        </row>
        <row r="1343">
          <cell r="A1343">
            <v>39196</v>
          </cell>
          <cell r="B1343">
            <v>5.1334</v>
          </cell>
          <cell r="C1343">
            <v>5.1333999999999998E-2</v>
          </cell>
        </row>
        <row r="1344">
          <cell r="A1344">
            <v>39197</v>
          </cell>
          <cell r="B1344">
            <v>5.1334</v>
          </cell>
          <cell r="C1344">
            <v>5.1333999999999998E-2</v>
          </cell>
        </row>
        <row r="1345">
          <cell r="A1345">
            <v>39198</v>
          </cell>
          <cell r="B1345">
            <v>5.1791</v>
          </cell>
          <cell r="C1345">
            <v>5.1791000000000004E-2</v>
          </cell>
        </row>
        <row r="1346">
          <cell r="A1346">
            <v>39199</v>
          </cell>
          <cell r="B1346">
            <v>5.2035999999999998</v>
          </cell>
          <cell r="C1346">
            <v>5.2035999999999999E-2</v>
          </cell>
        </row>
        <row r="1347">
          <cell r="A1347">
            <v>39202</v>
          </cell>
          <cell r="B1347">
            <v>5.1311</v>
          </cell>
          <cell r="C1347">
            <v>5.1311000000000002E-2</v>
          </cell>
        </row>
        <row r="1348">
          <cell r="A1348">
            <v>39203</v>
          </cell>
          <cell r="B1348">
            <v>5.1417000000000002</v>
          </cell>
          <cell r="C1348">
            <v>5.1417000000000004E-2</v>
          </cell>
        </row>
        <row r="1349">
          <cell r="A1349">
            <v>39204</v>
          </cell>
          <cell r="B1349">
            <v>5.1669</v>
          </cell>
          <cell r="C1349">
            <v>5.1669E-2</v>
          </cell>
        </row>
        <row r="1350">
          <cell r="A1350">
            <v>39205</v>
          </cell>
          <cell r="B1350">
            <v>5.1985999999999999</v>
          </cell>
          <cell r="C1350">
            <v>5.1985999999999997E-2</v>
          </cell>
        </row>
        <row r="1351">
          <cell r="A1351">
            <v>39206</v>
          </cell>
          <cell r="B1351">
            <v>5.1806000000000001</v>
          </cell>
          <cell r="C1351">
            <v>5.1805999999999998E-2</v>
          </cell>
        </row>
        <row r="1352">
          <cell r="A1352">
            <v>39209</v>
          </cell>
          <cell r="B1352">
            <v>5.1641000000000004</v>
          </cell>
          <cell r="C1352">
            <v>5.1641000000000006E-2</v>
          </cell>
        </row>
        <row r="1353">
          <cell r="A1353">
            <v>39210</v>
          </cell>
          <cell r="B1353">
            <v>5.1619000000000002</v>
          </cell>
          <cell r="C1353">
            <v>5.1618999999999998E-2</v>
          </cell>
        </row>
        <row r="1354">
          <cell r="A1354">
            <v>39211</v>
          </cell>
          <cell r="B1354">
            <v>5.1672000000000002</v>
          </cell>
          <cell r="C1354">
            <v>5.1672000000000003E-2</v>
          </cell>
        </row>
        <row r="1355">
          <cell r="A1355">
            <v>39212</v>
          </cell>
          <cell r="B1355">
            <v>5.1608999999999998</v>
          </cell>
          <cell r="C1355">
            <v>5.1608999999999995E-2</v>
          </cell>
        </row>
        <row r="1356">
          <cell r="A1356">
            <v>39213</v>
          </cell>
          <cell r="B1356">
            <v>5.1524999999999999</v>
          </cell>
          <cell r="C1356">
            <v>5.1525000000000001E-2</v>
          </cell>
        </row>
        <row r="1357">
          <cell r="A1357">
            <v>39216</v>
          </cell>
          <cell r="B1357">
            <v>5.1936</v>
          </cell>
          <cell r="C1357">
            <v>5.1936000000000003E-2</v>
          </cell>
        </row>
        <row r="1358">
          <cell r="A1358">
            <v>39217</v>
          </cell>
          <cell r="B1358">
            <v>5.1877000000000004</v>
          </cell>
          <cell r="C1358">
            <v>5.1877000000000006E-2</v>
          </cell>
        </row>
        <row r="1359">
          <cell r="A1359">
            <v>39218</v>
          </cell>
          <cell r="B1359">
            <v>5.1829999999999998</v>
          </cell>
          <cell r="C1359">
            <v>5.1830000000000001E-2</v>
          </cell>
        </row>
        <row r="1360">
          <cell r="A1360">
            <v>39219</v>
          </cell>
          <cell r="B1360">
            <v>5.2236000000000002</v>
          </cell>
          <cell r="C1360">
            <v>5.2236000000000005E-2</v>
          </cell>
        </row>
        <row r="1361">
          <cell r="A1361">
            <v>39220</v>
          </cell>
          <cell r="B1361">
            <v>5.2245999999999997</v>
          </cell>
          <cell r="C1361">
            <v>5.2245999999999994E-2</v>
          </cell>
        </row>
        <row r="1362">
          <cell r="A1362">
            <v>39223</v>
          </cell>
          <cell r="B1362">
            <v>5.2366000000000001</v>
          </cell>
          <cell r="C1362">
            <v>5.2366000000000003E-2</v>
          </cell>
        </row>
        <row r="1363">
          <cell r="A1363">
            <v>39224</v>
          </cell>
          <cell r="B1363">
            <v>5.2515999999999998</v>
          </cell>
          <cell r="C1363">
            <v>5.2516E-2</v>
          </cell>
        </row>
        <row r="1364">
          <cell r="A1364">
            <v>39225</v>
          </cell>
          <cell r="B1364">
            <v>5.2953000000000001</v>
          </cell>
          <cell r="C1364">
            <v>5.2953E-2</v>
          </cell>
        </row>
        <row r="1365">
          <cell r="A1365">
            <v>39226</v>
          </cell>
          <cell r="B1365">
            <v>5.3124000000000002</v>
          </cell>
          <cell r="C1365">
            <v>5.3124000000000005E-2</v>
          </cell>
        </row>
        <row r="1366">
          <cell r="A1366">
            <v>39227</v>
          </cell>
          <cell r="B1366">
            <v>5.3209</v>
          </cell>
          <cell r="C1366">
            <v>5.3208999999999999E-2</v>
          </cell>
        </row>
        <row r="1367">
          <cell r="A1367">
            <v>39230</v>
          </cell>
          <cell r="B1367">
            <v>5.3376999999999999</v>
          </cell>
          <cell r="C1367">
            <v>5.3377000000000001E-2</v>
          </cell>
        </row>
        <row r="1368">
          <cell r="A1368">
            <v>39231</v>
          </cell>
          <cell r="B1368">
            <v>5.3635999999999999</v>
          </cell>
          <cell r="C1368">
            <v>5.3635999999999996E-2</v>
          </cell>
        </row>
        <row r="1369">
          <cell r="A1369">
            <v>39232</v>
          </cell>
          <cell r="B1369">
            <v>5.3300999999999998</v>
          </cell>
          <cell r="C1369">
            <v>5.3301000000000001E-2</v>
          </cell>
        </row>
        <row r="1370">
          <cell r="A1370">
            <v>39233</v>
          </cell>
          <cell r="B1370">
            <v>5.3281000000000001</v>
          </cell>
          <cell r="C1370">
            <v>5.3281000000000002E-2</v>
          </cell>
        </row>
        <row r="1371">
          <cell r="A1371">
            <v>39234</v>
          </cell>
          <cell r="B1371">
            <v>5.33</v>
          </cell>
          <cell r="C1371">
            <v>5.33E-2</v>
          </cell>
        </row>
        <row r="1372">
          <cell r="A1372">
            <v>39237</v>
          </cell>
          <cell r="B1372">
            <v>5.298</v>
          </cell>
          <cell r="C1372">
            <v>5.2979999999999999E-2</v>
          </cell>
        </row>
        <row r="1373">
          <cell r="A1373">
            <v>39238</v>
          </cell>
          <cell r="B1373">
            <v>5.3289999999999997</v>
          </cell>
          <cell r="C1373">
            <v>5.3289999999999997E-2</v>
          </cell>
        </row>
        <row r="1374">
          <cell r="A1374">
            <v>39239</v>
          </cell>
          <cell r="B1374">
            <v>5.327</v>
          </cell>
          <cell r="C1374">
            <v>5.3269999999999998E-2</v>
          </cell>
        </row>
        <row r="1375">
          <cell r="A1375">
            <v>39240</v>
          </cell>
          <cell r="B1375">
            <v>5.4474</v>
          </cell>
          <cell r="C1375">
            <v>5.4474000000000002E-2</v>
          </cell>
        </row>
        <row r="1376">
          <cell r="A1376">
            <v>39241</v>
          </cell>
          <cell r="B1376">
            <v>5.48</v>
          </cell>
          <cell r="C1376">
            <v>5.4800000000000001E-2</v>
          </cell>
        </row>
        <row r="1377">
          <cell r="A1377">
            <v>39244</v>
          </cell>
          <cell r="B1377">
            <v>5.4953000000000003</v>
          </cell>
          <cell r="C1377">
            <v>5.4953000000000002E-2</v>
          </cell>
        </row>
        <row r="1378">
          <cell r="A1378">
            <v>39245</v>
          </cell>
          <cell r="B1378">
            <v>5.5967000000000002</v>
          </cell>
          <cell r="C1378">
            <v>5.5967000000000003E-2</v>
          </cell>
        </row>
        <row r="1379">
          <cell r="A1379">
            <v>39246</v>
          </cell>
          <cell r="B1379">
            <v>5.5263999999999998</v>
          </cell>
          <cell r="C1379">
            <v>5.5264000000000001E-2</v>
          </cell>
        </row>
        <row r="1380">
          <cell r="A1380">
            <v>39247</v>
          </cell>
          <cell r="B1380">
            <v>5.5343</v>
          </cell>
          <cell r="C1380">
            <v>5.5343000000000003E-2</v>
          </cell>
        </row>
        <row r="1381">
          <cell r="A1381">
            <v>39248</v>
          </cell>
          <cell r="B1381">
            <v>5.4622999999999999</v>
          </cell>
          <cell r="C1381">
            <v>5.4622999999999998E-2</v>
          </cell>
        </row>
        <row r="1382">
          <cell r="A1382">
            <v>39251</v>
          </cell>
          <cell r="B1382">
            <v>5.4809000000000001</v>
          </cell>
          <cell r="C1382">
            <v>5.4809000000000004E-2</v>
          </cell>
        </row>
        <row r="1383">
          <cell r="A1383">
            <v>39252</v>
          </cell>
          <cell r="B1383">
            <v>5.4664000000000001</v>
          </cell>
          <cell r="C1383">
            <v>5.4664000000000004E-2</v>
          </cell>
        </row>
        <row r="1384">
          <cell r="A1384">
            <v>39253</v>
          </cell>
          <cell r="B1384">
            <v>5.4843999999999999</v>
          </cell>
          <cell r="C1384">
            <v>5.4843999999999997E-2</v>
          </cell>
        </row>
        <row r="1385">
          <cell r="A1385">
            <v>39254</v>
          </cell>
          <cell r="B1385">
            <v>5.5419</v>
          </cell>
          <cell r="C1385">
            <v>5.5419000000000003E-2</v>
          </cell>
        </row>
        <row r="1386">
          <cell r="A1386">
            <v>39255</v>
          </cell>
          <cell r="B1386">
            <v>5.5254000000000003</v>
          </cell>
          <cell r="C1386">
            <v>5.5254000000000004E-2</v>
          </cell>
        </row>
        <row r="1387">
          <cell r="A1387">
            <v>39258</v>
          </cell>
          <cell r="B1387">
            <v>5.4913999999999996</v>
          </cell>
          <cell r="C1387">
            <v>5.4913999999999998E-2</v>
          </cell>
        </row>
        <row r="1388">
          <cell r="A1388">
            <v>39259</v>
          </cell>
          <cell r="B1388">
            <v>5.5103</v>
          </cell>
          <cell r="C1388">
            <v>5.5102999999999999E-2</v>
          </cell>
        </row>
        <row r="1389">
          <cell r="A1389">
            <v>39260</v>
          </cell>
          <cell r="B1389">
            <v>5.5148999999999999</v>
          </cell>
          <cell r="C1389">
            <v>5.5148999999999997E-2</v>
          </cell>
        </row>
        <row r="1390">
          <cell r="A1390">
            <v>39261</v>
          </cell>
          <cell r="B1390">
            <v>5.5270999999999999</v>
          </cell>
          <cell r="C1390">
            <v>5.5271000000000001E-2</v>
          </cell>
        </row>
        <row r="1391">
          <cell r="A1391">
            <v>39262</v>
          </cell>
          <cell r="B1391">
            <v>5.4505999999999997</v>
          </cell>
          <cell r="C1391">
            <v>5.4505999999999999E-2</v>
          </cell>
        </row>
        <row r="1392">
          <cell r="A1392">
            <v>39265</v>
          </cell>
          <cell r="B1392">
            <v>5.4546999999999999</v>
          </cell>
          <cell r="C1392">
            <v>5.4546999999999998E-2</v>
          </cell>
        </row>
        <row r="1393">
          <cell r="A1393">
            <v>39266</v>
          </cell>
          <cell r="B1393">
            <v>5.4527000000000001</v>
          </cell>
          <cell r="C1393">
            <v>5.4526999999999999E-2</v>
          </cell>
        </row>
        <row r="1394">
          <cell r="A1394">
            <v>39267</v>
          </cell>
          <cell r="B1394">
            <v>5.4739000000000004</v>
          </cell>
          <cell r="C1394">
            <v>5.4739000000000003E-2</v>
          </cell>
        </row>
        <row r="1395">
          <cell r="A1395">
            <v>39268</v>
          </cell>
          <cell r="B1395">
            <v>5.5297999999999998</v>
          </cell>
          <cell r="C1395">
            <v>5.5298E-2</v>
          </cell>
        </row>
        <row r="1396">
          <cell r="A1396">
            <v>39269</v>
          </cell>
          <cell r="B1396">
            <v>5.6062000000000003</v>
          </cell>
          <cell r="C1396">
            <v>5.6062000000000001E-2</v>
          </cell>
        </row>
        <row r="1397">
          <cell r="A1397">
            <v>39272</v>
          </cell>
          <cell r="B1397">
            <v>5.5792000000000002</v>
          </cell>
          <cell r="C1397">
            <v>5.5792000000000001E-2</v>
          </cell>
        </row>
        <row r="1398">
          <cell r="A1398">
            <v>39273</v>
          </cell>
          <cell r="B1398">
            <v>5.4896000000000003</v>
          </cell>
          <cell r="C1398">
            <v>5.4896E-2</v>
          </cell>
        </row>
        <row r="1399">
          <cell r="A1399">
            <v>39274</v>
          </cell>
          <cell r="B1399">
            <v>5.5327999999999999</v>
          </cell>
          <cell r="C1399">
            <v>5.5328000000000002E-2</v>
          </cell>
        </row>
        <row r="1400">
          <cell r="A1400">
            <v>39275</v>
          </cell>
          <cell r="B1400">
            <v>5.5910000000000002</v>
          </cell>
          <cell r="C1400">
            <v>5.5910000000000001E-2</v>
          </cell>
        </row>
        <row r="1401">
          <cell r="A1401">
            <v>39276</v>
          </cell>
          <cell r="B1401">
            <v>5.5690999999999997</v>
          </cell>
          <cell r="C1401">
            <v>5.5690999999999997E-2</v>
          </cell>
        </row>
        <row r="1402">
          <cell r="A1402">
            <v>39279</v>
          </cell>
          <cell r="B1402">
            <v>5.5251000000000001</v>
          </cell>
          <cell r="C1402">
            <v>5.5251000000000001E-2</v>
          </cell>
        </row>
        <row r="1403">
          <cell r="A1403">
            <v>39280</v>
          </cell>
          <cell r="B1403">
            <v>5.5500999999999996</v>
          </cell>
          <cell r="C1403">
            <v>5.5500999999999995E-2</v>
          </cell>
        </row>
        <row r="1404">
          <cell r="A1404">
            <v>39281</v>
          </cell>
          <cell r="B1404">
            <v>5.5071000000000003</v>
          </cell>
          <cell r="C1404">
            <v>5.5071000000000002E-2</v>
          </cell>
        </row>
        <row r="1405">
          <cell r="A1405">
            <v>39282</v>
          </cell>
          <cell r="B1405">
            <v>5.5121000000000002</v>
          </cell>
          <cell r="C1405">
            <v>5.5121000000000003E-2</v>
          </cell>
        </row>
        <row r="1406">
          <cell r="A1406">
            <v>39283</v>
          </cell>
          <cell r="B1406">
            <v>5.4890999999999996</v>
          </cell>
          <cell r="C1406">
            <v>5.4890999999999995E-2</v>
          </cell>
        </row>
        <row r="1407">
          <cell r="A1407">
            <v>39286</v>
          </cell>
          <cell r="B1407">
            <v>5.4996999999999998</v>
          </cell>
          <cell r="C1407">
            <v>5.4996999999999997E-2</v>
          </cell>
        </row>
        <row r="1408">
          <cell r="A1408">
            <v>39287</v>
          </cell>
          <cell r="B1408">
            <v>5.5117000000000003</v>
          </cell>
          <cell r="C1408">
            <v>5.5116999999999999E-2</v>
          </cell>
        </row>
        <row r="1409">
          <cell r="A1409">
            <v>39288</v>
          </cell>
          <cell r="B1409">
            <v>5.4827000000000004</v>
          </cell>
          <cell r="C1409">
            <v>5.4827000000000001E-2</v>
          </cell>
        </row>
        <row r="1410">
          <cell r="A1410">
            <v>39289</v>
          </cell>
          <cell r="B1410">
            <v>5.4577</v>
          </cell>
          <cell r="C1410">
            <v>5.4577000000000001E-2</v>
          </cell>
        </row>
        <row r="1411">
          <cell r="A1411">
            <v>39290</v>
          </cell>
          <cell r="B1411">
            <v>5.4631999999999996</v>
          </cell>
          <cell r="C1411">
            <v>5.4631999999999993E-2</v>
          </cell>
        </row>
        <row r="1412">
          <cell r="A1412">
            <v>39293</v>
          </cell>
          <cell r="B1412">
            <v>5.4897</v>
          </cell>
          <cell r="C1412">
            <v>5.4897000000000001E-2</v>
          </cell>
        </row>
        <row r="1413">
          <cell r="A1413">
            <v>39294</v>
          </cell>
          <cell r="B1413">
            <v>5.4747000000000003</v>
          </cell>
          <cell r="C1413">
            <v>5.4747000000000004E-2</v>
          </cell>
        </row>
        <row r="1414">
          <cell r="A1414">
            <v>39295</v>
          </cell>
          <cell r="B1414">
            <v>5.4566999999999997</v>
          </cell>
          <cell r="C1414">
            <v>5.4566999999999997E-2</v>
          </cell>
        </row>
        <row r="1415">
          <cell r="A1415">
            <v>39296</v>
          </cell>
          <cell r="B1415">
            <v>5.4539</v>
          </cell>
          <cell r="C1415">
            <v>5.4538999999999997E-2</v>
          </cell>
        </row>
        <row r="1416">
          <cell r="A1416">
            <v>39297</v>
          </cell>
          <cell r="B1416">
            <v>5.4237000000000002</v>
          </cell>
          <cell r="C1416">
            <v>5.4237E-2</v>
          </cell>
        </row>
        <row r="1417">
          <cell r="A1417">
            <v>39300</v>
          </cell>
          <cell r="B1417">
            <v>5.4202000000000004</v>
          </cell>
          <cell r="C1417">
            <v>5.4202E-2</v>
          </cell>
        </row>
        <row r="1418">
          <cell r="A1418">
            <v>39301</v>
          </cell>
          <cell r="B1418">
            <v>5.4386999999999999</v>
          </cell>
          <cell r="C1418">
            <v>5.4386999999999998E-2</v>
          </cell>
        </row>
        <row r="1419">
          <cell r="A1419">
            <v>39302</v>
          </cell>
          <cell r="B1419">
            <v>5.4892000000000003</v>
          </cell>
          <cell r="C1419">
            <v>5.4892000000000003E-2</v>
          </cell>
        </row>
        <row r="1420">
          <cell r="A1420">
            <v>39303</v>
          </cell>
          <cell r="B1420">
            <v>5.4966999999999997</v>
          </cell>
          <cell r="C1420">
            <v>5.4966999999999995E-2</v>
          </cell>
        </row>
        <row r="1421">
          <cell r="A1421">
            <v>39304</v>
          </cell>
          <cell r="B1421">
            <v>5.5122</v>
          </cell>
          <cell r="C1421">
            <v>5.5121999999999997E-2</v>
          </cell>
        </row>
        <row r="1422">
          <cell r="A1422">
            <v>39307</v>
          </cell>
          <cell r="B1422">
            <v>5.5044000000000004</v>
          </cell>
          <cell r="C1422">
            <v>5.5044000000000003E-2</v>
          </cell>
        </row>
        <row r="1423">
          <cell r="A1423">
            <v>39308</v>
          </cell>
          <cell r="B1423">
            <v>5.4644000000000004</v>
          </cell>
          <cell r="C1423">
            <v>5.4644000000000005E-2</v>
          </cell>
        </row>
        <row r="1424">
          <cell r="A1424">
            <v>39309</v>
          </cell>
          <cell r="B1424">
            <v>5.5239000000000003</v>
          </cell>
          <cell r="C1424">
            <v>5.5239000000000003E-2</v>
          </cell>
        </row>
        <row r="1425">
          <cell r="A1425">
            <v>39310</v>
          </cell>
          <cell r="B1425">
            <v>5.5269000000000004</v>
          </cell>
          <cell r="C1425">
            <v>5.5269000000000006E-2</v>
          </cell>
        </row>
        <row r="1426">
          <cell r="A1426">
            <v>39311</v>
          </cell>
          <cell r="B1426">
            <v>5.5449999999999999</v>
          </cell>
          <cell r="C1426">
            <v>5.5449999999999999E-2</v>
          </cell>
        </row>
        <row r="1427">
          <cell r="A1427">
            <v>39314</v>
          </cell>
          <cell r="B1427">
            <v>5.524</v>
          </cell>
          <cell r="C1427">
            <v>5.5239999999999997E-2</v>
          </cell>
        </row>
        <row r="1428">
          <cell r="A1428">
            <v>39315</v>
          </cell>
          <cell r="B1428">
            <v>5.5309999999999997</v>
          </cell>
          <cell r="C1428">
            <v>5.5309999999999998E-2</v>
          </cell>
        </row>
        <row r="1429">
          <cell r="A1429">
            <v>39316</v>
          </cell>
          <cell r="B1429">
            <v>5.5579999999999998</v>
          </cell>
          <cell r="C1429">
            <v>5.5579999999999997E-2</v>
          </cell>
        </row>
        <row r="1430">
          <cell r="A1430">
            <v>39317</v>
          </cell>
          <cell r="B1430">
            <v>5.5359999999999996</v>
          </cell>
          <cell r="C1430">
            <v>5.5359999999999993E-2</v>
          </cell>
        </row>
        <row r="1431">
          <cell r="A1431">
            <v>39318</v>
          </cell>
          <cell r="B1431">
            <v>5.5019999999999998</v>
          </cell>
          <cell r="C1431">
            <v>5.5019999999999999E-2</v>
          </cell>
        </row>
        <row r="1432">
          <cell r="A1432">
            <v>39321</v>
          </cell>
          <cell r="B1432">
            <v>5.4705000000000004</v>
          </cell>
          <cell r="C1432">
            <v>5.4705000000000004E-2</v>
          </cell>
        </row>
        <row r="1433">
          <cell r="A1433">
            <v>39322</v>
          </cell>
          <cell r="B1433">
            <v>5.4390999999999998</v>
          </cell>
          <cell r="C1433">
            <v>5.4390999999999995E-2</v>
          </cell>
        </row>
        <row r="1434">
          <cell r="A1434">
            <v>39323</v>
          </cell>
          <cell r="B1434">
            <v>5.5122</v>
          </cell>
          <cell r="C1434">
            <v>5.5121999999999997E-2</v>
          </cell>
        </row>
        <row r="1435">
          <cell r="A1435">
            <v>39324</v>
          </cell>
          <cell r="B1435">
            <v>5.5076000000000001</v>
          </cell>
          <cell r="C1435">
            <v>5.5076E-2</v>
          </cell>
        </row>
        <row r="1436">
          <cell r="A1436">
            <v>39325</v>
          </cell>
          <cell r="B1436">
            <v>5.5320999999999998</v>
          </cell>
          <cell r="C1436">
            <v>5.5320999999999995E-2</v>
          </cell>
        </row>
        <row r="1437">
          <cell r="A1437">
            <v>39328</v>
          </cell>
          <cell r="B1437">
            <v>5.5320999999999998</v>
          </cell>
          <cell r="C1437">
            <v>5.5320999999999995E-2</v>
          </cell>
        </row>
        <row r="1438">
          <cell r="A1438">
            <v>39329</v>
          </cell>
          <cell r="B1438">
            <v>5.5103999999999997</v>
          </cell>
          <cell r="C1438">
            <v>5.5104E-2</v>
          </cell>
        </row>
        <row r="1439">
          <cell r="A1439">
            <v>39330</v>
          </cell>
          <cell r="B1439">
            <v>5.4634</v>
          </cell>
          <cell r="C1439">
            <v>5.4634000000000002E-2</v>
          </cell>
        </row>
        <row r="1440">
          <cell r="A1440">
            <v>39331</v>
          </cell>
          <cell r="B1440">
            <v>5.4710999999999999</v>
          </cell>
          <cell r="C1440">
            <v>5.4710999999999996E-2</v>
          </cell>
        </row>
        <row r="1441">
          <cell r="A1441">
            <v>39332</v>
          </cell>
          <cell r="B1441">
            <v>5.4535999999999998</v>
          </cell>
          <cell r="C1441">
            <v>5.4536000000000001E-2</v>
          </cell>
        </row>
        <row r="1442">
          <cell r="A1442">
            <v>39335</v>
          </cell>
          <cell r="B1442">
            <v>5.4570999999999996</v>
          </cell>
          <cell r="C1442">
            <v>5.4570999999999995E-2</v>
          </cell>
        </row>
        <row r="1443">
          <cell r="A1443">
            <v>39336</v>
          </cell>
          <cell r="B1443">
            <v>5.5011000000000001</v>
          </cell>
          <cell r="C1443">
            <v>5.5011000000000004E-2</v>
          </cell>
        </row>
        <row r="1444">
          <cell r="A1444">
            <v>39337</v>
          </cell>
          <cell r="B1444">
            <v>5.5021000000000004</v>
          </cell>
          <cell r="C1444">
            <v>5.5021000000000007E-2</v>
          </cell>
        </row>
        <row r="1445">
          <cell r="A1445">
            <v>39338</v>
          </cell>
          <cell r="B1445">
            <v>5.5141</v>
          </cell>
          <cell r="C1445">
            <v>5.5141000000000003E-2</v>
          </cell>
        </row>
        <row r="1446">
          <cell r="A1446">
            <v>39339</v>
          </cell>
          <cell r="B1446">
            <v>5.4909999999999997</v>
          </cell>
          <cell r="C1446">
            <v>5.4909999999999994E-2</v>
          </cell>
        </row>
        <row r="1447">
          <cell r="A1447">
            <v>39342</v>
          </cell>
          <cell r="B1447">
            <v>5.4610000000000003</v>
          </cell>
          <cell r="C1447">
            <v>5.4610000000000006E-2</v>
          </cell>
        </row>
        <row r="1448">
          <cell r="A1448">
            <v>39343</v>
          </cell>
          <cell r="B1448">
            <v>5.4960000000000004</v>
          </cell>
          <cell r="C1448">
            <v>5.4960000000000002E-2</v>
          </cell>
        </row>
        <row r="1449">
          <cell r="A1449">
            <v>39344</v>
          </cell>
          <cell r="B1449">
            <v>5.5964999999999998</v>
          </cell>
          <cell r="C1449">
            <v>5.5965000000000001E-2</v>
          </cell>
        </row>
        <row r="1450">
          <cell r="A1450">
            <v>39345</v>
          </cell>
          <cell r="B1450">
            <v>5.6835000000000004</v>
          </cell>
          <cell r="C1450">
            <v>5.6835000000000004E-2</v>
          </cell>
        </row>
        <row r="1451">
          <cell r="A1451">
            <v>39346</v>
          </cell>
          <cell r="B1451">
            <v>5.6165000000000003</v>
          </cell>
          <cell r="C1451">
            <v>5.6165E-2</v>
          </cell>
        </row>
        <row r="1452">
          <cell r="A1452">
            <v>39349</v>
          </cell>
          <cell r="B1452">
            <v>5.6215000000000002</v>
          </cell>
          <cell r="C1452">
            <v>5.6215000000000001E-2</v>
          </cell>
        </row>
        <row r="1453">
          <cell r="A1453">
            <v>39350</v>
          </cell>
          <cell r="B1453">
            <v>5.6254999999999997</v>
          </cell>
          <cell r="C1453">
            <v>5.6254999999999999E-2</v>
          </cell>
        </row>
        <row r="1454">
          <cell r="A1454">
            <v>39351</v>
          </cell>
          <cell r="B1454">
            <v>5.6604999999999999</v>
          </cell>
          <cell r="C1454">
            <v>5.6604999999999996E-2</v>
          </cell>
        </row>
        <row r="1455">
          <cell r="A1455">
            <v>39352</v>
          </cell>
          <cell r="B1455">
            <v>5.6470000000000002</v>
          </cell>
          <cell r="C1455">
            <v>5.6469999999999999E-2</v>
          </cell>
        </row>
        <row r="1456">
          <cell r="A1456">
            <v>39353</v>
          </cell>
          <cell r="B1456">
            <v>5.5979999999999999</v>
          </cell>
          <cell r="C1456">
            <v>5.5980000000000002E-2</v>
          </cell>
        </row>
        <row r="1457">
          <cell r="A1457">
            <v>39356</v>
          </cell>
          <cell r="B1457">
            <v>5.5735000000000001</v>
          </cell>
          <cell r="C1457">
            <v>5.5735E-2</v>
          </cell>
        </row>
        <row r="1458">
          <cell r="A1458">
            <v>39357</v>
          </cell>
          <cell r="B1458">
            <v>5.5641999999999996</v>
          </cell>
          <cell r="C1458">
            <v>5.5641999999999997E-2</v>
          </cell>
        </row>
        <row r="1459">
          <cell r="A1459">
            <v>39358</v>
          </cell>
          <cell r="B1459">
            <v>5.5827</v>
          </cell>
          <cell r="C1459">
            <v>5.5827000000000002E-2</v>
          </cell>
        </row>
        <row r="1460">
          <cell r="A1460">
            <v>39359</v>
          </cell>
          <cell r="B1460">
            <v>5.5316999999999998</v>
          </cell>
          <cell r="C1460">
            <v>5.5316999999999998E-2</v>
          </cell>
        </row>
        <row r="1461">
          <cell r="A1461">
            <v>39360</v>
          </cell>
          <cell r="B1461">
            <v>5.5926999999999998</v>
          </cell>
          <cell r="C1461">
            <v>5.5926999999999998E-2</v>
          </cell>
        </row>
        <row r="1462">
          <cell r="A1462">
            <v>39363</v>
          </cell>
          <cell r="B1462">
            <v>5.5757000000000003</v>
          </cell>
          <cell r="C1462">
            <v>5.5757000000000001E-2</v>
          </cell>
        </row>
        <row r="1463">
          <cell r="A1463">
            <v>39364</v>
          </cell>
          <cell r="B1463">
            <v>5.5946999999999996</v>
          </cell>
          <cell r="C1463">
            <v>5.5946999999999997E-2</v>
          </cell>
        </row>
        <row r="1464">
          <cell r="A1464">
            <v>39365</v>
          </cell>
          <cell r="B1464">
            <v>5.5721999999999996</v>
          </cell>
          <cell r="C1464">
            <v>5.5721999999999994E-2</v>
          </cell>
        </row>
        <row r="1465">
          <cell r="A1465">
            <v>39366</v>
          </cell>
          <cell r="B1465">
            <v>5.5757000000000003</v>
          </cell>
          <cell r="C1465">
            <v>5.5757000000000001E-2</v>
          </cell>
        </row>
        <row r="1466">
          <cell r="A1466">
            <v>39367</v>
          </cell>
          <cell r="B1466">
            <v>5.6131000000000002</v>
          </cell>
          <cell r="C1466">
            <v>5.6131E-2</v>
          </cell>
        </row>
        <row r="1467">
          <cell r="A1467">
            <v>39370</v>
          </cell>
          <cell r="B1467">
            <v>5.6075999999999997</v>
          </cell>
          <cell r="C1467">
            <v>5.6075999999999994E-2</v>
          </cell>
        </row>
        <row r="1468">
          <cell r="A1468">
            <v>39371</v>
          </cell>
          <cell r="B1468">
            <v>5.5835999999999997</v>
          </cell>
          <cell r="C1468">
            <v>5.5835999999999997E-2</v>
          </cell>
        </row>
        <row r="1469">
          <cell r="A1469">
            <v>39372</v>
          </cell>
          <cell r="B1469">
            <v>5.5552000000000001</v>
          </cell>
          <cell r="C1469">
            <v>5.5552000000000004E-2</v>
          </cell>
        </row>
        <row r="1470">
          <cell r="A1470">
            <v>39373</v>
          </cell>
          <cell r="B1470">
            <v>5.5381999999999998</v>
          </cell>
          <cell r="C1470">
            <v>5.5382000000000001E-2</v>
          </cell>
        </row>
        <row r="1471">
          <cell r="A1471">
            <v>39374</v>
          </cell>
          <cell r="B1471">
            <v>5.4871999999999996</v>
          </cell>
          <cell r="C1471">
            <v>5.4871999999999997E-2</v>
          </cell>
        </row>
        <row r="1472">
          <cell r="A1472">
            <v>39377</v>
          </cell>
          <cell r="B1472">
            <v>5.4631999999999996</v>
          </cell>
          <cell r="C1472">
            <v>5.4631999999999993E-2</v>
          </cell>
        </row>
        <row r="1473">
          <cell r="A1473">
            <v>39378</v>
          </cell>
          <cell r="B1473">
            <v>5.4611999999999998</v>
          </cell>
          <cell r="C1473">
            <v>5.4612000000000001E-2</v>
          </cell>
        </row>
        <row r="1474">
          <cell r="A1474">
            <v>39379</v>
          </cell>
          <cell r="B1474">
            <v>5.4389000000000003</v>
          </cell>
          <cell r="C1474">
            <v>5.4389E-2</v>
          </cell>
        </row>
        <row r="1475">
          <cell r="A1475">
            <v>39380</v>
          </cell>
          <cell r="B1475">
            <v>5.4569000000000001</v>
          </cell>
          <cell r="C1475">
            <v>5.4568999999999999E-2</v>
          </cell>
        </row>
        <row r="1476">
          <cell r="A1476">
            <v>39381</v>
          </cell>
          <cell r="B1476">
            <v>5.4348999999999998</v>
          </cell>
          <cell r="C1476">
            <v>5.4349000000000001E-2</v>
          </cell>
        </row>
        <row r="1477">
          <cell r="A1477">
            <v>39384</v>
          </cell>
          <cell r="B1477">
            <v>5.4259000000000004</v>
          </cell>
          <cell r="C1477">
            <v>5.4259000000000002E-2</v>
          </cell>
        </row>
        <row r="1478">
          <cell r="A1478">
            <v>39385</v>
          </cell>
          <cell r="B1478">
            <v>5.4271000000000003</v>
          </cell>
          <cell r="C1478">
            <v>5.4271E-2</v>
          </cell>
        </row>
        <row r="1479">
          <cell r="A1479">
            <v>39386</v>
          </cell>
          <cell r="B1479">
            <v>5.4451000000000001</v>
          </cell>
          <cell r="C1479">
            <v>5.4450999999999999E-2</v>
          </cell>
        </row>
        <row r="1480">
          <cell r="A1480">
            <v>39387</v>
          </cell>
          <cell r="B1480">
            <v>5.4226000000000001</v>
          </cell>
          <cell r="C1480">
            <v>5.4226000000000003E-2</v>
          </cell>
        </row>
        <row r="1481">
          <cell r="A1481">
            <v>39388</v>
          </cell>
          <cell r="B1481">
            <v>5.4576000000000002</v>
          </cell>
          <cell r="C1481">
            <v>5.4576E-2</v>
          </cell>
        </row>
        <row r="1482">
          <cell r="A1482">
            <v>39391</v>
          </cell>
          <cell r="B1482">
            <v>5.4516</v>
          </cell>
          <cell r="C1482">
            <v>5.4516000000000002E-2</v>
          </cell>
        </row>
        <row r="1483">
          <cell r="A1483">
            <v>39392</v>
          </cell>
          <cell r="B1483">
            <v>5.4718999999999998</v>
          </cell>
          <cell r="C1483">
            <v>5.4718999999999997E-2</v>
          </cell>
        </row>
        <row r="1484">
          <cell r="A1484">
            <v>39393</v>
          </cell>
          <cell r="B1484">
            <v>5.4580000000000002</v>
          </cell>
          <cell r="C1484">
            <v>5.4580000000000004E-2</v>
          </cell>
        </row>
        <row r="1485">
          <cell r="A1485">
            <v>39394</v>
          </cell>
          <cell r="B1485">
            <v>5.4669999999999996</v>
          </cell>
          <cell r="C1485">
            <v>5.4669999999999996E-2</v>
          </cell>
        </row>
        <row r="1486">
          <cell r="A1486">
            <v>39395</v>
          </cell>
          <cell r="B1486">
            <v>5.4414999999999996</v>
          </cell>
          <cell r="C1486">
            <v>5.4414999999999998E-2</v>
          </cell>
        </row>
        <row r="1487">
          <cell r="A1487">
            <v>39398</v>
          </cell>
          <cell r="B1487">
            <v>5.4509999999999996</v>
          </cell>
          <cell r="C1487">
            <v>5.4509999999999996E-2</v>
          </cell>
        </row>
        <row r="1488">
          <cell r="A1488">
            <v>39399</v>
          </cell>
          <cell r="B1488">
            <v>5.4580000000000002</v>
          </cell>
          <cell r="C1488">
            <v>5.4580000000000004E-2</v>
          </cell>
        </row>
        <row r="1489">
          <cell r="A1489">
            <v>39400</v>
          </cell>
          <cell r="B1489">
            <v>5.4290000000000003</v>
          </cell>
          <cell r="C1489">
            <v>5.4290000000000005E-2</v>
          </cell>
        </row>
        <row r="1490">
          <cell r="A1490">
            <v>39401</v>
          </cell>
          <cell r="B1490">
            <v>5.37</v>
          </cell>
          <cell r="C1490">
            <v>5.3699999999999998E-2</v>
          </cell>
        </row>
        <row r="1491">
          <cell r="A1491">
            <v>39402</v>
          </cell>
          <cell r="B1491">
            <v>5.4032</v>
          </cell>
          <cell r="C1491">
            <v>5.4031999999999997E-2</v>
          </cell>
        </row>
        <row r="1492">
          <cell r="A1492">
            <v>39405</v>
          </cell>
          <cell r="B1492">
            <v>5.3887</v>
          </cell>
          <cell r="C1492">
            <v>5.3886999999999997E-2</v>
          </cell>
        </row>
        <row r="1493">
          <cell r="A1493">
            <v>39406</v>
          </cell>
          <cell r="B1493">
            <v>5.4306999999999999</v>
          </cell>
          <cell r="C1493">
            <v>5.4307000000000001E-2</v>
          </cell>
        </row>
        <row r="1494">
          <cell r="A1494">
            <v>39407</v>
          </cell>
          <cell r="B1494">
            <v>5.4267000000000003</v>
          </cell>
          <cell r="C1494">
            <v>5.4267000000000003E-2</v>
          </cell>
        </row>
        <row r="1495">
          <cell r="A1495">
            <v>39408</v>
          </cell>
          <cell r="B1495">
            <v>5.4322999999999997</v>
          </cell>
          <cell r="C1495">
            <v>5.4322999999999996E-2</v>
          </cell>
        </row>
        <row r="1496">
          <cell r="A1496">
            <v>39409</v>
          </cell>
          <cell r="B1496">
            <v>5.4474999999999998</v>
          </cell>
          <cell r="C1496">
            <v>5.4474999999999996E-2</v>
          </cell>
        </row>
        <row r="1497">
          <cell r="A1497">
            <v>39412</v>
          </cell>
          <cell r="B1497">
            <v>5.3834999999999997</v>
          </cell>
          <cell r="C1497">
            <v>5.3834999999999994E-2</v>
          </cell>
        </row>
        <row r="1498">
          <cell r="A1498">
            <v>39413</v>
          </cell>
          <cell r="B1498">
            <v>5.4444999999999997</v>
          </cell>
          <cell r="C1498">
            <v>5.4444999999999993E-2</v>
          </cell>
        </row>
        <row r="1499">
          <cell r="A1499">
            <v>39414</v>
          </cell>
          <cell r="B1499">
            <v>5.4829999999999997</v>
          </cell>
          <cell r="C1499">
            <v>5.4829999999999997E-2</v>
          </cell>
        </row>
        <row r="1500">
          <cell r="A1500">
            <v>39415</v>
          </cell>
          <cell r="B1500">
            <v>5.391</v>
          </cell>
          <cell r="C1500">
            <v>5.391E-2</v>
          </cell>
        </row>
        <row r="1501">
          <cell r="A1501">
            <v>39416</v>
          </cell>
          <cell r="B1501">
            <v>5.4038000000000004</v>
          </cell>
          <cell r="C1501">
            <v>5.4038000000000003E-2</v>
          </cell>
        </row>
        <row r="1502">
          <cell r="A1502">
            <v>39419</v>
          </cell>
          <cell r="B1502">
            <v>5.3507999999999996</v>
          </cell>
          <cell r="C1502">
            <v>5.3507999999999993E-2</v>
          </cell>
        </row>
        <row r="1503">
          <cell r="A1503">
            <v>39420</v>
          </cell>
          <cell r="B1503">
            <v>5.3407999999999998</v>
          </cell>
          <cell r="C1503">
            <v>5.3407999999999997E-2</v>
          </cell>
        </row>
        <row r="1504">
          <cell r="A1504">
            <v>39421</v>
          </cell>
          <cell r="B1504">
            <v>5.4053000000000004</v>
          </cell>
          <cell r="C1504">
            <v>5.4053000000000004E-2</v>
          </cell>
        </row>
        <row r="1505">
          <cell r="A1505">
            <v>39422</v>
          </cell>
          <cell r="B1505">
            <v>5.4279999999999999</v>
          </cell>
          <cell r="C1505">
            <v>5.4280000000000002E-2</v>
          </cell>
        </row>
        <row r="1506">
          <cell r="A1506">
            <v>39423</v>
          </cell>
          <cell r="B1506">
            <v>5.4455</v>
          </cell>
          <cell r="C1506">
            <v>5.4455000000000003E-2</v>
          </cell>
        </row>
        <row r="1507">
          <cell r="A1507">
            <v>39426</v>
          </cell>
          <cell r="B1507">
            <v>5.4654999999999996</v>
          </cell>
          <cell r="C1507">
            <v>5.4654999999999995E-2</v>
          </cell>
        </row>
        <row r="1508">
          <cell r="A1508">
            <v>39427</v>
          </cell>
          <cell r="B1508">
            <v>5.3685</v>
          </cell>
          <cell r="C1508">
            <v>5.3685000000000004E-2</v>
          </cell>
        </row>
        <row r="1509">
          <cell r="A1509">
            <v>39428</v>
          </cell>
          <cell r="B1509">
            <v>5.4124999999999996</v>
          </cell>
          <cell r="C1509">
            <v>5.4125E-2</v>
          </cell>
        </row>
        <row r="1510">
          <cell r="A1510">
            <v>39429</v>
          </cell>
          <cell r="B1510">
            <v>5.4932999999999996</v>
          </cell>
          <cell r="C1510">
            <v>5.4932999999999996E-2</v>
          </cell>
        </row>
        <row r="1511">
          <cell r="A1511">
            <v>39430</v>
          </cell>
          <cell r="B1511">
            <v>5.5072999999999999</v>
          </cell>
          <cell r="C1511">
            <v>5.5072999999999997E-2</v>
          </cell>
        </row>
        <row r="1512">
          <cell r="A1512">
            <v>39433</v>
          </cell>
          <cell r="B1512">
            <v>5.4058000000000002</v>
          </cell>
          <cell r="C1512">
            <v>5.4058000000000002E-2</v>
          </cell>
        </row>
        <row r="1513">
          <cell r="A1513">
            <v>39434</v>
          </cell>
          <cell r="B1513">
            <v>5.3650000000000002</v>
          </cell>
          <cell r="C1513">
            <v>5.3650000000000003E-2</v>
          </cell>
        </row>
        <row r="1514">
          <cell r="A1514">
            <v>39435</v>
          </cell>
          <cell r="B1514">
            <v>5.319</v>
          </cell>
          <cell r="C1514">
            <v>5.3190000000000001E-2</v>
          </cell>
        </row>
        <row r="1515">
          <cell r="A1515">
            <v>39436</v>
          </cell>
          <cell r="B1515">
            <v>5.3261000000000003</v>
          </cell>
          <cell r="C1515">
            <v>5.3261000000000003E-2</v>
          </cell>
        </row>
        <row r="1516">
          <cell r="A1516">
            <v>39437</v>
          </cell>
          <cell r="B1516">
            <v>5.4006999999999996</v>
          </cell>
          <cell r="C1516">
            <v>5.4006999999999999E-2</v>
          </cell>
        </row>
        <row r="1517">
          <cell r="A1517">
            <v>39440</v>
          </cell>
          <cell r="B1517">
            <v>5.3936999999999999</v>
          </cell>
          <cell r="C1517">
            <v>5.3936999999999999E-2</v>
          </cell>
        </row>
        <row r="1518">
          <cell r="A1518">
            <v>39441</v>
          </cell>
          <cell r="B1518">
            <v>5.3947000000000003</v>
          </cell>
          <cell r="C1518">
            <v>5.3947000000000002E-2</v>
          </cell>
        </row>
        <row r="1519">
          <cell r="A1519">
            <v>39442</v>
          </cell>
          <cell r="B1519">
            <v>5.3947000000000003</v>
          </cell>
          <cell r="C1519">
            <v>5.3947000000000002E-2</v>
          </cell>
        </row>
        <row r="1520">
          <cell r="A1520">
            <v>39443</v>
          </cell>
          <cell r="B1520">
            <v>5.4047000000000001</v>
          </cell>
          <cell r="C1520">
            <v>5.4046999999999998E-2</v>
          </cell>
        </row>
        <row r="1521">
          <cell r="A1521">
            <v>39444</v>
          </cell>
          <cell r="B1521">
            <v>5.3301999999999996</v>
          </cell>
          <cell r="C1521">
            <v>5.3301999999999995E-2</v>
          </cell>
        </row>
        <row r="1522">
          <cell r="A1522">
            <v>39447</v>
          </cell>
          <cell r="B1522">
            <v>5.3121999999999998</v>
          </cell>
          <cell r="C1522">
            <v>5.3121999999999996E-2</v>
          </cell>
        </row>
        <row r="1523">
          <cell r="A1523">
            <v>39448</v>
          </cell>
          <cell r="B1523">
            <v>5.3132000000000001</v>
          </cell>
          <cell r="C1523">
            <v>5.3131999999999999E-2</v>
          </cell>
        </row>
        <row r="1524">
          <cell r="A1524">
            <v>39449</v>
          </cell>
          <cell r="B1524">
            <v>5.2637</v>
          </cell>
          <cell r="C1524">
            <v>5.2637000000000003E-2</v>
          </cell>
        </row>
        <row r="1525">
          <cell r="A1525">
            <v>39450</v>
          </cell>
          <cell r="B1525">
            <v>5.2801999999999998</v>
          </cell>
          <cell r="C1525">
            <v>5.2801999999999995E-2</v>
          </cell>
        </row>
        <row r="1526">
          <cell r="A1526">
            <v>39451</v>
          </cell>
          <cell r="B1526">
            <v>5.2720000000000002</v>
          </cell>
          <cell r="C1526">
            <v>5.2720000000000003E-2</v>
          </cell>
        </row>
        <row r="1527">
          <cell r="A1527">
            <v>39454</v>
          </cell>
          <cell r="B1527">
            <v>5.2634999999999996</v>
          </cell>
          <cell r="C1527">
            <v>5.2634999999999994E-2</v>
          </cell>
        </row>
        <row r="1528">
          <cell r="A1528">
            <v>39455</v>
          </cell>
          <cell r="B1528">
            <v>5.2545000000000002</v>
          </cell>
          <cell r="C1528">
            <v>5.2545000000000001E-2</v>
          </cell>
        </row>
        <row r="1529">
          <cell r="A1529">
            <v>39456</v>
          </cell>
          <cell r="B1529">
            <v>5.2888000000000002</v>
          </cell>
          <cell r="C1529">
            <v>5.2888000000000004E-2</v>
          </cell>
        </row>
        <row r="1530">
          <cell r="A1530">
            <v>39457</v>
          </cell>
          <cell r="B1530">
            <v>5.3357999999999999</v>
          </cell>
          <cell r="C1530">
            <v>5.3357999999999996E-2</v>
          </cell>
        </row>
        <row r="1531">
          <cell r="A1531">
            <v>39458</v>
          </cell>
          <cell r="B1531">
            <v>5.3512000000000004</v>
          </cell>
          <cell r="C1531">
            <v>5.3512000000000004E-2</v>
          </cell>
        </row>
        <row r="1532">
          <cell r="A1532">
            <v>39461</v>
          </cell>
          <cell r="B1532">
            <v>5.3587999999999996</v>
          </cell>
          <cell r="C1532">
            <v>5.3587999999999997E-2</v>
          </cell>
        </row>
        <row r="1533">
          <cell r="A1533">
            <v>39462</v>
          </cell>
          <cell r="B1533">
            <v>5.3303000000000003</v>
          </cell>
          <cell r="C1533">
            <v>5.3303000000000003E-2</v>
          </cell>
        </row>
        <row r="1534">
          <cell r="A1534">
            <v>39463</v>
          </cell>
          <cell r="B1534">
            <v>5.3669000000000002</v>
          </cell>
          <cell r="C1534">
            <v>5.3669000000000001E-2</v>
          </cell>
        </row>
        <row r="1535">
          <cell r="A1535">
            <v>39464</v>
          </cell>
          <cell r="B1535">
            <v>5.3468999999999998</v>
          </cell>
          <cell r="C1535">
            <v>5.3468999999999996E-2</v>
          </cell>
        </row>
        <row r="1536">
          <cell r="A1536">
            <v>39465</v>
          </cell>
          <cell r="B1536">
            <v>5.3875000000000002</v>
          </cell>
          <cell r="C1536">
            <v>5.3874999999999999E-2</v>
          </cell>
        </row>
        <row r="1537">
          <cell r="A1537">
            <v>39468</v>
          </cell>
          <cell r="B1537">
            <v>5.3615000000000004</v>
          </cell>
          <cell r="C1537">
            <v>5.3615000000000003E-2</v>
          </cell>
        </row>
        <row r="1538">
          <cell r="A1538">
            <v>39469</v>
          </cell>
          <cell r="B1538">
            <v>5.4409999999999998</v>
          </cell>
          <cell r="C1538">
            <v>5.441E-2</v>
          </cell>
        </row>
        <row r="1539">
          <cell r="A1539">
            <v>39470</v>
          </cell>
          <cell r="B1539">
            <v>5.4945000000000004</v>
          </cell>
          <cell r="C1539">
            <v>5.4945000000000001E-2</v>
          </cell>
        </row>
        <row r="1540">
          <cell r="A1540">
            <v>39471</v>
          </cell>
          <cell r="B1540">
            <v>5.5354999999999999</v>
          </cell>
          <cell r="C1540">
            <v>5.5355000000000001E-2</v>
          </cell>
        </row>
        <row r="1541">
          <cell r="A1541">
            <v>39472</v>
          </cell>
          <cell r="B1541">
            <v>5.4619999999999997</v>
          </cell>
          <cell r="C1541">
            <v>5.4619999999999995E-2</v>
          </cell>
        </row>
        <row r="1542">
          <cell r="A1542">
            <v>39475</v>
          </cell>
          <cell r="B1542">
            <v>5.4375</v>
          </cell>
          <cell r="C1542">
            <v>5.4375E-2</v>
          </cell>
        </row>
        <row r="1543">
          <cell r="A1543">
            <v>39476</v>
          </cell>
          <cell r="B1543">
            <v>5.4705000000000004</v>
          </cell>
          <cell r="C1543">
            <v>5.4705000000000004E-2</v>
          </cell>
        </row>
        <row r="1544">
          <cell r="A1544">
            <v>39477</v>
          </cell>
          <cell r="B1544">
            <v>5.5</v>
          </cell>
          <cell r="C1544">
            <v>5.5E-2</v>
          </cell>
        </row>
        <row r="1545">
          <cell r="A1545">
            <v>39478</v>
          </cell>
          <cell r="B1545">
            <v>5.4755000000000003</v>
          </cell>
          <cell r="C1545">
            <v>5.4755000000000005E-2</v>
          </cell>
        </row>
        <row r="1546">
          <cell r="A1546">
            <v>39479</v>
          </cell>
          <cell r="B1546">
            <v>5.4375</v>
          </cell>
          <cell r="C1546">
            <v>5.4375E-2</v>
          </cell>
        </row>
        <row r="1547">
          <cell r="A1547">
            <v>39482</v>
          </cell>
          <cell r="B1547">
            <v>5.4554999999999998</v>
          </cell>
          <cell r="C1547">
            <v>5.4554999999999999E-2</v>
          </cell>
        </row>
        <row r="1548">
          <cell r="A1548">
            <v>39483</v>
          </cell>
          <cell r="B1548">
            <v>5.4080000000000004</v>
          </cell>
          <cell r="C1548">
            <v>5.4080000000000003E-2</v>
          </cell>
        </row>
        <row r="1549">
          <cell r="A1549">
            <v>39484</v>
          </cell>
          <cell r="B1549">
            <v>5.4527999999999999</v>
          </cell>
          <cell r="C1549">
            <v>5.4528E-2</v>
          </cell>
        </row>
        <row r="1550">
          <cell r="A1550">
            <v>39485</v>
          </cell>
          <cell r="B1550">
            <v>5.5418000000000003</v>
          </cell>
          <cell r="C1550">
            <v>5.5418000000000002E-2</v>
          </cell>
        </row>
        <row r="1551">
          <cell r="A1551">
            <v>39486</v>
          </cell>
          <cell r="B1551">
            <v>5.5293000000000001</v>
          </cell>
          <cell r="C1551">
            <v>5.5293000000000002E-2</v>
          </cell>
        </row>
        <row r="1552">
          <cell r="A1552">
            <v>39489</v>
          </cell>
          <cell r="B1552">
            <v>5.5029000000000003</v>
          </cell>
          <cell r="C1552">
            <v>5.5029000000000002E-2</v>
          </cell>
        </row>
        <row r="1553">
          <cell r="A1553">
            <v>39490</v>
          </cell>
          <cell r="B1553">
            <v>5.5678999999999998</v>
          </cell>
          <cell r="C1553">
            <v>5.5678999999999999E-2</v>
          </cell>
        </row>
        <row r="1554">
          <cell r="A1554">
            <v>39491</v>
          </cell>
          <cell r="B1554">
            <v>5.5778999999999996</v>
          </cell>
          <cell r="C1554">
            <v>5.5778999999999995E-2</v>
          </cell>
        </row>
        <row r="1555">
          <cell r="A1555">
            <v>39492</v>
          </cell>
          <cell r="B1555">
            <v>5.6300999999999997</v>
          </cell>
          <cell r="C1555">
            <v>5.6300999999999997E-2</v>
          </cell>
        </row>
        <row r="1556">
          <cell r="A1556">
            <v>39493</v>
          </cell>
          <cell r="B1556">
            <v>5.5430999999999999</v>
          </cell>
          <cell r="C1556">
            <v>5.5431000000000001E-2</v>
          </cell>
        </row>
        <row r="1557">
          <cell r="A1557">
            <v>39496</v>
          </cell>
          <cell r="B1557">
            <v>5.5430999999999999</v>
          </cell>
          <cell r="C1557">
            <v>5.5431000000000001E-2</v>
          </cell>
        </row>
        <row r="1558">
          <cell r="A1558">
            <v>39497</v>
          </cell>
          <cell r="B1558">
            <v>5.6284999999999998</v>
          </cell>
          <cell r="C1558">
            <v>5.6285000000000002E-2</v>
          </cell>
        </row>
        <row r="1559">
          <cell r="A1559">
            <v>39498</v>
          </cell>
          <cell r="B1559">
            <v>5.6115000000000004</v>
          </cell>
          <cell r="C1559">
            <v>5.6115000000000005E-2</v>
          </cell>
        </row>
        <row r="1560">
          <cell r="A1560">
            <v>39499</v>
          </cell>
          <cell r="B1560">
            <v>5.5834999999999999</v>
          </cell>
          <cell r="C1560">
            <v>5.5834999999999996E-2</v>
          </cell>
        </row>
        <row r="1561">
          <cell r="A1561">
            <v>39500</v>
          </cell>
          <cell r="B1561">
            <v>5.5953999999999997</v>
          </cell>
          <cell r="C1561">
            <v>5.5953999999999997E-2</v>
          </cell>
        </row>
        <row r="1562">
          <cell r="A1562">
            <v>39503</v>
          </cell>
          <cell r="B1562">
            <v>5.6178999999999997</v>
          </cell>
          <cell r="C1562">
            <v>5.6179E-2</v>
          </cell>
        </row>
        <row r="1563">
          <cell r="A1563">
            <v>39504</v>
          </cell>
          <cell r="B1563">
            <v>5.5609000000000002</v>
          </cell>
          <cell r="C1563">
            <v>5.5608999999999999E-2</v>
          </cell>
        </row>
        <row r="1564">
          <cell r="A1564">
            <v>39505</v>
          </cell>
          <cell r="B1564">
            <v>5.5133999999999999</v>
          </cell>
          <cell r="C1564">
            <v>5.5133999999999996E-2</v>
          </cell>
        </row>
        <row r="1565">
          <cell r="A1565">
            <v>39506</v>
          </cell>
          <cell r="B1565">
            <v>5.4420000000000002</v>
          </cell>
          <cell r="C1565">
            <v>5.4420000000000003E-2</v>
          </cell>
        </row>
        <row r="1566">
          <cell r="A1566">
            <v>39507</v>
          </cell>
          <cell r="B1566">
            <v>5.4314999999999998</v>
          </cell>
          <cell r="C1566">
            <v>5.4314999999999995E-2</v>
          </cell>
        </row>
        <row r="1567">
          <cell r="A1567">
            <v>39510</v>
          </cell>
          <cell r="B1567">
            <v>5.4436999999999998</v>
          </cell>
          <cell r="C1567">
            <v>5.4436999999999999E-2</v>
          </cell>
        </row>
        <row r="1568">
          <cell r="A1568">
            <v>39511</v>
          </cell>
          <cell r="B1568">
            <v>5.4637000000000002</v>
          </cell>
          <cell r="C1568">
            <v>5.4637000000000005E-2</v>
          </cell>
        </row>
        <row r="1569">
          <cell r="A1569">
            <v>39512</v>
          </cell>
          <cell r="B1569">
            <v>5.4866999999999999</v>
          </cell>
          <cell r="C1569">
            <v>5.4866999999999999E-2</v>
          </cell>
        </row>
        <row r="1570">
          <cell r="A1570">
            <v>39513</v>
          </cell>
          <cell r="B1570">
            <v>5.4421999999999997</v>
          </cell>
          <cell r="C1570">
            <v>5.4421999999999998E-2</v>
          </cell>
        </row>
        <row r="1571">
          <cell r="A1571">
            <v>39514</v>
          </cell>
          <cell r="B1571">
            <v>5.4291999999999998</v>
          </cell>
          <cell r="C1571">
            <v>5.4292E-2</v>
          </cell>
        </row>
        <row r="1572">
          <cell r="A1572">
            <v>39517</v>
          </cell>
          <cell r="B1572">
            <v>5.4126000000000003</v>
          </cell>
          <cell r="C1572">
            <v>5.4126000000000001E-2</v>
          </cell>
        </row>
        <row r="1573">
          <cell r="A1573">
            <v>39518</v>
          </cell>
          <cell r="B1573">
            <v>5.4451000000000001</v>
          </cell>
          <cell r="C1573">
            <v>5.4450999999999999E-2</v>
          </cell>
        </row>
        <row r="1574">
          <cell r="A1574">
            <v>39519</v>
          </cell>
          <cell r="B1574">
            <v>5.3986000000000001</v>
          </cell>
          <cell r="C1574">
            <v>5.3985999999999999E-2</v>
          </cell>
        </row>
        <row r="1575">
          <cell r="A1575">
            <v>39520</v>
          </cell>
          <cell r="B1575">
            <v>5.3960999999999997</v>
          </cell>
          <cell r="C1575">
            <v>5.3960999999999995E-2</v>
          </cell>
        </row>
        <row r="1576">
          <cell r="A1576">
            <v>39521</v>
          </cell>
          <cell r="B1576">
            <v>5.3815999999999997</v>
          </cell>
          <cell r="C1576">
            <v>5.3815999999999996E-2</v>
          </cell>
        </row>
        <row r="1577">
          <cell r="A1577">
            <v>39524</v>
          </cell>
          <cell r="B1577">
            <v>5.3465999999999996</v>
          </cell>
          <cell r="C1577">
            <v>5.3465999999999993E-2</v>
          </cell>
        </row>
        <row r="1578">
          <cell r="A1578">
            <v>39525</v>
          </cell>
          <cell r="B1578">
            <v>5.3685999999999998</v>
          </cell>
          <cell r="C1578">
            <v>5.3685999999999998E-2</v>
          </cell>
        </row>
        <row r="1579">
          <cell r="A1579">
            <v>39526</v>
          </cell>
          <cell r="B1579">
            <v>5.3261000000000003</v>
          </cell>
          <cell r="C1579">
            <v>5.3261000000000003E-2</v>
          </cell>
        </row>
        <row r="1580">
          <cell r="A1580">
            <v>39527</v>
          </cell>
          <cell r="B1580">
            <v>5.3211000000000004</v>
          </cell>
          <cell r="C1580">
            <v>5.3211000000000001E-2</v>
          </cell>
        </row>
        <row r="1581">
          <cell r="A1581">
            <v>39528</v>
          </cell>
          <cell r="B1581">
            <v>5.3231000000000002</v>
          </cell>
          <cell r="C1581">
            <v>5.3231000000000001E-2</v>
          </cell>
        </row>
        <row r="1582">
          <cell r="A1582">
            <v>39531</v>
          </cell>
          <cell r="B1582">
            <v>5.3231000000000002</v>
          </cell>
          <cell r="C1582">
            <v>5.3231000000000001E-2</v>
          </cell>
        </row>
        <row r="1583">
          <cell r="A1583">
            <v>39532</v>
          </cell>
          <cell r="B1583">
            <v>5.3250999999999999</v>
          </cell>
          <cell r="C1583">
            <v>5.3251E-2</v>
          </cell>
        </row>
        <row r="1584">
          <cell r="A1584">
            <v>39533</v>
          </cell>
          <cell r="B1584">
            <v>5.3451000000000004</v>
          </cell>
          <cell r="C1584">
            <v>5.3451000000000005E-2</v>
          </cell>
        </row>
        <row r="1585">
          <cell r="A1585">
            <v>39534</v>
          </cell>
          <cell r="B1585">
            <v>5.3765999999999998</v>
          </cell>
          <cell r="C1585">
            <v>5.3766000000000001E-2</v>
          </cell>
        </row>
        <row r="1586">
          <cell r="A1586">
            <v>39535</v>
          </cell>
          <cell r="B1586">
            <v>5.3571</v>
          </cell>
          <cell r="C1586">
            <v>5.3571000000000001E-2</v>
          </cell>
        </row>
        <row r="1587">
          <cell r="A1587">
            <v>39538</v>
          </cell>
          <cell r="B1587">
            <v>5.3426</v>
          </cell>
          <cell r="C1587">
            <v>5.3426000000000001E-2</v>
          </cell>
        </row>
        <row r="1588">
          <cell r="A1588">
            <v>39539</v>
          </cell>
          <cell r="B1588">
            <v>5.4375999999999998</v>
          </cell>
          <cell r="C1588">
            <v>5.4376000000000001E-2</v>
          </cell>
        </row>
        <row r="1589">
          <cell r="A1589">
            <v>39540</v>
          </cell>
          <cell r="B1589">
            <v>5.4512</v>
          </cell>
          <cell r="C1589">
            <v>5.4511999999999998E-2</v>
          </cell>
        </row>
        <row r="1590">
          <cell r="A1590">
            <v>39541</v>
          </cell>
          <cell r="B1590">
            <v>5.4592000000000001</v>
          </cell>
          <cell r="C1590">
            <v>5.4592000000000002E-2</v>
          </cell>
        </row>
        <row r="1591">
          <cell r="A1591">
            <v>39542</v>
          </cell>
          <cell r="B1591">
            <v>5.4189999999999996</v>
          </cell>
          <cell r="C1591">
            <v>5.4189999999999995E-2</v>
          </cell>
        </row>
        <row r="1592">
          <cell r="A1592">
            <v>39545</v>
          </cell>
          <cell r="B1592">
            <v>5.4725000000000001</v>
          </cell>
          <cell r="C1592">
            <v>5.4725000000000003E-2</v>
          </cell>
        </row>
        <row r="1593">
          <cell r="A1593">
            <v>39546</v>
          </cell>
          <cell r="B1593">
            <v>5.5069999999999997</v>
          </cell>
          <cell r="C1593">
            <v>5.5069999999999994E-2</v>
          </cell>
        </row>
        <row r="1594">
          <cell r="A1594">
            <v>39547</v>
          </cell>
          <cell r="B1594">
            <v>5.4650999999999996</v>
          </cell>
          <cell r="C1594">
            <v>5.4650999999999998E-2</v>
          </cell>
        </row>
        <row r="1595">
          <cell r="A1595">
            <v>39548</v>
          </cell>
          <cell r="B1595">
            <v>5.5305999999999997</v>
          </cell>
          <cell r="C1595">
            <v>5.5305999999999994E-2</v>
          </cell>
        </row>
        <row r="1596">
          <cell r="A1596">
            <v>39549</v>
          </cell>
          <cell r="B1596">
            <v>5.4946000000000002</v>
          </cell>
          <cell r="C1596">
            <v>5.4946000000000002E-2</v>
          </cell>
        </row>
        <row r="1597">
          <cell r="A1597">
            <v>39552</v>
          </cell>
          <cell r="B1597">
            <v>5.5556000000000001</v>
          </cell>
          <cell r="C1597">
            <v>5.5556000000000001E-2</v>
          </cell>
        </row>
        <row r="1598">
          <cell r="A1598">
            <v>39553</v>
          </cell>
          <cell r="B1598">
            <v>5.5986000000000002</v>
          </cell>
          <cell r="C1598">
            <v>5.5986000000000001E-2</v>
          </cell>
        </row>
        <row r="1599">
          <cell r="A1599">
            <v>39554</v>
          </cell>
          <cell r="B1599">
            <v>5.6375000000000002</v>
          </cell>
          <cell r="C1599">
            <v>5.6375000000000001E-2</v>
          </cell>
        </row>
        <row r="1600">
          <cell r="A1600">
            <v>39555</v>
          </cell>
          <cell r="B1600">
            <v>5.6425000000000001</v>
          </cell>
          <cell r="C1600">
            <v>5.6425000000000003E-2</v>
          </cell>
        </row>
        <row r="1601">
          <cell r="A1601">
            <v>39556</v>
          </cell>
          <cell r="B1601">
            <v>5.6444999999999999</v>
          </cell>
          <cell r="C1601">
            <v>5.6444999999999995E-2</v>
          </cell>
        </row>
        <row r="1602">
          <cell r="A1602">
            <v>39559</v>
          </cell>
          <cell r="B1602">
            <v>5.6368999999999998</v>
          </cell>
          <cell r="C1602">
            <v>5.6368999999999995E-2</v>
          </cell>
        </row>
        <row r="1603">
          <cell r="A1603">
            <v>39560</v>
          </cell>
          <cell r="B1603">
            <v>5.6233000000000004</v>
          </cell>
          <cell r="C1603">
            <v>5.6233000000000005E-2</v>
          </cell>
        </row>
        <row r="1604">
          <cell r="A1604">
            <v>39561</v>
          </cell>
          <cell r="B1604">
            <v>5.6268000000000002</v>
          </cell>
          <cell r="C1604">
            <v>5.6268000000000006E-2</v>
          </cell>
        </row>
        <row r="1605">
          <cell r="A1605">
            <v>39562</v>
          </cell>
          <cell r="B1605">
            <v>5.6523000000000003</v>
          </cell>
          <cell r="C1605">
            <v>5.6523000000000004E-2</v>
          </cell>
        </row>
        <row r="1606">
          <cell r="A1606">
            <v>39563</v>
          </cell>
          <cell r="B1606">
            <v>5.6779999999999999</v>
          </cell>
          <cell r="C1606">
            <v>5.6779999999999997E-2</v>
          </cell>
        </row>
        <row r="1607">
          <cell r="A1607">
            <v>39566</v>
          </cell>
          <cell r="B1607">
            <v>5.6435000000000004</v>
          </cell>
          <cell r="C1607">
            <v>5.6435000000000006E-2</v>
          </cell>
        </row>
        <row r="1608">
          <cell r="A1608">
            <v>39567</v>
          </cell>
          <cell r="B1608">
            <v>5.5972999999999997</v>
          </cell>
          <cell r="C1608">
            <v>5.5972999999999995E-2</v>
          </cell>
        </row>
        <row r="1609">
          <cell r="A1609">
            <v>39568</v>
          </cell>
          <cell r="B1609">
            <v>5.5136000000000003</v>
          </cell>
          <cell r="C1609">
            <v>5.5136000000000004E-2</v>
          </cell>
        </row>
        <row r="1610">
          <cell r="A1610">
            <v>39569</v>
          </cell>
          <cell r="B1610">
            <v>5.4935999999999998</v>
          </cell>
          <cell r="C1610">
            <v>5.4935999999999999E-2</v>
          </cell>
        </row>
        <row r="1611">
          <cell r="A1611">
            <v>39570</v>
          </cell>
          <cell r="B1611">
            <v>5.5266000000000002</v>
          </cell>
          <cell r="C1611">
            <v>5.5266000000000003E-2</v>
          </cell>
        </row>
        <row r="1612">
          <cell r="A1612">
            <v>39573</v>
          </cell>
          <cell r="B1612">
            <v>5.5160999999999998</v>
          </cell>
          <cell r="C1612">
            <v>5.5160999999999995E-2</v>
          </cell>
        </row>
        <row r="1613">
          <cell r="A1613">
            <v>39574</v>
          </cell>
          <cell r="B1613">
            <v>5.5835999999999997</v>
          </cell>
          <cell r="C1613">
            <v>5.5835999999999997E-2</v>
          </cell>
        </row>
        <row r="1614">
          <cell r="A1614">
            <v>39575</v>
          </cell>
          <cell r="B1614">
            <v>5.5646000000000004</v>
          </cell>
          <cell r="C1614">
            <v>5.5646000000000001E-2</v>
          </cell>
        </row>
        <row r="1615">
          <cell r="A1615">
            <v>39576</v>
          </cell>
          <cell r="B1615">
            <v>5.5326000000000004</v>
          </cell>
          <cell r="C1615">
            <v>5.5326000000000007E-2</v>
          </cell>
        </row>
        <row r="1616">
          <cell r="A1616">
            <v>39577</v>
          </cell>
          <cell r="B1616">
            <v>5.4855999999999998</v>
          </cell>
          <cell r="C1616">
            <v>5.4855999999999995E-2</v>
          </cell>
        </row>
        <row r="1617">
          <cell r="A1617">
            <v>39580</v>
          </cell>
          <cell r="B1617">
            <v>5.4555999999999996</v>
          </cell>
          <cell r="C1617">
            <v>5.4555999999999993E-2</v>
          </cell>
        </row>
        <row r="1618">
          <cell r="A1618">
            <v>39581</v>
          </cell>
          <cell r="B1618">
            <v>5.4710999999999999</v>
          </cell>
          <cell r="C1618">
            <v>5.4710999999999996E-2</v>
          </cell>
        </row>
        <row r="1619">
          <cell r="A1619">
            <v>39582</v>
          </cell>
          <cell r="B1619">
            <v>5.4576000000000002</v>
          </cell>
          <cell r="C1619">
            <v>5.4576E-2</v>
          </cell>
        </row>
        <row r="1620">
          <cell r="A1620">
            <v>39583</v>
          </cell>
          <cell r="B1620">
            <v>5.4429999999999996</v>
          </cell>
          <cell r="C1620">
            <v>5.4429999999999999E-2</v>
          </cell>
        </row>
        <row r="1621">
          <cell r="A1621">
            <v>39584</v>
          </cell>
          <cell r="B1621">
            <v>5.45</v>
          </cell>
          <cell r="C1621">
            <v>5.45E-2</v>
          </cell>
        </row>
        <row r="1622">
          <cell r="A1622">
            <v>39587</v>
          </cell>
          <cell r="B1622">
            <v>5.4489999999999998</v>
          </cell>
          <cell r="C1622">
            <v>5.4489999999999997E-2</v>
          </cell>
        </row>
        <row r="1623">
          <cell r="A1623">
            <v>39588</v>
          </cell>
          <cell r="B1623">
            <v>5.4314999999999998</v>
          </cell>
          <cell r="C1623">
            <v>5.4314999999999995E-2</v>
          </cell>
        </row>
        <row r="1624">
          <cell r="A1624">
            <v>39589</v>
          </cell>
          <cell r="B1624">
            <v>5.4535</v>
          </cell>
          <cell r="C1624">
            <v>5.4535E-2</v>
          </cell>
        </row>
        <row r="1625">
          <cell r="A1625">
            <v>39590</v>
          </cell>
          <cell r="B1625">
            <v>5.5263</v>
          </cell>
          <cell r="C1625">
            <v>5.5263E-2</v>
          </cell>
        </row>
        <row r="1626">
          <cell r="A1626">
            <v>39591</v>
          </cell>
          <cell r="B1626">
            <v>5.4801000000000002</v>
          </cell>
          <cell r="C1626">
            <v>5.4801000000000002E-2</v>
          </cell>
        </row>
        <row r="1627">
          <cell r="A1627">
            <v>39594</v>
          </cell>
          <cell r="B1627">
            <v>5.4909999999999997</v>
          </cell>
          <cell r="C1627">
            <v>5.4909999999999994E-2</v>
          </cell>
        </row>
        <row r="1628">
          <cell r="A1628">
            <v>39595</v>
          </cell>
          <cell r="B1628">
            <v>5.5109000000000004</v>
          </cell>
          <cell r="C1628">
            <v>5.5109000000000005E-2</v>
          </cell>
        </row>
        <row r="1629">
          <cell r="A1629">
            <v>39596</v>
          </cell>
          <cell r="B1629">
            <v>5.5309999999999997</v>
          </cell>
          <cell r="C1629">
            <v>5.5309999999999998E-2</v>
          </cell>
        </row>
        <row r="1630">
          <cell r="A1630">
            <v>39597</v>
          </cell>
          <cell r="B1630">
            <v>5.5585000000000004</v>
          </cell>
          <cell r="C1630">
            <v>5.5585000000000002E-2</v>
          </cell>
        </row>
        <row r="1631">
          <cell r="A1631">
            <v>39598</v>
          </cell>
          <cell r="B1631">
            <v>5.5465</v>
          </cell>
          <cell r="C1631">
            <v>5.5465E-2</v>
          </cell>
        </row>
        <row r="1632">
          <cell r="A1632">
            <v>39601</v>
          </cell>
          <cell r="B1632">
            <v>5.5076000000000001</v>
          </cell>
          <cell r="C1632">
            <v>5.5076E-2</v>
          </cell>
        </row>
        <row r="1633">
          <cell r="A1633">
            <v>39602</v>
          </cell>
          <cell r="B1633">
            <v>5.5006000000000004</v>
          </cell>
          <cell r="C1633">
            <v>5.5006000000000006E-2</v>
          </cell>
        </row>
        <row r="1634">
          <cell r="A1634">
            <v>39603</v>
          </cell>
          <cell r="B1634">
            <v>5.5145999999999997</v>
          </cell>
          <cell r="C1634">
            <v>5.5146000000000001E-2</v>
          </cell>
        </row>
        <row r="1635">
          <cell r="A1635">
            <v>39604</v>
          </cell>
          <cell r="B1635">
            <v>5.5792000000000002</v>
          </cell>
          <cell r="C1635">
            <v>5.5792000000000001E-2</v>
          </cell>
        </row>
        <row r="1636">
          <cell r="A1636">
            <v>39605</v>
          </cell>
          <cell r="B1636">
            <v>5.5412999999999997</v>
          </cell>
          <cell r="C1636">
            <v>5.5412999999999997E-2</v>
          </cell>
        </row>
        <row r="1637">
          <cell r="A1637">
            <v>39608</v>
          </cell>
          <cell r="B1637">
            <v>5.5270000000000001</v>
          </cell>
          <cell r="C1637">
            <v>5.527E-2</v>
          </cell>
        </row>
        <row r="1638">
          <cell r="A1638">
            <v>39609</v>
          </cell>
          <cell r="B1638">
            <v>5.5876000000000001</v>
          </cell>
          <cell r="C1638">
            <v>5.5876000000000002E-2</v>
          </cell>
        </row>
        <row r="1639">
          <cell r="A1639">
            <v>39610</v>
          </cell>
          <cell r="B1639">
            <v>5.6070000000000002</v>
          </cell>
          <cell r="C1639">
            <v>5.6070000000000002E-2</v>
          </cell>
        </row>
        <row r="1640">
          <cell r="A1640">
            <v>39611</v>
          </cell>
          <cell r="B1640">
            <v>5.6348000000000003</v>
          </cell>
          <cell r="C1640">
            <v>5.6348000000000002E-2</v>
          </cell>
        </row>
        <row r="1641">
          <cell r="A1641">
            <v>39612</v>
          </cell>
          <cell r="B1641">
            <v>5.6757</v>
          </cell>
          <cell r="C1641">
            <v>5.6757000000000002E-2</v>
          </cell>
        </row>
        <row r="1642">
          <cell r="A1642">
            <v>39615</v>
          </cell>
          <cell r="B1642">
            <v>5.6707000000000001</v>
          </cell>
          <cell r="C1642">
            <v>5.6707E-2</v>
          </cell>
        </row>
        <row r="1643">
          <cell r="A1643">
            <v>39616</v>
          </cell>
          <cell r="B1643">
            <v>5.6218000000000004</v>
          </cell>
          <cell r="C1643">
            <v>5.6218000000000004E-2</v>
          </cell>
        </row>
        <row r="1644">
          <cell r="A1644">
            <v>39617</v>
          </cell>
          <cell r="B1644">
            <v>5.6063000000000001</v>
          </cell>
          <cell r="C1644">
            <v>5.6063000000000002E-2</v>
          </cell>
        </row>
        <row r="1645">
          <cell r="A1645">
            <v>39618</v>
          </cell>
          <cell r="B1645">
            <v>5.6348000000000003</v>
          </cell>
          <cell r="C1645">
            <v>5.6348000000000002E-2</v>
          </cell>
        </row>
        <row r="1646">
          <cell r="A1646">
            <v>39619</v>
          </cell>
          <cell r="B1646">
            <v>5.6115000000000004</v>
          </cell>
          <cell r="C1646">
            <v>5.6115000000000005E-2</v>
          </cell>
        </row>
        <row r="1647">
          <cell r="A1647">
            <v>39622</v>
          </cell>
          <cell r="B1647">
            <v>5.5857999999999999</v>
          </cell>
          <cell r="C1647">
            <v>5.5857999999999998E-2</v>
          </cell>
        </row>
        <row r="1648">
          <cell r="A1648">
            <v>39623</v>
          </cell>
          <cell r="B1648">
            <v>5.5045999999999999</v>
          </cell>
          <cell r="C1648">
            <v>5.5045999999999998E-2</v>
          </cell>
        </row>
        <row r="1649">
          <cell r="A1649">
            <v>39624</v>
          </cell>
          <cell r="B1649">
            <v>5.5049000000000001</v>
          </cell>
          <cell r="C1649">
            <v>5.5049000000000001E-2</v>
          </cell>
        </row>
        <row r="1650">
          <cell r="A1650">
            <v>39625</v>
          </cell>
          <cell r="B1650">
            <v>5.5377999999999998</v>
          </cell>
          <cell r="C1650">
            <v>5.5377999999999997E-2</v>
          </cell>
        </row>
        <row r="1651">
          <cell r="A1651">
            <v>39626</v>
          </cell>
          <cell r="B1651">
            <v>5.5412999999999997</v>
          </cell>
          <cell r="C1651">
            <v>5.5412999999999997E-2</v>
          </cell>
        </row>
        <row r="1652">
          <cell r="A1652">
            <v>39629</v>
          </cell>
          <cell r="B1652">
            <v>5.5713999999999997</v>
          </cell>
          <cell r="C1652">
            <v>5.5714E-2</v>
          </cell>
        </row>
        <row r="1653">
          <cell r="A1653">
            <v>39630</v>
          </cell>
          <cell r="B1653">
            <v>5.569</v>
          </cell>
          <cell r="C1653">
            <v>5.5689999999999996E-2</v>
          </cell>
        </row>
        <row r="1654">
          <cell r="A1654">
            <v>39631</v>
          </cell>
          <cell r="B1654">
            <v>5.5656999999999996</v>
          </cell>
          <cell r="C1654">
            <v>5.5656999999999998E-2</v>
          </cell>
        </row>
        <row r="1655">
          <cell r="A1655">
            <v>39632</v>
          </cell>
          <cell r="B1655">
            <v>5.5605000000000002</v>
          </cell>
          <cell r="C1655">
            <v>5.5605000000000002E-2</v>
          </cell>
        </row>
        <row r="1656">
          <cell r="A1656">
            <v>39633</v>
          </cell>
          <cell r="B1656">
            <v>5.5434999999999999</v>
          </cell>
          <cell r="C1656">
            <v>5.5434999999999998E-2</v>
          </cell>
        </row>
        <row r="1657">
          <cell r="A1657">
            <v>39636</v>
          </cell>
          <cell r="B1657">
            <v>5.5289999999999999</v>
          </cell>
          <cell r="C1657">
            <v>5.5289999999999999E-2</v>
          </cell>
        </row>
        <row r="1658">
          <cell r="A1658">
            <v>39637</v>
          </cell>
          <cell r="B1658">
            <v>5.5286999999999997</v>
          </cell>
          <cell r="C1658">
            <v>5.5286999999999996E-2</v>
          </cell>
        </row>
        <row r="1659">
          <cell r="A1659">
            <v>39638</v>
          </cell>
          <cell r="B1659">
            <v>5.5454999999999997</v>
          </cell>
          <cell r="C1659">
            <v>5.5454999999999997E-2</v>
          </cell>
        </row>
        <row r="1660">
          <cell r="A1660">
            <v>39639</v>
          </cell>
          <cell r="B1660">
            <v>5.5541</v>
          </cell>
          <cell r="C1660">
            <v>5.5541E-2</v>
          </cell>
        </row>
        <row r="1661">
          <cell r="A1661">
            <v>39640</v>
          </cell>
          <cell r="B1661">
            <v>5.5761000000000003</v>
          </cell>
          <cell r="C1661">
            <v>5.5761000000000005E-2</v>
          </cell>
        </row>
        <row r="1662">
          <cell r="A1662">
            <v>39643</v>
          </cell>
          <cell r="B1662">
            <v>5.5613000000000001</v>
          </cell>
          <cell r="C1662">
            <v>5.5613000000000003E-2</v>
          </cell>
        </row>
        <row r="1663">
          <cell r="A1663">
            <v>39644</v>
          </cell>
          <cell r="B1663">
            <v>5.5472000000000001</v>
          </cell>
          <cell r="C1663">
            <v>5.5472E-2</v>
          </cell>
        </row>
        <row r="1664">
          <cell r="A1664">
            <v>39645</v>
          </cell>
          <cell r="B1664">
            <v>5.6170999999999998</v>
          </cell>
          <cell r="C1664">
            <v>5.6170999999999999E-2</v>
          </cell>
        </row>
        <row r="1665">
          <cell r="A1665">
            <v>39646</v>
          </cell>
          <cell r="B1665">
            <v>5.6405000000000003</v>
          </cell>
          <cell r="C1665">
            <v>5.6405000000000004E-2</v>
          </cell>
        </row>
        <row r="1666">
          <cell r="A1666">
            <v>39647</v>
          </cell>
          <cell r="B1666">
            <v>5.6496000000000004</v>
          </cell>
          <cell r="C1666">
            <v>5.6496000000000005E-2</v>
          </cell>
        </row>
        <row r="1667">
          <cell r="A1667">
            <v>39650</v>
          </cell>
          <cell r="B1667">
            <v>5.6516999999999999</v>
          </cell>
          <cell r="C1667">
            <v>5.6516999999999998E-2</v>
          </cell>
        </row>
        <row r="1668">
          <cell r="A1668">
            <v>39651</v>
          </cell>
          <cell r="B1668">
            <v>5.6631</v>
          </cell>
          <cell r="C1668">
            <v>5.6631000000000001E-2</v>
          </cell>
        </row>
        <row r="1669">
          <cell r="A1669">
            <v>39652</v>
          </cell>
          <cell r="B1669">
            <v>5.6574</v>
          </cell>
          <cell r="C1669">
            <v>5.6573999999999999E-2</v>
          </cell>
        </row>
        <row r="1670">
          <cell r="A1670">
            <v>39653</v>
          </cell>
          <cell r="B1670">
            <v>5.6300999999999997</v>
          </cell>
          <cell r="C1670">
            <v>5.6300999999999997E-2</v>
          </cell>
        </row>
        <row r="1671">
          <cell r="A1671">
            <v>39654</v>
          </cell>
          <cell r="B1671">
            <v>5.6416000000000004</v>
          </cell>
          <cell r="C1671">
            <v>5.6416000000000001E-2</v>
          </cell>
        </row>
        <row r="1672">
          <cell r="A1672">
            <v>39657</v>
          </cell>
          <cell r="B1672">
            <v>5.6105999999999998</v>
          </cell>
          <cell r="C1672">
            <v>5.6105999999999996E-2</v>
          </cell>
        </row>
        <row r="1673">
          <cell r="A1673">
            <v>39658</v>
          </cell>
          <cell r="B1673">
            <v>5.6109999999999998</v>
          </cell>
          <cell r="C1673">
            <v>5.611E-2</v>
          </cell>
        </row>
        <row r="1674">
          <cell r="A1674">
            <v>39659</v>
          </cell>
          <cell r="B1674">
            <v>5.6303000000000001</v>
          </cell>
          <cell r="C1674">
            <v>5.6302999999999999E-2</v>
          </cell>
        </row>
        <row r="1675">
          <cell r="A1675">
            <v>39660</v>
          </cell>
          <cell r="B1675">
            <v>5.5805999999999996</v>
          </cell>
          <cell r="C1675">
            <v>5.5805999999999994E-2</v>
          </cell>
        </row>
        <row r="1676">
          <cell r="A1676">
            <v>39661</v>
          </cell>
          <cell r="B1676">
            <v>5.5674000000000001</v>
          </cell>
          <cell r="C1676">
            <v>5.5674000000000001E-2</v>
          </cell>
        </row>
        <row r="1677">
          <cell r="A1677">
            <v>39664</v>
          </cell>
          <cell r="B1677">
            <v>5.5678000000000001</v>
          </cell>
          <cell r="C1677">
            <v>5.5677999999999998E-2</v>
          </cell>
        </row>
        <row r="1678">
          <cell r="A1678">
            <v>39665</v>
          </cell>
          <cell r="B1678">
            <v>5.5846</v>
          </cell>
          <cell r="C1678">
            <v>5.5846E-2</v>
          </cell>
        </row>
        <row r="1679">
          <cell r="A1679">
            <v>39666</v>
          </cell>
          <cell r="B1679">
            <v>5.5980999999999996</v>
          </cell>
          <cell r="C1679">
            <v>5.5980999999999996E-2</v>
          </cell>
        </row>
        <row r="1680">
          <cell r="A1680">
            <v>39667</v>
          </cell>
          <cell r="B1680">
            <v>5.5526999999999997</v>
          </cell>
          <cell r="C1680">
            <v>5.5527E-2</v>
          </cell>
        </row>
        <row r="1681">
          <cell r="A1681">
            <v>39668</v>
          </cell>
          <cell r="B1681">
            <v>5.5420999999999996</v>
          </cell>
          <cell r="C1681">
            <v>5.5420999999999998E-2</v>
          </cell>
        </row>
        <row r="1682">
          <cell r="A1682">
            <v>39671</v>
          </cell>
          <cell r="B1682">
            <v>5.5557999999999996</v>
          </cell>
          <cell r="C1682">
            <v>5.5557999999999996E-2</v>
          </cell>
        </row>
        <row r="1683">
          <cell r="A1683">
            <v>39672</v>
          </cell>
          <cell r="B1683">
            <v>5.5404999999999998</v>
          </cell>
          <cell r="C1683">
            <v>5.5404999999999996E-2</v>
          </cell>
        </row>
        <row r="1684">
          <cell r="A1684">
            <v>39673</v>
          </cell>
          <cell r="B1684">
            <v>5.5480999999999998</v>
          </cell>
          <cell r="C1684">
            <v>5.5480999999999996E-2</v>
          </cell>
        </row>
        <row r="1685">
          <cell r="A1685">
            <v>39674</v>
          </cell>
          <cell r="B1685">
            <v>5.5357000000000003</v>
          </cell>
          <cell r="C1685">
            <v>5.5357000000000003E-2</v>
          </cell>
        </row>
        <row r="1686">
          <cell r="A1686">
            <v>39675</v>
          </cell>
          <cell r="B1686">
            <v>5.5312999999999999</v>
          </cell>
          <cell r="C1686">
            <v>5.5313000000000001E-2</v>
          </cell>
        </row>
        <row r="1687">
          <cell r="A1687">
            <v>39678</v>
          </cell>
          <cell r="B1687">
            <v>5.5144000000000002</v>
          </cell>
          <cell r="C1687">
            <v>5.5143999999999999E-2</v>
          </cell>
        </row>
        <row r="1688">
          <cell r="A1688">
            <v>39679</v>
          </cell>
          <cell r="B1688">
            <v>5.5423</v>
          </cell>
          <cell r="C1688">
            <v>5.5423E-2</v>
          </cell>
        </row>
        <row r="1689">
          <cell r="A1689">
            <v>39680</v>
          </cell>
          <cell r="B1689">
            <v>5.5983000000000001</v>
          </cell>
          <cell r="C1689">
            <v>5.5982999999999998E-2</v>
          </cell>
        </row>
        <row r="1690">
          <cell r="A1690">
            <v>39681</v>
          </cell>
          <cell r="B1690">
            <v>5.6322999999999999</v>
          </cell>
          <cell r="C1690">
            <v>5.6322999999999998E-2</v>
          </cell>
        </row>
        <row r="1691">
          <cell r="A1691">
            <v>39682</v>
          </cell>
          <cell r="B1691">
            <v>5.6554000000000002</v>
          </cell>
          <cell r="C1691">
            <v>5.6554E-2</v>
          </cell>
        </row>
        <row r="1692">
          <cell r="A1692">
            <v>39685</v>
          </cell>
          <cell r="B1692">
            <v>5.6094999999999997</v>
          </cell>
          <cell r="C1692">
            <v>5.6094999999999999E-2</v>
          </cell>
        </row>
        <row r="1693">
          <cell r="A1693">
            <v>39686</v>
          </cell>
          <cell r="B1693">
            <v>5.6064999999999996</v>
          </cell>
          <cell r="C1693">
            <v>5.6064999999999997E-2</v>
          </cell>
        </row>
        <row r="1694">
          <cell r="A1694">
            <v>39687</v>
          </cell>
          <cell r="B1694">
            <v>5.6454000000000004</v>
          </cell>
          <cell r="C1694">
            <v>5.6454000000000004E-2</v>
          </cell>
        </row>
        <row r="1695">
          <cell r="A1695">
            <v>39688</v>
          </cell>
          <cell r="B1695">
            <v>5.6333000000000002</v>
          </cell>
          <cell r="C1695">
            <v>5.6333000000000001E-2</v>
          </cell>
        </row>
        <row r="1696">
          <cell r="A1696">
            <v>39689</v>
          </cell>
          <cell r="B1696">
            <v>5.6658999999999997</v>
          </cell>
          <cell r="C1696">
            <v>5.6658999999999994E-2</v>
          </cell>
        </row>
        <row r="1697">
          <cell r="A1697">
            <v>39692</v>
          </cell>
          <cell r="B1697">
            <v>5.6665999999999999</v>
          </cell>
          <cell r="C1697">
            <v>5.6666000000000001E-2</v>
          </cell>
        </row>
        <row r="1698">
          <cell r="A1698">
            <v>39693</v>
          </cell>
          <cell r="B1698">
            <v>5.6486000000000001</v>
          </cell>
          <cell r="C1698">
            <v>5.6486000000000001E-2</v>
          </cell>
        </row>
        <row r="1699">
          <cell r="A1699">
            <v>39694</v>
          </cell>
          <cell r="B1699">
            <v>5.6794000000000002</v>
          </cell>
          <cell r="C1699">
            <v>5.6794000000000004E-2</v>
          </cell>
        </row>
        <row r="1700">
          <cell r="A1700">
            <v>39695</v>
          </cell>
          <cell r="B1700">
            <v>5.6657999999999999</v>
          </cell>
          <cell r="C1700">
            <v>5.6658E-2</v>
          </cell>
        </row>
        <row r="1701">
          <cell r="A1701">
            <v>39696</v>
          </cell>
          <cell r="B1701">
            <v>5.6616</v>
          </cell>
          <cell r="C1701">
            <v>5.6616E-2</v>
          </cell>
        </row>
        <row r="1702">
          <cell r="A1702">
            <v>39699</v>
          </cell>
          <cell r="B1702">
            <v>5.6779999999999999</v>
          </cell>
          <cell r="C1702">
            <v>5.6779999999999997E-2</v>
          </cell>
        </row>
        <row r="1703">
          <cell r="A1703">
            <v>39700</v>
          </cell>
          <cell r="B1703">
            <v>5.6715999999999998</v>
          </cell>
          <cell r="C1703">
            <v>5.6715999999999996E-2</v>
          </cell>
        </row>
        <row r="1704">
          <cell r="A1704">
            <v>39701</v>
          </cell>
          <cell r="B1704">
            <v>5.6624999999999996</v>
          </cell>
          <cell r="C1704">
            <v>5.6624999999999995E-2</v>
          </cell>
        </row>
        <row r="1705">
          <cell r="A1705">
            <v>39702</v>
          </cell>
          <cell r="B1705">
            <v>5.7028999999999996</v>
          </cell>
          <cell r="C1705">
            <v>5.7028999999999996E-2</v>
          </cell>
        </row>
        <row r="1706">
          <cell r="A1706">
            <v>39703</v>
          </cell>
          <cell r="B1706">
            <v>5.7953000000000001</v>
          </cell>
          <cell r="C1706">
            <v>5.7953000000000005E-2</v>
          </cell>
        </row>
        <row r="1707">
          <cell r="A1707">
            <v>39706</v>
          </cell>
          <cell r="B1707">
            <v>5.6437999999999997</v>
          </cell>
          <cell r="C1707">
            <v>5.6437999999999995E-2</v>
          </cell>
        </row>
        <row r="1708">
          <cell r="A1708">
            <v>39707</v>
          </cell>
          <cell r="B1708">
            <v>5.7176</v>
          </cell>
          <cell r="C1708">
            <v>5.7175999999999998E-2</v>
          </cell>
        </row>
        <row r="1709">
          <cell r="A1709">
            <v>39708</v>
          </cell>
          <cell r="B1709">
            <v>5.7503000000000002</v>
          </cell>
          <cell r="C1709">
            <v>5.7502999999999999E-2</v>
          </cell>
        </row>
        <row r="1710">
          <cell r="A1710">
            <v>39709</v>
          </cell>
          <cell r="B1710">
            <v>5.8673999999999999</v>
          </cell>
          <cell r="C1710">
            <v>5.8673999999999997E-2</v>
          </cell>
        </row>
        <row r="1711">
          <cell r="A1711">
            <v>39710</v>
          </cell>
          <cell r="B1711">
            <v>5.9603999999999999</v>
          </cell>
          <cell r="C1711">
            <v>5.9603999999999997E-2</v>
          </cell>
        </row>
        <row r="1712">
          <cell r="A1712">
            <v>39713</v>
          </cell>
          <cell r="B1712">
            <v>5.9316000000000004</v>
          </cell>
          <cell r="C1712">
            <v>5.9316000000000008E-2</v>
          </cell>
        </row>
        <row r="1713">
          <cell r="A1713">
            <v>39714</v>
          </cell>
          <cell r="B1713">
            <v>5.9819000000000004</v>
          </cell>
          <cell r="C1713">
            <v>5.9819000000000004E-2</v>
          </cell>
        </row>
        <row r="1714">
          <cell r="A1714">
            <v>39715</v>
          </cell>
          <cell r="B1714">
            <v>5.9912999999999998</v>
          </cell>
          <cell r="C1714">
            <v>5.9913000000000001E-2</v>
          </cell>
        </row>
        <row r="1715">
          <cell r="A1715">
            <v>39716</v>
          </cell>
          <cell r="B1715">
            <v>5.9950999999999999</v>
          </cell>
          <cell r="C1715">
            <v>5.9950999999999997E-2</v>
          </cell>
        </row>
        <row r="1716">
          <cell r="A1716">
            <v>39717</v>
          </cell>
          <cell r="B1716">
            <v>6.0423</v>
          </cell>
          <cell r="C1716">
            <v>6.0422999999999998E-2</v>
          </cell>
        </row>
        <row r="1717">
          <cell r="A1717">
            <v>39720</v>
          </cell>
          <cell r="B1717">
            <v>5.9291</v>
          </cell>
          <cell r="C1717">
            <v>5.9291000000000003E-2</v>
          </cell>
        </row>
        <row r="1718">
          <cell r="A1718">
            <v>39721</v>
          </cell>
          <cell r="B1718">
            <v>6.1769999999999996</v>
          </cell>
          <cell r="C1718">
            <v>6.1769999999999999E-2</v>
          </cell>
        </row>
        <row r="1719">
          <cell r="A1719">
            <v>39722</v>
          </cell>
          <cell r="B1719">
            <v>6.1333000000000002</v>
          </cell>
          <cell r="C1719">
            <v>6.1332999999999999E-2</v>
          </cell>
        </row>
        <row r="1720">
          <cell r="A1720">
            <v>39723</v>
          </cell>
          <cell r="B1720">
            <v>6.0926</v>
          </cell>
          <cell r="C1720">
            <v>6.0926000000000001E-2</v>
          </cell>
        </row>
        <row r="1721">
          <cell r="A1721">
            <v>39724</v>
          </cell>
          <cell r="B1721">
            <v>6.0549999999999997</v>
          </cell>
          <cell r="C1721">
            <v>6.055E-2</v>
          </cell>
        </row>
        <row r="1722">
          <cell r="A1722">
            <v>39727</v>
          </cell>
          <cell r="B1722">
            <v>5.9668000000000001</v>
          </cell>
          <cell r="C1722">
            <v>5.9667999999999999E-2</v>
          </cell>
        </row>
        <row r="1723">
          <cell r="A1723">
            <v>39728</v>
          </cell>
          <cell r="B1723">
            <v>6.0601000000000003</v>
          </cell>
          <cell r="C1723">
            <v>6.0601000000000002E-2</v>
          </cell>
        </row>
        <row r="1724">
          <cell r="A1724">
            <v>39729</v>
          </cell>
          <cell r="B1724">
            <v>6.1388999999999996</v>
          </cell>
          <cell r="C1724">
            <v>6.1388999999999999E-2</v>
          </cell>
        </row>
        <row r="1725">
          <cell r="A1725">
            <v>39730</v>
          </cell>
          <cell r="B1725">
            <v>6.2241999999999997</v>
          </cell>
          <cell r="C1725">
            <v>6.2241999999999999E-2</v>
          </cell>
        </row>
        <row r="1726">
          <cell r="A1726">
            <v>39731</v>
          </cell>
          <cell r="B1726">
            <v>6.3178000000000001</v>
          </cell>
          <cell r="C1726">
            <v>6.3177999999999998E-2</v>
          </cell>
        </row>
        <row r="1727">
          <cell r="A1727">
            <v>39734</v>
          </cell>
          <cell r="B1727">
            <v>6.3174999999999999</v>
          </cell>
          <cell r="C1727">
            <v>6.3174999999999995E-2</v>
          </cell>
        </row>
        <row r="1728">
          <cell r="A1728">
            <v>39735</v>
          </cell>
          <cell r="B1728">
            <v>6.4172000000000002</v>
          </cell>
          <cell r="C1728">
            <v>6.4172000000000007E-2</v>
          </cell>
        </row>
        <row r="1729">
          <cell r="A1729">
            <v>39736</v>
          </cell>
          <cell r="B1729">
            <v>6.3826999999999998</v>
          </cell>
          <cell r="C1729">
            <v>6.3826999999999995E-2</v>
          </cell>
        </row>
        <row r="1730">
          <cell r="A1730">
            <v>39737</v>
          </cell>
          <cell r="B1730">
            <v>6.4231999999999996</v>
          </cell>
          <cell r="C1730">
            <v>6.4231999999999997E-2</v>
          </cell>
        </row>
        <row r="1731">
          <cell r="A1731">
            <v>39738</v>
          </cell>
          <cell r="B1731">
            <v>6.5096999999999996</v>
          </cell>
          <cell r="C1731">
            <v>6.5097000000000002E-2</v>
          </cell>
        </row>
        <row r="1732">
          <cell r="A1732">
            <v>39741</v>
          </cell>
          <cell r="B1732">
            <v>6.5602999999999998</v>
          </cell>
          <cell r="C1732">
            <v>6.5602999999999995E-2</v>
          </cell>
        </row>
        <row r="1733">
          <cell r="A1733">
            <v>39742</v>
          </cell>
          <cell r="B1733">
            <v>6.5317999999999996</v>
          </cell>
          <cell r="C1733">
            <v>6.5318000000000001E-2</v>
          </cell>
        </row>
        <row r="1734">
          <cell r="A1734">
            <v>39743</v>
          </cell>
          <cell r="B1734">
            <v>6.4734999999999996</v>
          </cell>
          <cell r="C1734">
            <v>6.4735000000000001E-2</v>
          </cell>
        </row>
        <row r="1735">
          <cell r="A1735">
            <v>39744</v>
          </cell>
          <cell r="B1735">
            <v>6.4627999999999997</v>
          </cell>
          <cell r="C1735">
            <v>6.4627999999999991E-2</v>
          </cell>
        </row>
        <row r="1736">
          <cell r="A1736">
            <v>39745</v>
          </cell>
          <cell r="B1736">
            <v>6.4964000000000004</v>
          </cell>
          <cell r="C1736">
            <v>6.4964000000000008E-2</v>
          </cell>
        </row>
        <row r="1737">
          <cell r="A1737">
            <v>39748</v>
          </cell>
          <cell r="B1737">
            <v>6.5269000000000004</v>
          </cell>
          <cell r="C1737">
            <v>6.5269000000000008E-2</v>
          </cell>
        </row>
        <row r="1738">
          <cell r="A1738">
            <v>39749</v>
          </cell>
          <cell r="B1738">
            <v>6.6395999999999997</v>
          </cell>
          <cell r="C1738">
            <v>6.6395999999999997E-2</v>
          </cell>
        </row>
        <row r="1739">
          <cell r="A1739">
            <v>39750</v>
          </cell>
          <cell r="B1739">
            <v>6.7195999999999998</v>
          </cell>
          <cell r="C1739">
            <v>6.7195999999999992E-2</v>
          </cell>
        </row>
        <row r="1740">
          <cell r="A1740">
            <v>39751</v>
          </cell>
          <cell r="B1740">
            <v>6.7173999999999996</v>
          </cell>
          <cell r="C1740">
            <v>6.7173999999999998E-2</v>
          </cell>
        </row>
        <row r="1741">
          <cell r="A1741">
            <v>39752</v>
          </cell>
          <cell r="B1741">
            <v>6.7629999999999999</v>
          </cell>
          <cell r="C1741">
            <v>6.7629999999999996E-2</v>
          </cell>
        </row>
        <row r="1742">
          <cell r="A1742">
            <v>39755</v>
          </cell>
          <cell r="B1742">
            <v>6.7507999999999999</v>
          </cell>
          <cell r="C1742">
            <v>6.7507999999999999E-2</v>
          </cell>
        </row>
        <row r="1743">
          <cell r="A1743">
            <v>39756</v>
          </cell>
          <cell r="B1743">
            <v>6.7359</v>
          </cell>
          <cell r="C1743">
            <v>6.7359000000000002E-2</v>
          </cell>
        </row>
        <row r="1744">
          <cell r="A1744">
            <v>39757</v>
          </cell>
          <cell r="B1744">
            <v>6.7584</v>
          </cell>
          <cell r="C1744">
            <v>6.7584000000000005E-2</v>
          </cell>
        </row>
        <row r="1745">
          <cell r="A1745">
            <v>39758</v>
          </cell>
          <cell r="B1745">
            <v>6.7714999999999996</v>
          </cell>
          <cell r="C1745">
            <v>6.7714999999999997E-2</v>
          </cell>
        </row>
        <row r="1746">
          <cell r="A1746">
            <v>39759</v>
          </cell>
          <cell r="B1746">
            <v>6.7706999999999997</v>
          </cell>
          <cell r="C1746">
            <v>6.7707000000000003E-2</v>
          </cell>
        </row>
        <row r="1747">
          <cell r="A1747">
            <v>39762</v>
          </cell>
          <cell r="B1747">
            <v>6.8506999999999998</v>
          </cell>
          <cell r="C1747">
            <v>6.8506999999999998E-2</v>
          </cell>
        </row>
        <row r="1748">
          <cell r="A1748">
            <v>39763</v>
          </cell>
          <cell r="B1748">
            <v>6.8513000000000002</v>
          </cell>
          <cell r="C1748">
            <v>6.8513000000000004E-2</v>
          </cell>
        </row>
        <row r="1749">
          <cell r="A1749">
            <v>39764</v>
          </cell>
          <cell r="B1749">
            <v>6.7892999999999999</v>
          </cell>
          <cell r="C1749">
            <v>6.7892999999999995E-2</v>
          </cell>
        </row>
        <row r="1750">
          <cell r="A1750">
            <v>39765</v>
          </cell>
          <cell r="B1750">
            <v>6.8937999999999997</v>
          </cell>
          <cell r="C1750">
            <v>6.8937999999999999E-2</v>
          </cell>
        </row>
        <row r="1751">
          <cell r="A1751">
            <v>39766</v>
          </cell>
          <cell r="B1751">
            <v>6.8230000000000004</v>
          </cell>
          <cell r="C1751">
            <v>6.8229999999999999E-2</v>
          </cell>
        </row>
        <row r="1752">
          <cell r="A1752">
            <v>39769</v>
          </cell>
          <cell r="B1752">
            <v>6.8201999999999998</v>
          </cell>
          <cell r="C1752">
            <v>6.8201999999999999E-2</v>
          </cell>
        </row>
        <row r="1753">
          <cell r="A1753">
            <v>39770</v>
          </cell>
          <cell r="B1753">
            <v>6.8040000000000003</v>
          </cell>
          <cell r="C1753">
            <v>6.8040000000000003E-2</v>
          </cell>
        </row>
        <row r="1754">
          <cell r="A1754">
            <v>39771</v>
          </cell>
          <cell r="B1754">
            <v>6.7611999999999997</v>
          </cell>
          <cell r="C1754">
            <v>6.7611999999999992E-2</v>
          </cell>
        </row>
        <row r="1755">
          <cell r="A1755">
            <v>39772</v>
          </cell>
          <cell r="B1755">
            <v>6.6364999999999998</v>
          </cell>
          <cell r="C1755">
            <v>6.6364999999999993E-2</v>
          </cell>
        </row>
        <row r="1756">
          <cell r="A1756">
            <v>39773</v>
          </cell>
          <cell r="B1756">
            <v>6.7923</v>
          </cell>
          <cell r="C1756">
            <v>6.7922999999999997E-2</v>
          </cell>
        </row>
        <row r="1757">
          <cell r="A1757">
            <v>39776</v>
          </cell>
          <cell r="B1757">
            <v>6.8</v>
          </cell>
          <cell r="C1757">
            <v>6.8000000000000005E-2</v>
          </cell>
        </row>
        <row r="1758">
          <cell r="A1758">
            <v>39777</v>
          </cell>
          <cell r="B1758">
            <v>6.6982999999999997</v>
          </cell>
          <cell r="C1758">
            <v>6.6983000000000001E-2</v>
          </cell>
        </row>
        <row r="1759">
          <cell r="A1759">
            <v>39778</v>
          </cell>
          <cell r="B1759">
            <v>6.7172999999999998</v>
          </cell>
          <cell r="C1759">
            <v>6.7172999999999997E-2</v>
          </cell>
        </row>
        <row r="1760">
          <cell r="A1760">
            <v>39779</v>
          </cell>
          <cell r="B1760">
            <v>6.7460000000000004</v>
          </cell>
          <cell r="C1760">
            <v>6.7460000000000006E-2</v>
          </cell>
        </row>
        <row r="1761">
          <cell r="A1761">
            <v>39780</v>
          </cell>
          <cell r="B1761">
            <v>6.7460000000000004</v>
          </cell>
          <cell r="C1761">
            <v>6.7460000000000006E-2</v>
          </cell>
        </row>
        <row r="1762">
          <cell r="A1762">
            <v>39783</v>
          </cell>
          <cell r="B1762">
            <v>6.6178999999999997</v>
          </cell>
          <cell r="C1762">
            <v>6.6179000000000002E-2</v>
          </cell>
        </row>
        <row r="1763">
          <cell r="A1763">
            <v>39784</v>
          </cell>
          <cell r="B1763">
            <v>6.6146000000000003</v>
          </cell>
          <cell r="C1763">
            <v>6.6145999999999996E-2</v>
          </cell>
        </row>
        <row r="1764">
          <cell r="A1764">
            <v>39785</v>
          </cell>
          <cell r="B1764">
            <v>6.7179000000000002</v>
          </cell>
          <cell r="C1764">
            <v>6.7179000000000003E-2</v>
          </cell>
        </row>
        <row r="1765">
          <cell r="A1765">
            <v>39786</v>
          </cell>
          <cell r="B1765">
            <v>6.7119</v>
          </cell>
          <cell r="C1765">
            <v>6.7118999999999998E-2</v>
          </cell>
        </row>
        <row r="1766">
          <cell r="A1766">
            <v>39787</v>
          </cell>
          <cell r="B1766">
            <v>6.7403000000000004</v>
          </cell>
          <cell r="C1766">
            <v>6.7403000000000005E-2</v>
          </cell>
        </row>
        <row r="1767">
          <cell r="A1767">
            <v>39790</v>
          </cell>
          <cell r="B1767">
            <v>6.7919</v>
          </cell>
          <cell r="C1767">
            <v>6.7919000000000007E-2</v>
          </cell>
        </row>
        <row r="1768">
          <cell r="A1768">
            <v>39791</v>
          </cell>
          <cell r="B1768">
            <v>6.7229999999999999</v>
          </cell>
          <cell r="C1768">
            <v>6.7229999999999998E-2</v>
          </cell>
        </row>
        <row r="1769">
          <cell r="A1769">
            <v>39792</v>
          </cell>
          <cell r="B1769">
            <v>6.6993</v>
          </cell>
          <cell r="C1769">
            <v>6.6992999999999997E-2</v>
          </cell>
        </row>
        <row r="1770">
          <cell r="A1770">
            <v>39793</v>
          </cell>
          <cell r="B1770">
            <v>6.6731999999999996</v>
          </cell>
          <cell r="C1770">
            <v>6.6732E-2</v>
          </cell>
        </row>
        <row r="1771">
          <cell r="A1771">
            <v>39794</v>
          </cell>
          <cell r="B1771">
            <v>6.6840000000000002</v>
          </cell>
          <cell r="C1771">
            <v>6.6839999999999997E-2</v>
          </cell>
        </row>
        <row r="1772">
          <cell r="A1772">
            <v>39797</v>
          </cell>
          <cell r="B1772">
            <v>6.6917999999999997</v>
          </cell>
          <cell r="C1772">
            <v>6.6917999999999991E-2</v>
          </cell>
        </row>
        <row r="1773">
          <cell r="A1773">
            <v>39798</v>
          </cell>
          <cell r="B1773">
            <v>6.6151</v>
          </cell>
          <cell r="C1773">
            <v>6.6151000000000001E-2</v>
          </cell>
        </row>
        <row r="1774">
          <cell r="A1774">
            <v>39799</v>
          </cell>
          <cell r="B1774">
            <v>6.4908999999999999</v>
          </cell>
          <cell r="C1774">
            <v>6.4908999999999994E-2</v>
          </cell>
        </row>
        <row r="1775">
          <cell r="A1775">
            <v>39800</v>
          </cell>
          <cell r="B1775">
            <v>6.4417999999999997</v>
          </cell>
          <cell r="C1775">
            <v>6.4418000000000003E-2</v>
          </cell>
        </row>
        <row r="1776">
          <cell r="A1776">
            <v>39801</v>
          </cell>
          <cell r="B1776">
            <v>6.5084999999999997</v>
          </cell>
          <cell r="C1776">
            <v>6.5085000000000004E-2</v>
          </cell>
        </row>
        <row r="1777">
          <cell r="A1777">
            <v>39804</v>
          </cell>
          <cell r="B1777">
            <v>6.4969000000000001</v>
          </cell>
          <cell r="C1777">
            <v>6.4968999999999999E-2</v>
          </cell>
        </row>
        <row r="1778">
          <cell r="A1778">
            <v>39805</v>
          </cell>
          <cell r="B1778">
            <v>6.4926000000000004</v>
          </cell>
          <cell r="C1778">
            <v>6.4925999999999998E-2</v>
          </cell>
        </row>
        <row r="1779">
          <cell r="A1779">
            <v>39806</v>
          </cell>
          <cell r="B1779">
            <v>6.4859999999999998</v>
          </cell>
          <cell r="C1779">
            <v>6.4860000000000001E-2</v>
          </cell>
        </row>
        <row r="1780">
          <cell r="A1780">
            <v>39807</v>
          </cell>
          <cell r="B1780">
            <v>6.4836</v>
          </cell>
          <cell r="C1780">
            <v>6.4836000000000005E-2</v>
          </cell>
        </row>
        <row r="1781">
          <cell r="A1781">
            <v>39808</v>
          </cell>
          <cell r="B1781">
            <v>6.4837999999999996</v>
          </cell>
          <cell r="C1781">
            <v>6.4837999999999993E-2</v>
          </cell>
        </row>
        <row r="1782">
          <cell r="A1782">
            <v>39811</v>
          </cell>
          <cell r="B1782">
            <v>6.3856000000000002</v>
          </cell>
          <cell r="C1782">
            <v>6.3855999999999996E-2</v>
          </cell>
        </row>
        <row r="1783">
          <cell r="A1783">
            <v>39812</v>
          </cell>
          <cell r="B1783">
            <v>6.4245999999999999</v>
          </cell>
          <cell r="C1783">
            <v>6.4245999999999998E-2</v>
          </cell>
        </row>
        <row r="1784">
          <cell r="A1784">
            <v>39813</v>
          </cell>
          <cell r="B1784">
            <v>6.4706999999999999</v>
          </cell>
          <cell r="C1784">
            <v>6.4707000000000001E-2</v>
          </cell>
        </row>
        <row r="1785">
          <cell r="A1785">
            <v>39814</v>
          </cell>
          <cell r="B1785">
            <v>6.4675000000000002</v>
          </cell>
          <cell r="C1785">
            <v>6.4674999999999996E-2</v>
          </cell>
        </row>
        <row r="1786">
          <cell r="A1786">
            <v>39815</v>
          </cell>
          <cell r="B1786">
            <v>6.5441000000000003</v>
          </cell>
          <cell r="C1786">
            <v>6.5440999999999999E-2</v>
          </cell>
        </row>
        <row r="1787">
          <cell r="A1787">
            <v>39818</v>
          </cell>
          <cell r="B1787">
            <v>6.6356999999999999</v>
          </cell>
          <cell r="C1787">
            <v>6.6356999999999999E-2</v>
          </cell>
        </row>
        <row r="1788">
          <cell r="A1788">
            <v>39819</v>
          </cell>
          <cell r="B1788">
            <v>6.6559999999999997</v>
          </cell>
          <cell r="C1788">
            <v>6.6559999999999994E-2</v>
          </cell>
        </row>
        <row r="1789">
          <cell r="A1789">
            <v>39820</v>
          </cell>
          <cell r="B1789">
            <v>6.7084999999999999</v>
          </cell>
          <cell r="C1789">
            <v>6.7085000000000006E-2</v>
          </cell>
        </row>
        <row r="1790">
          <cell r="A1790">
            <v>39821</v>
          </cell>
          <cell r="B1790">
            <v>6.6779000000000002</v>
          </cell>
          <cell r="C1790">
            <v>6.6779000000000005E-2</v>
          </cell>
        </row>
        <row r="1791">
          <cell r="A1791">
            <v>39822</v>
          </cell>
          <cell r="B1791">
            <v>6.6487999999999996</v>
          </cell>
          <cell r="C1791">
            <v>6.6487999999999992E-2</v>
          </cell>
        </row>
        <row r="1792">
          <cell r="A1792">
            <v>39825</v>
          </cell>
          <cell r="B1792">
            <v>6.63</v>
          </cell>
          <cell r="C1792">
            <v>6.6299999999999998E-2</v>
          </cell>
        </row>
        <row r="1793">
          <cell r="A1793">
            <v>39826</v>
          </cell>
          <cell r="B1793">
            <v>6.5803000000000003</v>
          </cell>
          <cell r="C1793">
            <v>6.5803E-2</v>
          </cell>
        </row>
        <row r="1794">
          <cell r="A1794">
            <v>39827</v>
          </cell>
          <cell r="B1794">
            <v>6.4055</v>
          </cell>
          <cell r="C1794">
            <v>6.4055000000000001E-2</v>
          </cell>
        </row>
        <row r="1795">
          <cell r="A1795">
            <v>39828</v>
          </cell>
          <cell r="B1795">
            <v>6.444</v>
          </cell>
          <cell r="C1795">
            <v>6.4439999999999997E-2</v>
          </cell>
        </row>
        <row r="1796">
          <cell r="A1796">
            <v>39829</v>
          </cell>
          <cell r="B1796">
            <v>6.5271999999999997</v>
          </cell>
          <cell r="C1796">
            <v>6.5271999999999997E-2</v>
          </cell>
        </row>
        <row r="1797">
          <cell r="A1797">
            <v>39832</v>
          </cell>
          <cell r="B1797">
            <v>6.6077000000000004</v>
          </cell>
          <cell r="C1797">
            <v>6.6076999999999997E-2</v>
          </cell>
        </row>
        <row r="1798">
          <cell r="A1798">
            <v>39833</v>
          </cell>
          <cell r="B1798">
            <v>6.5513000000000003</v>
          </cell>
          <cell r="C1798">
            <v>6.5513000000000002E-2</v>
          </cell>
        </row>
        <row r="1799">
          <cell r="A1799">
            <v>39834</v>
          </cell>
          <cell r="B1799">
            <v>6.6315</v>
          </cell>
          <cell r="C1799">
            <v>6.6314999999999999E-2</v>
          </cell>
        </row>
        <row r="1800">
          <cell r="A1800">
            <v>39835</v>
          </cell>
          <cell r="B1800">
            <v>6.6513</v>
          </cell>
          <cell r="C1800">
            <v>6.6513000000000003E-2</v>
          </cell>
        </row>
        <row r="1801">
          <cell r="A1801">
            <v>39836</v>
          </cell>
          <cell r="B1801">
            <v>6.6684000000000001</v>
          </cell>
          <cell r="C1801">
            <v>6.6684000000000007E-2</v>
          </cell>
        </row>
        <row r="1802">
          <cell r="A1802">
            <v>39839</v>
          </cell>
          <cell r="B1802">
            <v>6.7526000000000002</v>
          </cell>
          <cell r="C1802">
            <v>6.7526000000000003E-2</v>
          </cell>
        </row>
        <row r="1803">
          <cell r="A1803">
            <v>39840</v>
          </cell>
          <cell r="B1803">
            <v>6.6982999999999997</v>
          </cell>
          <cell r="C1803">
            <v>6.6983000000000001E-2</v>
          </cell>
        </row>
        <row r="1804">
          <cell r="A1804">
            <v>39841</v>
          </cell>
          <cell r="B1804">
            <v>6.7218</v>
          </cell>
          <cell r="C1804">
            <v>6.7218E-2</v>
          </cell>
        </row>
        <row r="1805">
          <cell r="A1805">
            <v>39842</v>
          </cell>
          <cell r="B1805">
            <v>6.7910000000000004</v>
          </cell>
          <cell r="C1805">
            <v>6.7909999999999998E-2</v>
          </cell>
        </row>
        <row r="1806">
          <cell r="A1806">
            <v>39843</v>
          </cell>
          <cell r="B1806">
            <v>6.7358000000000002</v>
          </cell>
          <cell r="C1806">
            <v>6.7358000000000001E-2</v>
          </cell>
        </row>
        <row r="1807">
          <cell r="A1807">
            <v>39846</v>
          </cell>
          <cell r="B1807">
            <v>6.6535000000000002</v>
          </cell>
          <cell r="C1807">
            <v>6.6534999999999997E-2</v>
          </cell>
        </row>
        <row r="1808">
          <cell r="A1808">
            <v>39847</v>
          </cell>
          <cell r="B1808">
            <v>6.6919000000000004</v>
          </cell>
          <cell r="C1808">
            <v>6.6919000000000006E-2</v>
          </cell>
        </row>
        <row r="1809">
          <cell r="A1809">
            <v>39848</v>
          </cell>
          <cell r="B1809">
            <v>6.6917999999999997</v>
          </cell>
          <cell r="C1809">
            <v>6.6917999999999991E-2</v>
          </cell>
        </row>
        <row r="1810">
          <cell r="A1810">
            <v>39849</v>
          </cell>
          <cell r="B1810">
            <v>6.6188000000000002</v>
          </cell>
          <cell r="C1810">
            <v>6.6187999999999997E-2</v>
          </cell>
        </row>
        <row r="1811">
          <cell r="A1811">
            <v>39850</v>
          </cell>
          <cell r="B1811">
            <v>6.7054</v>
          </cell>
          <cell r="C1811">
            <v>6.7054000000000002E-2</v>
          </cell>
        </row>
        <row r="1812">
          <cell r="A1812">
            <v>39853</v>
          </cell>
          <cell r="B1812">
            <v>6.7690999999999999</v>
          </cell>
          <cell r="C1812">
            <v>6.7691000000000001E-2</v>
          </cell>
        </row>
        <row r="1813">
          <cell r="A1813">
            <v>39854</v>
          </cell>
          <cell r="B1813">
            <v>6.7131999999999996</v>
          </cell>
          <cell r="C1813">
            <v>6.7131999999999997E-2</v>
          </cell>
        </row>
        <row r="1814">
          <cell r="A1814">
            <v>39855</v>
          </cell>
          <cell r="B1814">
            <v>6.6813000000000002</v>
          </cell>
          <cell r="C1814">
            <v>6.6812999999999997E-2</v>
          </cell>
        </row>
        <row r="1815">
          <cell r="A1815">
            <v>39856</v>
          </cell>
          <cell r="B1815">
            <v>6.6226000000000003</v>
          </cell>
          <cell r="C1815">
            <v>6.6226000000000007E-2</v>
          </cell>
        </row>
        <row r="1816">
          <cell r="A1816">
            <v>39857</v>
          </cell>
          <cell r="B1816">
            <v>6.6501999999999999</v>
          </cell>
          <cell r="C1816">
            <v>6.6502000000000006E-2</v>
          </cell>
        </row>
        <row r="1817">
          <cell r="A1817">
            <v>39860</v>
          </cell>
          <cell r="B1817">
            <v>6.6510999999999996</v>
          </cell>
          <cell r="C1817">
            <v>6.6511000000000001E-2</v>
          </cell>
        </row>
        <row r="1818">
          <cell r="A1818">
            <v>39861</v>
          </cell>
          <cell r="B1818">
            <v>6.5286</v>
          </cell>
          <cell r="C1818">
            <v>6.5285999999999997E-2</v>
          </cell>
        </row>
        <row r="1819">
          <cell r="A1819">
            <v>39862</v>
          </cell>
          <cell r="B1819">
            <v>6.5743</v>
          </cell>
          <cell r="C1819">
            <v>6.5742999999999996E-2</v>
          </cell>
        </row>
        <row r="1820">
          <cell r="A1820">
            <v>39863</v>
          </cell>
          <cell r="B1820">
            <v>6.6494999999999997</v>
          </cell>
          <cell r="C1820">
            <v>6.6494999999999999E-2</v>
          </cell>
        </row>
        <row r="1821">
          <cell r="A1821">
            <v>39864</v>
          </cell>
          <cell r="B1821">
            <v>6.5736999999999997</v>
          </cell>
          <cell r="C1821">
            <v>6.573699999999999E-2</v>
          </cell>
        </row>
        <row r="1822">
          <cell r="A1822">
            <v>39867</v>
          </cell>
          <cell r="B1822">
            <v>6.5625</v>
          </cell>
          <cell r="C1822">
            <v>6.5625000000000003E-2</v>
          </cell>
        </row>
        <row r="1823">
          <cell r="A1823">
            <v>39868</v>
          </cell>
          <cell r="B1823">
            <v>6.5754000000000001</v>
          </cell>
          <cell r="C1823">
            <v>6.5754000000000007E-2</v>
          </cell>
        </row>
        <row r="1824">
          <cell r="A1824">
            <v>39869</v>
          </cell>
          <cell r="B1824">
            <v>6.6642000000000001</v>
          </cell>
          <cell r="C1824">
            <v>6.6642000000000007E-2</v>
          </cell>
        </row>
        <row r="1825">
          <cell r="A1825">
            <v>39870</v>
          </cell>
          <cell r="B1825">
            <v>6.6817000000000002</v>
          </cell>
          <cell r="C1825">
            <v>6.6817000000000001E-2</v>
          </cell>
        </row>
        <row r="1826">
          <cell r="A1826">
            <v>39871</v>
          </cell>
          <cell r="B1826">
            <v>6.6715</v>
          </cell>
          <cell r="C1826">
            <v>6.6714999999999997E-2</v>
          </cell>
        </row>
        <row r="1827">
          <cell r="A1827">
            <v>39874</v>
          </cell>
          <cell r="B1827">
            <v>6.5724</v>
          </cell>
          <cell r="C1827">
            <v>6.5724000000000005E-2</v>
          </cell>
        </row>
        <row r="1828">
          <cell r="A1828">
            <v>39875</v>
          </cell>
          <cell r="B1828">
            <v>6.6040000000000001</v>
          </cell>
          <cell r="C1828">
            <v>6.6040000000000001E-2</v>
          </cell>
        </row>
        <row r="1829">
          <cell r="A1829">
            <v>39876</v>
          </cell>
          <cell r="B1829">
            <v>6.6361999999999997</v>
          </cell>
          <cell r="C1829">
            <v>6.636199999999999E-2</v>
          </cell>
        </row>
        <row r="1830">
          <cell r="A1830">
            <v>39877</v>
          </cell>
          <cell r="B1830">
            <v>6.5236999999999998</v>
          </cell>
          <cell r="C1830">
            <v>6.5237000000000003E-2</v>
          </cell>
        </row>
        <row r="1831">
          <cell r="A1831">
            <v>39878</v>
          </cell>
          <cell r="B1831">
            <v>6.5820999999999996</v>
          </cell>
          <cell r="C1831">
            <v>6.5820999999999991E-2</v>
          </cell>
        </row>
        <row r="1832">
          <cell r="A1832">
            <v>39881</v>
          </cell>
          <cell r="B1832">
            <v>6.6116000000000001</v>
          </cell>
          <cell r="C1832">
            <v>6.6116000000000008E-2</v>
          </cell>
        </row>
        <row r="1833">
          <cell r="A1833">
            <v>39882</v>
          </cell>
          <cell r="B1833">
            <v>6.6817000000000002</v>
          </cell>
          <cell r="C1833">
            <v>6.6817000000000001E-2</v>
          </cell>
        </row>
        <row r="1834">
          <cell r="A1834">
            <v>39883</v>
          </cell>
          <cell r="B1834">
            <v>6.6307999999999998</v>
          </cell>
          <cell r="C1834">
            <v>6.6307999999999992E-2</v>
          </cell>
        </row>
        <row r="1835">
          <cell r="A1835">
            <v>39884</v>
          </cell>
          <cell r="B1835">
            <v>6.6215999999999999</v>
          </cell>
          <cell r="C1835">
            <v>6.6215999999999997E-2</v>
          </cell>
        </row>
        <row r="1836">
          <cell r="A1836">
            <v>39885</v>
          </cell>
          <cell r="B1836">
            <v>6.5785</v>
          </cell>
          <cell r="C1836">
            <v>6.5784999999999996E-2</v>
          </cell>
        </row>
        <row r="1837">
          <cell r="A1837">
            <v>39888</v>
          </cell>
          <cell r="B1837">
            <v>6.5953999999999997</v>
          </cell>
          <cell r="C1837">
            <v>6.5953999999999999E-2</v>
          </cell>
        </row>
        <row r="1838">
          <cell r="A1838">
            <v>39889</v>
          </cell>
          <cell r="B1838">
            <v>6.6005000000000003</v>
          </cell>
          <cell r="C1838">
            <v>6.6005000000000008E-2</v>
          </cell>
        </row>
        <row r="1839">
          <cell r="A1839">
            <v>39890</v>
          </cell>
          <cell r="B1839">
            <v>6.5140000000000002</v>
          </cell>
          <cell r="C1839">
            <v>6.5140000000000003E-2</v>
          </cell>
        </row>
        <row r="1840">
          <cell r="A1840">
            <v>39891</v>
          </cell>
          <cell r="B1840">
            <v>6.5439999999999996</v>
          </cell>
          <cell r="C1840">
            <v>6.5439999999999998E-2</v>
          </cell>
        </row>
        <row r="1841">
          <cell r="A1841">
            <v>39892</v>
          </cell>
          <cell r="B1841">
            <v>6.5613000000000001</v>
          </cell>
          <cell r="C1841">
            <v>6.5613000000000005E-2</v>
          </cell>
        </row>
        <row r="1842">
          <cell r="A1842">
            <v>39895</v>
          </cell>
          <cell r="B1842">
            <v>6.5629999999999997</v>
          </cell>
          <cell r="C1842">
            <v>6.5629999999999994E-2</v>
          </cell>
        </row>
        <row r="1843">
          <cell r="A1843">
            <v>39896</v>
          </cell>
          <cell r="B1843">
            <v>6.6223000000000001</v>
          </cell>
          <cell r="C1843">
            <v>6.6223000000000004E-2</v>
          </cell>
        </row>
        <row r="1844">
          <cell r="A1844">
            <v>39897</v>
          </cell>
          <cell r="B1844">
            <v>6.6708999999999996</v>
          </cell>
          <cell r="C1844">
            <v>6.6708999999999991E-2</v>
          </cell>
        </row>
        <row r="1845">
          <cell r="A1845">
            <v>39898</v>
          </cell>
          <cell r="B1845">
            <v>6.5065</v>
          </cell>
          <cell r="C1845">
            <v>6.5064999999999998E-2</v>
          </cell>
        </row>
        <row r="1846">
          <cell r="A1846">
            <v>39899</v>
          </cell>
          <cell r="B1846">
            <v>6.5216000000000003</v>
          </cell>
          <cell r="C1846">
            <v>6.5215999999999996E-2</v>
          </cell>
        </row>
        <row r="1847">
          <cell r="A1847">
            <v>39902</v>
          </cell>
          <cell r="B1847">
            <v>6.4698000000000002</v>
          </cell>
          <cell r="C1847">
            <v>6.4698000000000006E-2</v>
          </cell>
        </row>
        <row r="1848">
          <cell r="A1848">
            <v>39903</v>
          </cell>
          <cell r="B1848">
            <v>6.4288999999999996</v>
          </cell>
          <cell r="C1848">
            <v>6.4288999999999999E-2</v>
          </cell>
        </row>
        <row r="1849">
          <cell r="A1849">
            <v>39904</v>
          </cell>
          <cell r="B1849">
            <v>6.4385000000000003</v>
          </cell>
          <cell r="C1849">
            <v>6.4384999999999998E-2</v>
          </cell>
        </row>
        <row r="1850">
          <cell r="A1850">
            <v>39905</v>
          </cell>
          <cell r="B1850">
            <v>6.4751000000000003</v>
          </cell>
          <cell r="C1850">
            <v>6.4751000000000003E-2</v>
          </cell>
        </row>
        <row r="1851">
          <cell r="A1851">
            <v>39906</v>
          </cell>
          <cell r="B1851">
            <v>6.4980000000000002</v>
          </cell>
          <cell r="C1851">
            <v>6.4979999999999996E-2</v>
          </cell>
        </row>
        <row r="1852">
          <cell r="A1852">
            <v>39909</v>
          </cell>
          <cell r="B1852">
            <v>6.5397999999999996</v>
          </cell>
          <cell r="C1852">
            <v>6.5397999999999998E-2</v>
          </cell>
        </row>
        <row r="1853">
          <cell r="A1853">
            <v>39910</v>
          </cell>
          <cell r="B1853">
            <v>6.5041000000000002</v>
          </cell>
          <cell r="C1853">
            <v>6.5041000000000002E-2</v>
          </cell>
        </row>
        <row r="1854">
          <cell r="A1854">
            <v>39911</v>
          </cell>
          <cell r="B1854">
            <v>6.4672000000000001</v>
          </cell>
          <cell r="C1854">
            <v>6.4672000000000007E-2</v>
          </cell>
        </row>
        <row r="1855">
          <cell r="A1855">
            <v>39912</v>
          </cell>
          <cell r="B1855">
            <v>6.476</v>
          </cell>
          <cell r="C1855">
            <v>6.4759999999999998E-2</v>
          </cell>
        </row>
        <row r="1856">
          <cell r="A1856">
            <v>39913</v>
          </cell>
          <cell r="B1856">
            <v>6.4687000000000001</v>
          </cell>
          <cell r="C1856">
            <v>6.4686999999999995E-2</v>
          </cell>
        </row>
        <row r="1857">
          <cell r="A1857">
            <v>39916</v>
          </cell>
          <cell r="B1857">
            <v>6.4684999999999997</v>
          </cell>
          <cell r="C1857">
            <v>6.4684999999999993E-2</v>
          </cell>
        </row>
        <row r="1858">
          <cell r="A1858">
            <v>39917</v>
          </cell>
          <cell r="B1858">
            <v>6.4328000000000003</v>
          </cell>
          <cell r="C1858">
            <v>6.4327999999999996E-2</v>
          </cell>
        </row>
        <row r="1859">
          <cell r="A1859">
            <v>39918</v>
          </cell>
          <cell r="B1859">
            <v>6.4326999999999996</v>
          </cell>
          <cell r="C1859">
            <v>6.4326999999999995E-2</v>
          </cell>
        </row>
        <row r="1860">
          <cell r="A1860">
            <v>39919</v>
          </cell>
          <cell r="B1860">
            <v>6.4394999999999998</v>
          </cell>
          <cell r="C1860">
            <v>6.4394999999999994E-2</v>
          </cell>
        </row>
        <row r="1861">
          <cell r="A1861">
            <v>39920</v>
          </cell>
          <cell r="B1861">
            <v>6.4734999999999996</v>
          </cell>
          <cell r="C1861">
            <v>6.4735000000000001E-2</v>
          </cell>
        </row>
        <row r="1862">
          <cell r="A1862">
            <v>39923</v>
          </cell>
          <cell r="B1862">
            <v>6.3501000000000003</v>
          </cell>
          <cell r="C1862">
            <v>6.3501000000000002E-2</v>
          </cell>
        </row>
        <row r="1863">
          <cell r="A1863">
            <v>39924</v>
          </cell>
          <cell r="B1863">
            <v>6.3718000000000004</v>
          </cell>
          <cell r="C1863">
            <v>6.3717999999999997E-2</v>
          </cell>
        </row>
        <row r="1864">
          <cell r="A1864">
            <v>39925</v>
          </cell>
          <cell r="B1864">
            <v>6.4288999999999996</v>
          </cell>
          <cell r="C1864">
            <v>6.4288999999999999E-2</v>
          </cell>
        </row>
        <row r="1865">
          <cell r="A1865">
            <v>39926</v>
          </cell>
          <cell r="B1865">
            <v>6.4534000000000002</v>
          </cell>
          <cell r="C1865">
            <v>6.4534000000000008E-2</v>
          </cell>
        </row>
        <row r="1866">
          <cell r="A1866">
            <v>39927</v>
          </cell>
          <cell r="B1866">
            <v>6.4485999999999999</v>
          </cell>
          <cell r="C1866">
            <v>6.4486000000000002E-2</v>
          </cell>
        </row>
        <row r="1867">
          <cell r="A1867">
            <v>39930</v>
          </cell>
          <cell r="B1867">
            <v>6.4363000000000001</v>
          </cell>
          <cell r="C1867">
            <v>6.4363000000000004E-2</v>
          </cell>
        </row>
        <row r="1868">
          <cell r="A1868">
            <v>39931</v>
          </cell>
          <cell r="B1868">
            <v>6.4467999999999996</v>
          </cell>
          <cell r="C1868">
            <v>6.4467999999999998E-2</v>
          </cell>
        </row>
        <row r="1869">
          <cell r="A1869">
            <v>39932</v>
          </cell>
          <cell r="B1869">
            <v>6.4668999999999999</v>
          </cell>
          <cell r="C1869">
            <v>6.4669000000000004E-2</v>
          </cell>
        </row>
        <row r="1870">
          <cell r="A1870">
            <v>39933</v>
          </cell>
          <cell r="B1870">
            <v>6.4759000000000002</v>
          </cell>
          <cell r="C1870">
            <v>6.4758999999999997E-2</v>
          </cell>
        </row>
        <row r="1871">
          <cell r="A1871">
            <v>39934</v>
          </cell>
          <cell r="B1871">
            <v>6.4396000000000004</v>
          </cell>
          <cell r="C1871">
            <v>6.4396000000000009E-2</v>
          </cell>
        </row>
        <row r="1872">
          <cell r="A1872">
            <v>39937</v>
          </cell>
          <cell r="B1872">
            <v>6.4097999999999997</v>
          </cell>
          <cell r="C1872">
            <v>6.4098000000000002E-2</v>
          </cell>
        </row>
        <row r="1873">
          <cell r="A1873">
            <v>39938</v>
          </cell>
          <cell r="B1873">
            <v>6.3890000000000002</v>
          </cell>
          <cell r="C1873">
            <v>6.3890000000000002E-2</v>
          </cell>
        </row>
        <row r="1874">
          <cell r="A1874">
            <v>39939</v>
          </cell>
          <cell r="B1874">
            <v>6.3567</v>
          </cell>
          <cell r="C1874">
            <v>6.3566999999999999E-2</v>
          </cell>
        </row>
        <row r="1875">
          <cell r="A1875">
            <v>39940</v>
          </cell>
          <cell r="B1875">
            <v>6.3985000000000003</v>
          </cell>
          <cell r="C1875">
            <v>6.3985E-2</v>
          </cell>
        </row>
        <row r="1876">
          <cell r="A1876">
            <v>39941</v>
          </cell>
          <cell r="B1876">
            <v>6.4066999999999998</v>
          </cell>
          <cell r="C1876">
            <v>6.4066999999999999E-2</v>
          </cell>
        </row>
        <row r="1877">
          <cell r="A1877">
            <v>39944</v>
          </cell>
          <cell r="B1877">
            <v>6.3220999999999998</v>
          </cell>
          <cell r="C1877">
            <v>6.3220999999999999E-2</v>
          </cell>
        </row>
        <row r="1878">
          <cell r="A1878">
            <v>39945</v>
          </cell>
          <cell r="B1878">
            <v>6.3498000000000001</v>
          </cell>
          <cell r="C1878">
            <v>6.3497999999999999E-2</v>
          </cell>
        </row>
        <row r="1879">
          <cell r="A1879">
            <v>39946</v>
          </cell>
          <cell r="B1879">
            <v>6.2270000000000003</v>
          </cell>
          <cell r="C1879">
            <v>6.2270000000000006E-2</v>
          </cell>
        </row>
        <row r="1880">
          <cell r="A1880">
            <v>39947</v>
          </cell>
          <cell r="B1880">
            <v>6.1864999999999997</v>
          </cell>
          <cell r="C1880">
            <v>6.1864999999999996E-2</v>
          </cell>
        </row>
        <row r="1881">
          <cell r="A1881">
            <v>39948</v>
          </cell>
          <cell r="B1881">
            <v>6.1875999999999998</v>
          </cell>
          <cell r="C1881">
            <v>6.1876E-2</v>
          </cell>
        </row>
        <row r="1882">
          <cell r="A1882">
            <v>39951</v>
          </cell>
          <cell r="B1882">
            <v>6.1961000000000004</v>
          </cell>
          <cell r="C1882">
            <v>6.1961000000000002E-2</v>
          </cell>
        </row>
        <row r="1883">
          <cell r="A1883">
            <v>39952</v>
          </cell>
          <cell r="B1883">
            <v>6.2393000000000001</v>
          </cell>
          <cell r="C1883">
            <v>6.2393000000000004E-2</v>
          </cell>
        </row>
        <row r="1884">
          <cell r="A1884">
            <v>39953</v>
          </cell>
          <cell r="B1884">
            <v>6.2011000000000003</v>
          </cell>
          <cell r="C1884">
            <v>6.2011000000000004E-2</v>
          </cell>
        </row>
        <row r="1885">
          <cell r="A1885">
            <v>39954</v>
          </cell>
          <cell r="B1885">
            <v>6.2656999999999998</v>
          </cell>
          <cell r="C1885">
            <v>6.2657000000000004E-2</v>
          </cell>
        </row>
        <row r="1886">
          <cell r="A1886">
            <v>39955</v>
          </cell>
          <cell r="B1886">
            <v>6.2380000000000004</v>
          </cell>
          <cell r="C1886">
            <v>6.2380000000000005E-2</v>
          </cell>
        </row>
        <row r="1887">
          <cell r="A1887">
            <v>39958</v>
          </cell>
          <cell r="B1887">
            <v>6.2384000000000004</v>
          </cell>
          <cell r="C1887">
            <v>6.2384000000000002E-2</v>
          </cell>
        </row>
        <row r="1888">
          <cell r="A1888">
            <v>39959</v>
          </cell>
          <cell r="B1888">
            <v>6.3548</v>
          </cell>
          <cell r="C1888">
            <v>6.3547999999999993E-2</v>
          </cell>
        </row>
        <row r="1889">
          <cell r="A1889">
            <v>39960</v>
          </cell>
          <cell r="B1889">
            <v>6.4097</v>
          </cell>
          <cell r="C1889">
            <v>6.4097000000000001E-2</v>
          </cell>
        </row>
        <row r="1890">
          <cell r="A1890">
            <v>39961</v>
          </cell>
          <cell r="B1890">
            <v>6.2560000000000002</v>
          </cell>
          <cell r="C1890">
            <v>6.2560000000000004E-2</v>
          </cell>
        </row>
        <row r="1891">
          <cell r="A1891">
            <v>39962</v>
          </cell>
          <cell r="B1891">
            <v>6.1550000000000002</v>
          </cell>
          <cell r="C1891">
            <v>6.1550000000000001E-2</v>
          </cell>
        </row>
        <row r="1892">
          <cell r="A1892">
            <v>39965</v>
          </cell>
          <cell r="B1892">
            <v>6.1843000000000004</v>
          </cell>
          <cell r="C1892">
            <v>6.1843000000000002E-2</v>
          </cell>
        </row>
        <row r="1893">
          <cell r="A1893">
            <v>39966</v>
          </cell>
          <cell r="B1893">
            <v>6.1295000000000002</v>
          </cell>
          <cell r="C1893">
            <v>6.1295000000000002E-2</v>
          </cell>
        </row>
        <row r="1894">
          <cell r="A1894">
            <v>39967</v>
          </cell>
          <cell r="B1894">
            <v>6.0292000000000003</v>
          </cell>
          <cell r="C1894">
            <v>6.0292000000000005E-2</v>
          </cell>
        </row>
        <row r="1895">
          <cell r="A1895">
            <v>39968</v>
          </cell>
          <cell r="B1895">
            <v>6.0542999999999996</v>
          </cell>
          <cell r="C1895">
            <v>6.0542999999999993E-2</v>
          </cell>
        </row>
        <row r="1896">
          <cell r="A1896">
            <v>39969</v>
          </cell>
          <cell r="B1896">
            <v>6.0260999999999996</v>
          </cell>
          <cell r="C1896">
            <v>6.0260999999999995E-2</v>
          </cell>
        </row>
        <row r="1897">
          <cell r="A1897">
            <v>39972</v>
          </cell>
          <cell r="B1897">
            <v>5.9965999999999999</v>
          </cell>
          <cell r="C1897">
            <v>5.9965999999999998E-2</v>
          </cell>
        </row>
        <row r="1898">
          <cell r="A1898">
            <v>39973</v>
          </cell>
          <cell r="B1898">
            <v>6.0263</v>
          </cell>
          <cell r="C1898">
            <v>6.0262999999999997E-2</v>
          </cell>
        </row>
        <row r="1899">
          <cell r="A1899">
            <v>39974</v>
          </cell>
          <cell r="B1899">
            <v>6.0724999999999998</v>
          </cell>
          <cell r="C1899">
            <v>6.0725000000000001E-2</v>
          </cell>
        </row>
        <row r="1900">
          <cell r="A1900">
            <v>39975</v>
          </cell>
          <cell r="B1900">
            <v>5.9443999999999999</v>
          </cell>
          <cell r="C1900">
            <v>5.9443999999999997E-2</v>
          </cell>
        </row>
        <row r="1901">
          <cell r="A1901">
            <v>39976</v>
          </cell>
          <cell r="B1901">
            <v>5.8750999999999998</v>
          </cell>
          <cell r="C1901">
            <v>5.8750999999999998E-2</v>
          </cell>
        </row>
        <row r="1902">
          <cell r="A1902">
            <v>39979</v>
          </cell>
          <cell r="B1902">
            <v>5.8334000000000001</v>
          </cell>
          <cell r="C1902">
            <v>5.8334000000000004E-2</v>
          </cell>
        </row>
        <row r="1903">
          <cell r="A1903">
            <v>39980</v>
          </cell>
          <cell r="B1903">
            <v>5.7872000000000003</v>
          </cell>
          <cell r="C1903">
            <v>5.7872000000000007E-2</v>
          </cell>
        </row>
        <row r="1904">
          <cell r="A1904">
            <v>39981</v>
          </cell>
          <cell r="B1904">
            <v>5.7714999999999996</v>
          </cell>
          <cell r="C1904">
            <v>5.7714999999999995E-2</v>
          </cell>
        </row>
        <row r="1905">
          <cell r="A1905">
            <v>39982</v>
          </cell>
          <cell r="B1905">
            <v>5.7876000000000003</v>
          </cell>
          <cell r="C1905">
            <v>5.7876000000000004E-2</v>
          </cell>
        </row>
        <row r="1906">
          <cell r="A1906">
            <v>39983</v>
          </cell>
          <cell r="B1906">
            <v>5.7907999999999999</v>
          </cell>
          <cell r="C1906">
            <v>5.7908000000000001E-2</v>
          </cell>
        </row>
        <row r="1907">
          <cell r="A1907">
            <v>39986</v>
          </cell>
          <cell r="B1907">
            <v>5.7244999999999999</v>
          </cell>
          <cell r="C1907">
            <v>5.7244999999999997E-2</v>
          </cell>
        </row>
        <row r="1908">
          <cell r="A1908">
            <v>39987</v>
          </cell>
          <cell r="B1908">
            <v>5.6485000000000003</v>
          </cell>
          <cell r="C1908">
            <v>5.6485E-2</v>
          </cell>
        </row>
        <row r="1909">
          <cell r="A1909">
            <v>39988</v>
          </cell>
          <cell r="B1909">
            <v>5.6734999999999998</v>
          </cell>
          <cell r="C1909">
            <v>5.6735000000000001E-2</v>
          </cell>
        </row>
        <row r="1910">
          <cell r="A1910">
            <v>39989</v>
          </cell>
          <cell r="B1910">
            <v>5.6707000000000001</v>
          </cell>
          <cell r="C1910">
            <v>5.6707E-2</v>
          </cell>
        </row>
        <row r="1911">
          <cell r="A1911">
            <v>39990</v>
          </cell>
          <cell r="B1911">
            <v>5.6551</v>
          </cell>
          <cell r="C1911">
            <v>5.6550999999999997E-2</v>
          </cell>
        </row>
        <row r="1912">
          <cell r="A1912">
            <v>39993</v>
          </cell>
          <cell r="B1912">
            <v>5.6410999999999998</v>
          </cell>
          <cell r="C1912">
            <v>5.6410999999999996E-2</v>
          </cell>
        </row>
        <row r="1913">
          <cell r="A1913">
            <v>39994</v>
          </cell>
          <cell r="B1913">
            <v>5.6119000000000003</v>
          </cell>
          <cell r="C1913">
            <v>5.6119000000000002E-2</v>
          </cell>
        </row>
        <row r="1914">
          <cell r="A1914">
            <v>39995</v>
          </cell>
          <cell r="B1914">
            <v>5.6111000000000004</v>
          </cell>
          <cell r="C1914">
            <v>5.6111000000000001E-2</v>
          </cell>
        </row>
        <row r="1915">
          <cell r="A1915">
            <v>39996</v>
          </cell>
          <cell r="B1915">
            <v>5.6082000000000001</v>
          </cell>
          <cell r="C1915">
            <v>5.6082E-2</v>
          </cell>
        </row>
        <row r="1916">
          <cell r="A1916">
            <v>39997</v>
          </cell>
          <cell r="B1916">
            <v>5.6093999999999999</v>
          </cell>
          <cell r="C1916">
            <v>5.6093999999999998E-2</v>
          </cell>
        </row>
        <row r="1917">
          <cell r="A1917">
            <v>40000</v>
          </cell>
          <cell r="B1917">
            <v>5.6170999999999998</v>
          </cell>
          <cell r="C1917">
            <v>5.6170999999999999E-2</v>
          </cell>
        </row>
        <row r="1918">
          <cell r="A1918">
            <v>40001</v>
          </cell>
          <cell r="B1918">
            <v>5.6035000000000004</v>
          </cell>
          <cell r="C1918">
            <v>5.6035000000000001E-2</v>
          </cell>
        </row>
        <row r="1919">
          <cell r="A1919">
            <v>40002</v>
          </cell>
          <cell r="B1919">
            <v>5.5761000000000003</v>
          </cell>
          <cell r="C1919">
            <v>5.5761000000000005E-2</v>
          </cell>
        </row>
        <row r="1920">
          <cell r="A1920">
            <v>40003</v>
          </cell>
          <cell r="B1920">
            <v>5.62</v>
          </cell>
          <cell r="C1920">
            <v>5.62E-2</v>
          </cell>
        </row>
        <row r="1921">
          <cell r="A1921">
            <v>40004</v>
          </cell>
          <cell r="B1921">
            <v>5.5963000000000003</v>
          </cell>
          <cell r="C1921">
            <v>5.5963000000000006E-2</v>
          </cell>
        </row>
        <row r="1922">
          <cell r="A1922">
            <v>40007</v>
          </cell>
          <cell r="B1922">
            <v>5.6420000000000003</v>
          </cell>
          <cell r="C1922">
            <v>5.6420000000000005E-2</v>
          </cell>
        </row>
        <row r="1923">
          <cell r="A1923">
            <v>40008</v>
          </cell>
          <cell r="B1923">
            <v>5.7251000000000003</v>
          </cell>
          <cell r="C1923">
            <v>5.7251000000000003E-2</v>
          </cell>
        </row>
        <row r="1924">
          <cell r="A1924">
            <v>40009</v>
          </cell>
          <cell r="B1924">
            <v>5.7587999999999999</v>
          </cell>
          <cell r="C1924">
            <v>5.7588E-2</v>
          </cell>
        </row>
        <row r="1925">
          <cell r="A1925">
            <v>40010</v>
          </cell>
          <cell r="B1925">
            <v>5.6841999999999997</v>
          </cell>
          <cell r="C1925">
            <v>5.6841999999999997E-2</v>
          </cell>
        </row>
        <row r="1926">
          <cell r="A1926">
            <v>40011</v>
          </cell>
          <cell r="B1926">
            <v>5.7122000000000002</v>
          </cell>
          <cell r="C1926">
            <v>5.7121999999999999E-2</v>
          </cell>
        </row>
        <row r="1927">
          <cell r="A1927">
            <v>40014</v>
          </cell>
          <cell r="B1927">
            <v>5.6193</v>
          </cell>
          <cell r="C1927">
            <v>5.6193E-2</v>
          </cell>
        </row>
        <row r="1928">
          <cell r="A1928">
            <v>40015</v>
          </cell>
          <cell r="B1928">
            <v>5.6515000000000004</v>
          </cell>
          <cell r="C1928">
            <v>5.6515000000000003E-2</v>
          </cell>
        </row>
        <row r="1929">
          <cell r="A1929">
            <v>40016</v>
          </cell>
          <cell r="B1929">
            <v>5.6665999999999999</v>
          </cell>
          <cell r="C1929">
            <v>5.6666000000000001E-2</v>
          </cell>
        </row>
        <row r="1930">
          <cell r="A1930">
            <v>40017</v>
          </cell>
          <cell r="B1930">
            <v>5.7100999999999997</v>
          </cell>
          <cell r="C1930">
            <v>5.7100999999999999E-2</v>
          </cell>
        </row>
        <row r="1931">
          <cell r="A1931">
            <v>40018</v>
          </cell>
          <cell r="B1931">
            <v>5.7096</v>
          </cell>
          <cell r="C1931">
            <v>5.7096000000000001E-2</v>
          </cell>
        </row>
        <row r="1932">
          <cell r="A1932">
            <v>40021</v>
          </cell>
          <cell r="B1932">
            <v>5.7245999999999997</v>
          </cell>
          <cell r="C1932">
            <v>5.7245999999999998E-2</v>
          </cell>
        </row>
        <row r="1933">
          <cell r="A1933">
            <v>40022</v>
          </cell>
          <cell r="B1933">
            <v>5.6814999999999998</v>
          </cell>
          <cell r="C1933">
            <v>5.6814999999999997E-2</v>
          </cell>
        </row>
        <row r="1934">
          <cell r="A1934">
            <v>40023</v>
          </cell>
          <cell r="B1934">
            <v>5.6768999999999998</v>
          </cell>
          <cell r="C1934">
            <v>5.6769E-2</v>
          </cell>
        </row>
        <row r="1935">
          <cell r="A1935">
            <v>40024</v>
          </cell>
          <cell r="B1935">
            <v>5.6731999999999996</v>
          </cell>
          <cell r="C1935">
            <v>5.6731999999999998E-2</v>
          </cell>
        </row>
        <row r="1936">
          <cell r="A1936">
            <v>40025</v>
          </cell>
          <cell r="B1936">
            <v>5.5571000000000002</v>
          </cell>
          <cell r="C1936">
            <v>5.5571000000000002E-2</v>
          </cell>
        </row>
        <row r="1937">
          <cell r="A1937">
            <v>40028</v>
          </cell>
          <cell r="B1937">
            <v>5.5587</v>
          </cell>
          <cell r="C1937">
            <v>5.5586999999999998E-2</v>
          </cell>
        </row>
        <row r="1938">
          <cell r="A1938">
            <v>40029</v>
          </cell>
          <cell r="B1938">
            <v>5.5716000000000001</v>
          </cell>
          <cell r="C1938">
            <v>5.5716000000000002E-2</v>
          </cell>
        </row>
        <row r="1939">
          <cell r="A1939">
            <v>40030</v>
          </cell>
          <cell r="B1939">
            <v>5.6071999999999997</v>
          </cell>
          <cell r="C1939">
            <v>5.6071999999999997E-2</v>
          </cell>
        </row>
        <row r="1940">
          <cell r="A1940">
            <v>40031</v>
          </cell>
          <cell r="B1940">
            <v>5.5434000000000001</v>
          </cell>
          <cell r="C1940">
            <v>5.5434000000000004E-2</v>
          </cell>
        </row>
        <row r="1941">
          <cell r="A1941">
            <v>40032</v>
          </cell>
          <cell r="B1941">
            <v>5.5720999999999998</v>
          </cell>
          <cell r="C1941">
            <v>5.5721E-2</v>
          </cell>
        </row>
        <row r="1942">
          <cell r="A1942">
            <v>40035</v>
          </cell>
          <cell r="B1942">
            <v>5.5416999999999996</v>
          </cell>
          <cell r="C1942">
            <v>5.5416999999999994E-2</v>
          </cell>
        </row>
        <row r="1943">
          <cell r="A1943">
            <v>40036</v>
          </cell>
          <cell r="B1943">
            <v>5.4546999999999999</v>
          </cell>
          <cell r="C1943">
            <v>5.4546999999999998E-2</v>
          </cell>
        </row>
        <row r="1944">
          <cell r="A1944">
            <v>40037</v>
          </cell>
          <cell r="B1944">
            <v>5.468</v>
          </cell>
          <cell r="C1944">
            <v>5.4679999999999999E-2</v>
          </cell>
        </row>
        <row r="1945">
          <cell r="A1945">
            <v>40038</v>
          </cell>
          <cell r="B1945">
            <v>5.4486999999999997</v>
          </cell>
          <cell r="C1945">
            <v>5.4486999999999994E-2</v>
          </cell>
        </row>
        <row r="1946">
          <cell r="A1946">
            <v>40039</v>
          </cell>
          <cell r="B1946">
            <v>5.4145000000000003</v>
          </cell>
          <cell r="C1946">
            <v>5.4145000000000006E-2</v>
          </cell>
        </row>
        <row r="1947">
          <cell r="A1947">
            <v>40042</v>
          </cell>
          <cell r="B1947">
            <v>5.3739999999999997</v>
          </cell>
          <cell r="C1947">
            <v>5.3739999999999996E-2</v>
          </cell>
        </row>
        <row r="1948">
          <cell r="A1948">
            <v>40043</v>
          </cell>
          <cell r="B1948">
            <v>5.3418000000000001</v>
          </cell>
          <cell r="C1948">
            <v>5.3418E-2</v>
          </cell>
        </row>
        <row r="1949">
          <cell r="A1949">
            <v>40044</v>
          </cell>
          <cell r="B1949">
            <v>5.3456999999999999</v>
          </cell>
          <cell r="C1949">
            <v>5.3456999999999998E-2</v>
          </cell>
        </row>
        <row r="1950">
          <cell r="A1950">
            <v>40045</v>
          </cell>
          <cell r="B1950">
            <v>5.3410000000000002</v>
          </cell>
          <cell r="C1950">
            <v>5.3409999999999999E-2</v>
          </cell>
        </row>
        <row r="1951">
          <cell r="A1951">
            <v>40046</v>
          </cell>
          <cell r="B1951">
            <v>5.3895</v>
          </cell>
          <cell r="C1951">
            <v>5.3894999999999998E-2</v>
          </cell>
        </row>
        <row r="1952">
          <cell r="A1952">
            <v>40049</v>
          </cell>
          <cell r="B1952">
            <v>5.3552999999999997</v>
          </cell>
          <cell r="C1952">
            <v>5.3552999999999996E-2</v>
          </cell>
        </row>
        <row r="1953">
          <cell r="A1953">
            <v>40050</v>
          </cell>
          <cell r="B1953">
            <v>5.3375000000000004</v>
          </cell>
          <cell r="C1953">
            <v>5.3375000000000006E-2</v>
          </cell>
        </row>
        <row r="1954">
          <cell r="A1954">
            <v>40051</v>
          </cell>
          <cell r="B1954">
            <v>5.3369999999999997</v>
          </cell>
          <cell r="C1954">
            <v>5.3370000000000001E-2</v>
          </cell>
        </row>
        <row r="1955">
          <cell r="A1955">
            <v>40052</v>
          </cell>
          <cell r="B1955">
            <v>5.3311999999999999</v>
          </cell>
          <cell r="C1955">
            <v>5.3311999999999998E-2</v>
          </cell>
        </row>
        <row r="1956">
          <cell r="A1956">
            <v>40053</v>
          </cell>
          <cell r="B1956">
            <v>5.3292000000000002</v>
          </cell>
          <cell r="C1956">
            <v>5.3291999999999999E-2</v>
          </cell>
        </row>
        <row r="1957">
          <cell r="A1957">
            <v>40056</v>
          </cell>
          <cell r="B1957">
            <v>5.3095999999999997</v>
          </cell>
          <cell r="C1957">
            <v>5.3095999999999997E-2</v>
          </cell>
        </row>
        <row r="1958">
          <cell r="A1958">
            <v>40057</v>
          </cell>
          <cell r="B1958">
            <v>5.2866</v>
          </cell>
          <cell r="C1958">
            <v>5.2865999999999996E-2</v>
          </cell>
        </row>
        <row r="1959">
          <cell r="A1959">
            <v>40058</v>
          </cell>
          <cell r="B1959">
            <v>5.2195</v>
          </cell>
          <cell r="C1959">
            <v>5.2194999999999998E-2</v>
          </cell>
        </row>
        <row r="1960">
          <cell r="A1960">
            <v>40059</v>
          </cell>
          <cell r="B1960">
            <v>5.2454000000000001</v>
          </cell>
          <cell r="C1960">
            <v>5.2454000000000001E-2</v>
          </cell>
        </row>
        <row r="1961">
          <cell r="A1961">
            <v>40060</v>
          </cell>
          <cell r="B1961">
            <v>5.2515000000000001</v>
          </cell>
          <cell r="C1961">
            <v>5.2514999999999999E-2</v>
          </cell>
        </row>
        <row r="1962">
          <cell r="A1962">
            <v>40063</v>
          </cell>
          <cell r="B1962">
            <v>5.2533000000000003</v>
          </cell>
          <cell r="C1962">
            <v>5.2533000000000003E-2</v>
          </cell>
        </row>
        <row r="1963">
          <cell r="A1963">
            <v>40064</v>
          </cell>
          <cell r="B1963">
            <v>5.3433999999999999</v>
          </cell>
          <cell r="C1963">
            <v>5.3434000000000002E-2</v>
          </cell>
        </row>
        <row r="1964">
          <cell r="A1964">
            <v>40065</v>
          </cell>
          <cell r="B1964">
            <v>5.3566000000000003</v>
          </cell>
          <cell r="C1964">
            <v>5.3566000000000003E-2</v>
          </cell>
        </row>
        <row r="1965">
          <cell r="A1965">
            <v>40066</v>
          </cell>
          <cell r="B1965">
            <v>5.2906000000000004</v>
          </cell>
          <cell r="C1965">
            <v>5.2906000000000002E-2</v>
          </cell>
        </row>
        <row r="1966">
          <cell r="A1966">
            <v>40067</v>
          </cell>
          <cell r="B1966">
            <v>5.2259000000000002</v>
          </cell>
          <cell r="C1966">
            <v>5.2259E-2</v>
          </cell>
        </row>
        <row r="1967">
          <cell r="A1967">
            <v>40070</v>
          </cell>
          <cell r="B1967">
            <v>5.2645</v>
          </cell>
          <cell r="C1967">
            <v>5.2644999999999997E-2</v>
          </cell>
        </row>
        <row r="1968">
          <cell r="A1968">
            <v>40071</v>
          </cell>
          <cell r="B1968">
            <v>5.2774999999999999</v>
          </cell>
          <cell r="C1968">
            <v>5.2774999999999996E-2</v>
          </cell>
        </row>
        <row r="1969">
          <cell r="A1969">
            <v>40072</v>
          </cell>
          <cell r="B1969">
            <v>5.3064</v>
          </cell>
          <cell r="C1969">
            <v>5.3064E-2</v>
          </cell>
        </row>
        <row r="1970">
          <cell r="A1970">
            <v>40073</v>
          </cell>
          <cell r="B1970">
            <v>5.3078000000000003</v>
          </cell>
          <cell r="C1970">
            <v>5.3078E-2</v>
          </cell>
        </row>
        <row r="1971">
          <cell r="A1971">
            <v>40074</v>
          </cell>
          <cell r="B1971">
            <v>5.3676000000000004</v>
          </cell>
          <cell r="C1971">
            <v>5.3676000000000001E-2</v>
          </cell>
        </row>
        <row r="1972">
          <cell r="A1972">
            <v>40077</v>
          </cell>
          <cell r="B1972">
            <v>5.3680000000000003</v>
          </cell>
          <cell r="C1972">
            <v>5.3680000000000005E-2</v>
          </cell>
        </row>
        <row r="1973">
          <cell r="A1973">
            <v>40078</v>
          </cell>
          <cell r="B1973">
            <v>5.3727999999999998</v>
          </cell>
          <cell r="C1973">
            <v>5.3727999999999998E-2</v>
          </cell>
        </row>
        <row r="1974">
          <cell r="A1974">
            <v>40079</v>
          </cell>
          <cell r="B1974">
            <v>5.3665000000000003</v>
          </cell>
          <cell r="C1974">
            <v>5.3665000000000004E-2</v>
          </cell>
        </row>
        <row r="1975">
          <cell r="A1975">
            <v>40080</v>
          </cell>
          <cell r="B1975">
            <v>5.3449999999999998</v>
          </cell>
          <cell r="C1975">
            <v>5.3449999999999998E-2</v>
          </cell>
        </row>
        <row r="1976">
          <cell r="A1976">
            <v>40081</v>
          </cell>
          <cell r="B1976">
            <v>5.3236999999999997</v>
          </cell>
          <cell r="C1976">
            <v>5.3237E-2</v>
          </cell>
        </row>
        <row r="1977">
          <cell r="A1977">
            <v>40084</v>
          </cell>
          <cell r="B1977">
            <v>5.3037000000000001</v>
          </cell>
          <cell r="C1977">
            <v>5.3037000000000001E-2</v>
          </cell>
        </row>
        <row r="1978">
          <cell r="A1978">
            <v>40085</v>
          </cell>
          <cell r="B1978">
            <v>5.2976000000000001</v>
          </cell>
          <cell r="C1978">
            <v>5.2976000000000002E-2</v>
          </cell>
        </row>
        <row r="1979">
          <cell r="A1979">
            <v>40086</v>
          </cell>
          <cell r="B1979">
            <v>5.2793000000000001</v>
          </cell>
          <cell r="C1979">
            <v>5.2793E-2</v>
          </cell>
        </row>
        <row r="1980">
          <cell r="A1980">
            <v>40087</v>
          </cell>
          <cell r="B1980">
            <v>5.2356999999999996</v>
          </cell>
          <cell r="C1980">
            <v>5.2356999999999994E-2</v>
          </cell>
        </row>
        <row r="1981">
          <cell r="A1981">
            <v>40088</v>
          </cell>
          <cell r="B1981">
            <v>5.2622999999999998</v>
          </cell>
          <cell r="C1981">
            <v>5.2622999999999996E-2</v>
          </cell>
        </row>
        <row r="1982">
          <cell r="A1982">
            <v>40091</v>
          </cell>
          <cell r="B1982">
            <v>5.2457000000000003</v>
          </cell>
          <cell r="C1982">
            <v>5.2457000000000004E-2</v>
          </cell>
        </row>
        <row r="1983">
          <cell r="A1983">
            <v>40092</v>
          </cell>
          <cell r="B1983">
            <v>5.2859999999999996</v>
          </cell>
          <cell r="C1983">
            <v>5.2859999999999997E-2</v>
          </cell>
        </row>
        <row r="1984">
          <cell r="A1984">
            <v>40093</v>
          </cell>
          <cell r="B1984">
            <v>5.2877000000000001</v>
          </cell>
          <cell r="C1984">
            <v>5.2877E-2</v>
          </cell>
        </row>
        <row r="1985">
          <cell r="A1985">
            <v>40094</v>
          </cell>
          <cell r="B1985">
            <v>5.3372999999999999</v>
          </cell>
          <cell r="C1985">
            <v>5.3372999999999997E-2</v>
          </cell>
        </row>
        <row r="1986">
          <cell r="A1986">
            <v>40095</v>
          </cell>
          <cell r="B1986">
            <v>5.4222999999999999</v>
          </cell>
          <cell r="C1986">
            <v>5.4223E-2</v>
          </cell>
        </row>
        <row r="1987">
          <cell r="A1987">
            <v>40098</v>
          </cell>
          <cell r="B1987">
            <v>5.4256000000000002</v>
          </cell>
          <cell r="C1987">
            <v>5.4255999999999999E-2</v>
          </cell>
        </row>
        <row r="1988">
          <cell r="A1988">
            <v>40099</v>
          </cell>
          <cell r="B1988">
            <v>5.4029999999999996</v>
          </cell>
          <cell r="C1988">
            <v>5.4029999999999995E-2</v>
          </cell>
        </row>
        <row r="1989">
          <cell r="A1989">
            <v>40100</v>
          </cell>
          <cell r="B1989">
            <v>5.4204999999999997</v>
          </cell>
          <cell r="C1989">
            <v>5.4204999999999996E-2</v>
          </cell>
        </row>
        <row r="1990">
          <cell r="A1990">
            <v>40101</v>
          </cell>
          <cell r="B1990">
            <v>5.4360999999999997</v>
          </cell>
          <cell r="C1990">
            <v>5.4361E-2</v>
          </cell>
        </row>
        <row r="1991">
          <cell r="A1991">
            <v>40102</v>
          </cell>
          <cell r="B1991">
            <v>5.3754</v>
          </cell>
          <cell r="C1991">
            <v>5.3753999999999996E-2</v>
          </cell>
        </row>
        <row r="1992">
          <cell r="A1992">
            <v>40105</v>
          </cell>
          <cell r="B1992">
            <v>5.3949999999999996</v>
          </cell>
          <cell r="C1992">
            <v>5.3949999999999998E-2</v>
          </cell>
        </row>
        <row r="1993">
          <cell r="A1993">
            <v>40106</v>
          </cell>
          <cell r="B1993">
            <v>5.3304999999999998</v>
          </cell>
          <cell r="C1993">
            <v>5.3304999999999998E-2</v>
          </cell>
        </row>
        <row r="1994">
          <cell r="A1994">
            <v>40107</v>
          </cell>
          <cell r="B1994">
            <v>5.3273999999999999</v>
          </cell>
          <cell r="C1994">
            <v>5.3274000000000002E-2</v>
          </cell>
        </row>
        <row r="1995">
          <cell r="A1995">
            <v>40108</v>
          </cell>
          <cell r="B1995">
            <v>5.3429000000000002</v>
          </cell>
          <cell r="C1995">
            <v>5.3429000000000004E-2</v>
          </cell>
        </row>
        <row r="1996">
          <cell r="A1996">
            <v>40109</v>
          </cell>
          <cell r="B1996">
            <v>5.3579999999999997</v>
          </cell>
          <cell r="C1996">
            <v>5.3579999999999996E-2</v>
          </cell>
        </row>
        <row r="1997">
          <cell r="A1997">
            <v>40112</v>
          </cell>
          <cell r="B1997">
            <v>5.3920000000000003</v>
          </cell>
          <cell r="C1997">
            <v>5.3920000000000003E-2</v>
          </cell>
        </row>
        <row r="1998">
          <cell r="A1998">
            <v>40113</v>
          </cell>
          <cell r="B1998">
            <v>5.3780999999999999</v>
          </cell>
          <cell r="C1998">
            <v>5.3780999999999995E-2</v>
          </cell>
        </row>
        <row r="1999">
          <cell r="A1999">
            <v>40114</v>
          </cell>
          <cell r="B1999">
            <v>5.3532999999999999</v>
          </cell>
          <cell r="C1999">
            <v>5.3532999999999997E-2</v>
          </cell>
        </row>
        <row r="2000">
          <cell r="A2000">
            <v>40115</v>
          </cell>
          <cell r="B2000">
            <v>5.3943000000000003</v>
          </cell>
          <cell r="C2000">
            <v>5.3943000000000005E-2</v>
          </cell>
        </row>
        <row r="2001">
          <cell r="A2001">
            <v>40116</v>
          </cell>
          <cell r="B2001">
            <v>5.3529</v>
          </cell>
          <cell r="C2001">
            <v>5.3529E-2</v>
          </cell>
        </row>
        <row r="2002">
          <cell r="A2002">
            <v>40119</v>
          </cell>
          <cell r="B2002">
            <v>5.3715999999999999</v>
          </cell>
          <cell r="C2002">
            <v>5.3716E-2</v>
          </cell>
        </row>
        <row r="2003">
          <cell r="A2003">
            <v>40120</v>
          </cell>
          <cell r="B2003">
            <v>5.3644999999999996</v>
          </cell>
          <cell r="C2003">
            <v>5.3644999999999998E-2</v>
          </cell>
        </row>
        <row r="2004">
          <cell r="A2004">
            <v>40121</v>
          </cell>
          <cell r="B2004">
            <v>5.3857999999999997</v>
          </cell>
          <cell r="C2004">
            <v>5.3857999999999996E-2</v>
          </cell>
        </row>
        <row r="2005">
          <cell r="A2005">
            <v>40122</v>
          </cell>
          <cell r="B2005">
            <v>5.4477000000000002</v>
          </cell>
          <cell r="C2005">
            <v>5.4477000000000005E-2</v>
          </cell>
        </row>
        <row r="2006">
          <cell r="A2006">
            <v>40123</v>
          </cell>
          <cell r="B2006">
            <v>5.4424000000000001</v>
          </cell>
          <cell r="C2006">
            <v>5.4424E-2</v>
          </cell>
        </row>
        <row r="2007">
          <cell r="A2007">
            <v>40126</v>
          </cell>
          <cell r="B2007">
            <v>5.4180000000000001</v>
          </cell>
          <cell r="C2007">
            <v>5.4179999999999999E-2</v>
          </cell>
        </row>
        <row r="2008">
          <cell r="A2008">
            <v>40127</v>
          </cell>
          <cell r="B2008">
            <v>5.4047000000000001</v>
          </cell>
          <cell r="C2008">
            <v>5.4046999999999998E-2</v>
          </cell>
        </row>
        <row r="2009">
          <cell r="A2009">
            <v>40128</v>
          </cell>
          <cell r="B2009">
            <v>5.4032999999999998</v>
          </cell>
          <cell r="C2009">
            <v>5.4032999999999998E-2</v>
          </cell>
        </row>
        <row r="2010">
          <cell r="A2010">
            <v>40129</v>
          </cell>
          <cell r="B2010">
            <v>5.4306000000000001</v>
          </cell>
          <cell r="C2010">
            <v>5.4306E-2</v>
          </cell>
        </row>
        <row r="2011">
          <cell r="A2011">
            <v>40130</v>
          </cell>
          <cell r="B2011">
            <v>5.3936999999999999</v>
          </cell>
          <cell r="C2011">
            <v>5.3936999999999999E-2</v>
          </cell>
        </row>
        <row r="2012">
          <cell r="A2012">
            <v>40133</v>
          </cell>
          <cell r="B2012">
            <v>5.3318000000000003</v>
          </cell>
          <cell r="C2012">
            <v>5.3318000000000004E-2</v>
          </cell>
        </row>
        <row r="2013">
          <cell r="A2013">
            <v>40134</v>
          </cell>
          <cell r="B2013">
            <v>5.3239000000000001</v>
          </cell>
          <cell r="C2013">
            <v>5.3239000000000002E-2</v>
          </cell>
        </row>
        <row r="2014">
          <cell r="A2014">
            <v>40135</v>
          </cell>
          <cell r="B2014">
            <v>5.3525999999999998</v>
          </cell>
          <cell r="C2014">
            <v>5.3525999999999997E-2</v>
          </cell>
        </row>
        <row r="2015">
          <cell r="A2015">
            <v>40136</v>
          </cell>
          <cell r="B2015">
            <v>5.3399000000000001</v>
          </cell>
          <cell r="C2015">
            <v>5.3399000000000002E-2</v>
          </cell>
        </row>
        <row r="2016">
          <cell r="A2016">
            <v>40137</v>
          </cell>
          <cell r="B2016">
            <v>5.3341000000000003</v>
          </cell>
          <cell r="C2016">
            <v>5.3341E-2</v>
          </cell>
        </row>
        <row r="2017">
          <cell r="A2017">
            <v>40140</v>
          </cell>
          <cell r="B2017">
            <v>5.3647</v>
          </cell>
          <cell r="C2017">
            <v>5.3647E-2</v>
          </cell>
        </row>
        <row r="2018">
          <cell r="A2018">
            <v>40141</v>
          </cell>
          <cell r="B2018">
            <v>5.3056000000000001</v>
          </cell>
          <cell r="C2018">
            <v>5.3055999999999999E-2</v>
          </cell>
        </row>
        <row r="2019">
          <cell r="A2019">
            <v>40142</v>
          </cell>
          <cell r="B2019">
            <v>5.2971000000000004</v>
          </cell>
          <cell r="C2019">
            <v>5.2971000000000004E-2</v>
          </cell>
        </row>
        <row r="2020">
          <cell r="A2020">
            <v>40143</v>
          </cell>
          <cell r="B2020">
            <v>5.2691999999999997</v>
          </cell>
          <cell r="C2020">
            <v>5.2691999999999996E-2</v>
          </cell>
        </row>
        <row r="2021">
          <cell r="A2021">
            <v>40144</v>
          </cell>
          <cell r="B2021">
            <v>5.2994000000000003</v>
          </cell>
          <cell r="C2021">
            <v>5.2994000000000006E-2</v>
          </cell>
        </row>
        <row r="2022">
          <cell r="A2022">
            <v>40147</v>
          </cell>
          <cell r="B2022">
            <v>5.3144</v>
          </cell>
          <cell r="C2022">
            <v>5.3143999999999997E-2</v>
          </cell>
        </row>
        <row r="2023">
          <cell r="A2023">
            <v>40148</v>
          </cell>
          <cell r="B2023">
            <v>5.3388</v>
          </cell>
          <cell r="C2023">
            <v>5.3387999999999998E-2</v>
          </cell>
        </row>
        <row r="2024">
          <cell r="A2024">
            <v>40149</v>
          </cell>
          <cell r="B2024">
            <v>5.3505000000000003</v>
          </cell>
          <cell r="C2024">
            <v>5.3505000000000004E-2</v>
          </cell>
        </row>
        <row r="2025">
          <cell r="A2025">
            <v>40150</v>
          </cell>
          <cell r="B2025">
            <v>5.3375000000000004</v>
          </cell>
          <cell r="C2025">
            <v>5.3375000000000006E-2</v>
          </cell>
        </row>
        <row r="2026">
          <cell r="A2026">
            <v>40151</v>
          </cell>
          <cell r="B2026">
            <v>5.3823999999999996</v>
          </cell>
          <cell r="C2026">
            <v>5.3823999999999997E-2</v>
          </cell>
        </row>
        <row r="2027">
          <cell r="A2027">
            <v>40154</v>
          </cell>
          <cell r="B2027">
            <v>5.3726000000000003</v>
          </cell>
          <cell r="C2027">
            <v>5.3726000000000003E-2</v>
          </cell>
        </row>
        <row r="2028">
          <cell r="A2028">
            <v>40155</v>
          </cell>
          <cell r="B2028">
            <v>5.4024999999999999</v>
          </cell>
          <cell r="C2028">
            <v>5.4024999999999997E-2</v>
          </cell>
        </row>
        <row r="2029">
          <cell r="A2029">
            <v>40156</v>
          </cell>
          <cell r="B2029">
            <v>5.4573</v>
          </cell>
          <cell r="C2029">
            <v>5.4573000000000003E-2</v>
          </cell>
        </row>
        <row r="2030">
          <cell r="A2030">
            <v>40157</v>
          </cell>
          <cell r="B2030">
            <v>5.4938000000000002</v>
          </cell>
          <cell r="C2030">
            <v>5.4938000000000001E-2</v>
          </cell>
        </row>
        <row r="2031">
          <cell r="A2031">
            <v>40158</v>
          </cell>
          <cell r="B2031">
            <v>5.4927999999999999</v>
          </cell>
          <cell r="C2031">
            <v>5.4927999999999998E-2</v>
          </cell>
        </row>
        <row r="2032">
          <cell r="A2032">
            <v>40161</v>
          </cell>
          <cell r="B2032">
            <v>5.5034000000000001</v>
          </cell>
          <cell r="C2032">
            <v>5.5034E-2</v>
          </cell>
        </row>
        <row r="2033">
          <cell r="A2033">
            <v>40162</v>
          </cell>
          <cell r="B2033">
            <v>5.5018000000000002</v>
          </cell>
          <cell r="C2033">
            <v>5.5018000000000004E-2</v>
          </cell>
        </row>
        <row r="2034">
          <cell r="A2034">
            <v>40163</v>
          </cell>
          <cell r="B2034">
            <v>5.4729000000000001</v>
          </cell>
          <cell r="C2034">
            <v>5.4729E-2</v>
          </cell>
        </row>
        <row r="2035">
          <cell r="A2035">
            <v>40164</v>
          </cell>
          <cell r="B2035">
            <v>5.4756999999999998</v>
          </cell>
          <cell r="C2035">
            <v>5.4757E-2</v>
          </cell>
        </row>
        <row r="2036">
          <cell r="A2036">
            <v>40165</v>
          </cell>
          <cell r="B2036">
            <v>5.5069999999999997</v>
          </cell>
          <cell r="C2036">
            <v>5.5069999999999994E-2</v>
          </cell>
        </row>
        <row r="2037">
          <cell r="A2037">
            <v>40168</v>
          </cell>
          <cell r="B2037">
            <v>5.5915999999999997</v>
          </cell>
          <cell r="C2037">
            <v>5.5915999999999993E-2</v>
          </cell>
        </row>
        <row r="2038">
          <cell r="A2038">
            <v>40169</v>
          </cell>
          <cell r="B2038">
            <v>5.5979000000000001</v>
          </cell>
          <cell r="C2038">
            <v>5.5979000000000001E-2</v>
          </cell>
        </row>
        <row r="2039">
          <cell r="A2039">
            <v>40170</v>
          </cell>
          <cell r="B2039">
            <v>5.5895000000000001</v>
          </cell>
          <cell r="C2039">
            <v>5.5895E-2</v>
          </cell>
        </row>
        <row r="2040">
          <cell r="A2040">
            <v>40171</v>
          </cell>
          <cell r="B2040">
            <v>5.5903</v>
          </cell>
          <cell r="C2040">
            <v>5.5903000000000001E-2</v>
          </cell>
        </row>
        <row r="2041">
          <cell r="A2041">
            <v>40172</v>
          </cell>
          <cell r="B2041">
            <v>5.5922000000000001</v>
          </cell>
          <cell r="C2041">
            <v>5.5921999999999999E-2</v>
          </cell>
        </row>
        <row r="2042">
          <cell r="A2042">
            <v>40175</v>
          </cell>
          <cell r="B2042">
            <v>5.5914000000000001</v>
          </cell>
          <cell r="C2042">
            <v>5.5913999999999998E-2</v>
          </cell>
        </row>
        <row r="2043">
          <cell r="A2043">
            <v>40176</v>
          </cell>
          <cell r="B2043">
            <v>5.6048</v>
          </cell>
          <cell r="C2043">
            <v>5.6048000000000001E-2</v>
          </cell>
        </row>
        <row r="2044">
          <cell r="A2044">
            <v>40177</v>
          </cell>
          <cell r="B2044">
            <v>5.6189</v>
          </cell>
          <cell r="C2044">
            <v>5.6189000000000003E-2</v>
          </cell>
        </row>
        <row r="2045">
          <cell r="A2045">
            <v>40178</v>
          </cell>
          <cell r="B2045">
            <v>5.5944000000000003</v>
          </cell>
          <cell r="C2045">
            <v>5.5944000000000001E-2</v>
          </cell>
        </row>
        <row r="2046">
          <cell r="A2046">
            <v>40179</v>
          </cell>
          <cell r="B2046">
            <v>5.5941000000000001</v>
          </cell>
          <cell r="C2046">
            <v>5.5940999999999998E-2</v>
          </cell>
        </row>
        <row r="2047">
          <cell r="A2047">
            <v>40182</v>
          </cell>
          <cell r="B2047">
            <v>5.6097000000000001</v>
          </cell>
          <cell r="C2047">
            <v>5.6097000000000001E-2</v>
          </cell>
        </row>
        <row r="2048">
          <cell r="A2048">
            <v>40183</v>
          </cell>
          <cell r="B2048">
            <v>5.5679999999999996</v>
          </cell>
          <cell r="C2048">
            <v>5.5679999999999993E-2</v>
          </cell>
        </row>
        <row r="2049">
          <cell r="A2049">
            <v>40184</v>
          </cell>
          <cell r="B2049">
            <v>5.5968</v>
          </cell>
          <cell r="C2049">
            <v>5.5967999999999997E-2</v>
          </cell>
        </row>
        <row r="2050">
          <cell r="A2050">
            <v>40185</v>
          </cell>
          <cell r="B2050">
            <v>5.6157000000000004</v>
          </cell>
          <cell r="C2050">
            <v>5.6157000000000006E-2</v>
          </cell>
        </row>
        <row r="2051">
          <cell r="A2051">
            <v>40186</v>
          </cell>
          <cell r="B2051">
            <v>5.5651000000000002</v>
          </cell>
          <cell r="C2051">
            <v>5.5650999999999999E-2</v>
          </cell>
        </row>
        <row r="2052">
          <cell r="A2052">
            <v>40189</v>
          </cell>
          <cell r="B2052">
            <v>5.5498000000000003</v>
          </cell>
          <cell r="C2052">
            <v>5.5498000000000006E-2</v>
          </cell>
        </row>
        <row r="2053">
          <cell r="A2053">
            <v>40190</v>
          </cell>
          <cell r="B2053">
            <v>5.5027999999999997</v>
          </cell>
          <cell r="C2053">
            <v>5.5027999999999994E-2</v>
          </cell>
        </row>
        <row r="2054">
          <cell r="A2054">
            <v>40191</v>
          </cell>
          <cell r="B2054">
            <v>5.5308999999999999</v>
          </cell>
          <cell r="C2054">
            <v>5.5308999999999997E-2</v>
          </cell>
        </row>
        <row r="2055">
          <cell r="A2055">
            <v>40192</v>
          </cell>
          <cell r="B2055">
            <v>5.4741999999999997</v>
          </cell>
          <cell r="C2055">
            <v>5.4741999999999999E-2</v>
          </cell>
        </row>
        <row r="2056">
          <cell r="A2056">
            <v>40193</v>
          </cell>
          <cell r="B2056">
            <v>5.4066999999999998</v>
          </cell>
          <cell r="C2056">
            <v>5.4066999999999997E-2</v>
          </cell>
        </row>
        <row r="2057">
          <cell r="A2057">
            <v>40196</v>
          </cell>
          <cell r="B2057">
            <v>5.3895</v>
          </cell>
          <cell r="C2057">
            <v>5.3894999999999998E-2</v>
          </cell>
        </row>
        <row r="2058">
          <cell r="A2058">
            <v>40197</v>
          </cell>
          <cell r="B2058">
            <v>5.4099000000000004</v>
          </cell>
          <cell r="C2058">
            <v>5.4099000000000001E-2</v>
          </cell>
        </row>
        <row r="2059">
          <cell r="A2059">
            <v>40198</v>
          </cell>
          <cell r="B2059">
            <v>5.4055999999999997</v>
          </cell>
          <cell r="C2059">
            <v>5.4056E-2</v>
          </cell>
        </row>
        <row r="2060">
          <cell r="A2060">
            <v>40199</v>
          </cell>
          <cell r="B2060">
            <v>5.3723999999999998</v>
          </cell>
          <cell r="C2060">
            <v>5.3724000000000001E-2</v>
          </cell>
        </row>
        <row r="2061">
          <cell r="A2061">
            <v>40200</v>
          </cell>
          <cell r="B2061">
            <v>5.3762999999999996</v>
          </cell>
          <cell r="C2061">
            <v>5.3762999999999998E-2</v>
          </cell>
        </row>
        <row r="2062">
          <cell r="A2062">
            <v>40203</v>
          </cell>
          <cell r="B2062">
            <v>5.3745000000000003</v>
          </cell>
          <cell r="C2062">
            <v>5.3745000000000001E-2</v>
          </cell>
        </row>
        <row r="2063">
          <cell r="A2063">
            <v>40204</v>
          </cell>
          <cell r="B2063">
            <v>5.3506999999999998</v>
          </cell>
          <cell r="C2063">
            <v>5.3506999999999999E-2</v>
          </cell>
        </row>
        <row r="2064">
          <cell r="A2064">
            <v>40205</v>
          </cell>
          <cell r="B2064">
            <v>5.3403999999999998</v>
          </cell>
          <cell r="C2064">
            <v>5.3404E-2</v>
          </cell>
        </row>
        <row r="2065">
          <cell r="A2065">
            <v>40206</v>
          </cell>
          <cell r="B2065">
            <v>5.3167</v>
          </cell>
          <cell r="C2065">
            <v>5.3166999999999999E-2</v>
          </cell>
        </row>
        <row r="2066">
          <cell r="A2066">
            <v>40207</v>
          </cell>
          <cell r="B2066">
            <v>5.3372000000000002</v>
          </cell>
          <cell r="C2066">
            <v>5.3372000000000003E-2</v>
          </cell>
        </row>
        <row r="2067">
          <cell r="A2067">
            <v>40210</v>
          </cell>
          <cell r="B2067">
            <v>5.3712</v>
          </cell>
          <cell r="C2067">
            <v>5.3712000000000003E-2</v>
          </cell>
        </row>
        <row r="2068">
          <cell r="A2068">
            <v>40211</v>
          </cell>
          <cell r="B2068">
            <v>5.3799000000000001</v>
          </cell>
          <cell r="C2068">
            <v>5.3799E-2</v>
          </cell>
        </row>
        <row r="2069">
          <cell r="A2069">
            <v>40212</v>
          </cell>
          <cell r="B2069">
            <v>5.4189999999999996</v>
          </cell>
          <cell r="C2069">
            <v>5.4189999999999995E-2</v>
          </cell>
        </row>
        <row r="2070">
          <cell r="A2070">
            <v>40213</v>
          </cell>
          <cell r="B2070">
            <v>5.3661000000000003</v>
          </cell>
          <cell r="C2070">
            <v>5.3661E-2</v>
          </cell>
        </row>
        <row r="2071">
          <cell r="A2071">
            <v>40214</v>
          </cell>
          <cell r="B2071">
            <v>5.3667999999999996</v>
          </cell>
          <cell r="C2071">
            <v>5.3667999999999993E-2</v>
          </cell>
        </row>
        <row r="2072">
          <cell r="A2072">
            <v>40217</v>
          </cell>
          <cell r="B2072">
            <v>5.3937999999999997</v>
          </cell>
          <cell r="C2072">
            <v>5.3938E-2</v>
          </cell>
        </row>
        <row r="2073">
          <cell r="A2073">
            <v>40218</v>
          </cell>
          <cell r="B2073">
            <v>5.4215999999999998</v>
          </cell>
          <cell r="C2073">
            <v>5.4216E-2</v>
          </cell>
        </row>
        <row r="2074">
          <cell r="A2074">
            <v>40219</v>
          </cell>
          <cell r="B2074">
            <v>5.4298000000000002</v>
          </cell>
          <cell r="C2074">
            <v>5.4297999999999999E-2</v>
          </cell>
        </row>
        <row r="2075">
          <cell r="A2075">
            <v>40220</v>
          </cell>
          <cell r="B2075">
            <v>5.4645000000000001</v>
          </cell>
          <cell r="C2075">
            <v>5.4644999999999999E-2</v>
          </cell>
        </row>
        <row r="2076">
          <cell r="A2076">
            <v>40221</v>
          </cell>
          <cell r="B2076">
            <v>5.4721000000000002</v>
          </cell>
          <cell r="C2076">
            <v>5.4720999999999999E-2</v>
          </cell>
        </row>
        <row r="2077">
          <cell r="A2077">
            <v>40224</v>
          </cell>
          <cell r="B2077">
            <v>5.4725000000000001</v>
          </cell>
          <cell r="C2077">
            <v>5.4725000000000003E-2</v>
          </cell>
        </row>
        <row r="2078">
          <cell r="A2078">
            <v>40225</v>
          </cell>
          <cell r="B2078">
            <v>5.4729999999999999</v>
          </cell>
          <cell r="C2078">
            <v>5.4730000000000001E-2</v>
          </cell>
        </row>
        <row r="2079">
          <cell r="A2079">
            <v>40226</v>
          </cell>
          <cell r="B2079">
            <v>5.4781000000000004</v>
          </cell>
          <cell r="C2079">
            <v>5.4781000000000003E-2</v>
          </cell>
        </row>
        <row r="2080">
          <cell r="A2080">
            <v>40227</v>
          </cell>
          <cell r="B2080">
            <v>5.4644000000000004</v>
          </cell>
          <cell r="C2080">
            <v>5.4644000000000005E-2</v>
          </cell>
        </row>
        <row r="2081">
          <cell r="A2081">
            <v>40228</v>
          </cell>
          <cell r="B2081">
            <v>5.4695999999999998</v>
          </cell>
          <cell r="C2081">
            <v>5.4695999999999995E-2</v>
          </cell>
        </row>
        <row r="2082">
          <cell r="A2082">
            <v>40231</v>
          </cell>
          <cell r="B2082">
            <v>5.4828999999999999</v>
          </cell>
          <cell r="C2082">
            <v>5.4828999999999996E-2</v>
          </cell>
        </row>
        <row r="2083">
          <cell r="A2083">
            <v>40232</v>
          </cell>
          <cell r="B2083">
            <v>5.4291999999999998</v>
          </cell>
          <cell r="C2083">
            <v>5.4292E-2</v>
          </cell>
        </row>
        <row r="2084">
          <cell r="A2084">
            <v>40233</v>
          </cell>
          <cell r="B2084">
            <v>5.4211999999999998</v>
          </cell>
          <cell r="C2084">
            <v>5.4211999999999996E-2</v>
          </cell>
        </row>
        <row r="2085">
          <cell r="A2085">
            <v>40234</v>
          </cell>
          <cell r="B2085">
            <v>5.4135</v>
          </cell>
          <cell r="C2085">
            <v>5.4135000000000003E-2</v>
          </cell>
        </row>
        <row r="2086">
          <cell r="A2086">
            <v>40235</v>
          </cell>
          <cell r="B2086">
            <v>5.3914</v>
          </cell>
          <cell r="C2086">
            <v>5.3913999999999997E-2</v>
          </cell>
        </row>
        <row r="2087">
          <cell r="A2087">
            <v>40238</v>
          </cell>
          <cell r="B2087">
            <v>5.3933999999999997</v>
          </cell>
          <cell r="C2087">
            <v>5.3933999999999996E-2</v>
          </cell>
        </row>
        <row r="2088">
          <cell r="A2088">
            <v>40239</v>
          </cell>
          <cell r="B2088">
            <v>5.3776000000000002</v>
          </cell>
          <cell r="C2088">
            <v>5.3776000000000004E-2</v>
          </cell>
        </row>
        <row r="2089">
          <cell r="A2089">
            <v>40240</v>
          </cell>
          <cell r="B2089">
            <v>5.3868</v>
          </cell>
          <cell r="C2089">
            <v>5.3867999999999999E-2</v>
          </cell>
        </row>
        <row r="2090">
          <cell r="A2090">
            <v>40241</v>
          </cell>
          <cell r="B2090">
            <v>5.3920000000000003</v>
          </cell>
          <cell r="C2090">
            <v>5.3920000000000003E-2</v>
          </cell>
        </row>
        <row r="2091">
          <cell r="A2091">
            <v>40242</v>
          </cell>
          <cell r="B2091">
            <v>5.4425999999999997</v>
          </cell>
          <cell r="C2091">
            <v>5.4425999999999995E-2</v>
          </cell>
        </row>
        <row r="2092">
          <cell r="A2092">
            <v>40245</v>
          </cell>
          <cell r="B2092">
            <v>5.4694000000000003</v>
          </cell>
          <cell r="C2092">
            <v>5.4694E-2</v>
          </cell>
        </row>
        <row r="2093">
          <cell r="A2093">
            <v>40246</v>
          </cell>
          <cell r="B2093">
            <v>5.4795999999999996</v>
          </cell>
          <cell r="C2093">
            <v>5.4795999999999997E-2</v>
          </cell>
        </row>
        <row r="2094">
          <cell r="A2094">
            <v>40247</v>
          </cell>
          <cell r="B2094">
            <v>5.4908999999999999</v>
          </cell>
          <cell r="C2094">
            <v>5.4908999999999999E-2</v>
          </cell>
        </row>
        <row r="2095">
          <cell r="A2095">
            <v>40248</v>
          </cell>
          <cell r="B2095">
            <v>5.4185999999999996</v>
          </cell>
          <cell r="C2095">
            <v>5.4185999999999998E-2</v>
          </cell>
        </row>
        <row r="2096">
          <cell r="A2096">
            <v>40249</v>
          </cell>
          <cell r="B2096">
            <v>5.4603999999999999</v>
          </cell>
          <cell r="C2096">
            <v>5.4604E-2</v>
          </cell>
        </row>
        <row r="2097">
          <cell r="A2097">
            <v>40252</v>
          </cell>
          <cell r="B2097">
            <v>5.4012000000000002</v>
          </cell>
          <cell r="C2097">
            <v>5.4012000000000004E-2</v>
          </cell>
        </row>
        <row r="2098">
          <cell r="A2098">
            <v>40253</v>
          </cell>
          <cell r="B2098">
            <v>5.3331</v>
          </cell>
          <cell r="C2098">
            <v>5.3330999999999996E-2</v>
          </cell>
        </row>
        <row r="2099">
          <cell r="A2099">
            <v>40254</v>
          </cell>
          <cell r="B2099">
            <v>5.3545999999999996</v>
          </cell>
          <cell r="C2099">
            <v>5.3545999999999996E-2</v>
          </cell>
        </row>
        <row r="2100">
          <cell r="A2100">
            <v>40255</v>
          </cell>
          <cell r="B2100">
            <v>5.3300999999999998</v>
          </cell>
          <cell r="C2100">
            <v>5.3301000000000001E-2</v>
          </cell>
        </row>
        <row r="2101">
          <cell r="A2101">
            <v>40256</v>
          </cell>
          <cell r="B2101">
            <v>5.3693999999999997</v>
          </cell>
          <cell r="C2101">
            <v>5.3693999999999999E-2</v>
          </cell>
        </row>
        <row r="2102">
          <cell r="A2102">
            <v>40259</v>
          </cell>
          <cell r="B2102">
            <v>5.3190999999999997</v>
          </cell>
          <cell r="C2102">
            <v>5.3190999999999995E-2</v>
          </cell>
        </row>
        <row r="2103">
          <cell r="A2103">
            <v>40260</v>
          </cell>
          <cell r="B2103">
            <v>5.3318000000000003</v>
          </cell>
          <cell r="C2103">
            <v>5.3318000000000004E-2</v>
          </cell>
        </row>
        <row r="2104">
          <cell r="A2104">
            <v>40261</v>
          </cell>
          <cell r="B2104">
            <v>5.3925000000000001</v>
          </cell>
          <cell r="C2104">
            <v>5.3925000000000001E-2</v>
          </cell>
        </row>
        <row r="2105">
          <cell r="A2105">
            <v>40262</v>
          </cell>
          <cell r="B2105">
            <v>5.3689</v>
          </cell>
          <cell r="C2105">
            <v>5.3689000000000001E-2</v>
          </cell>
        </row>
        <row r="2106">
          <cell r="A2106">
            <v>40263</v>
          </cell>
          <cell r="B2106">
            <v>5.3592000000000004</v>
          </cell>
          <cell r="C2106">
            <v>5.3592000000000001E-2</v>
          </cell>
        </row>
        <row r="2107">
          <cell r="A2107">
            <v>40266</v>
          </cell>
          <cell r="B2107">
            <v>5.3930999999999996</v>
          </cell>
          <cell r="C2107">
            <v>5.3930999999999993E-2</v>
          </cell>
        </row>
        <row r="2108">
          <cell r="A2108">
            <v>40267</v>
          </cell>
          <cell r="B2108">
            <v>5.3879999999999999</v>
          </cell>
          <cell r="C2108">
            <v>5.3879999999999997E-2</v>
          </cell>
        </row>
        <row r="2109">
          <cell r="A2109">
            <v>40268</v>
          </cell>
          <cell r="B2109">
            <v>5.3666</v>
          </cell>
          <cell r="C2109">
            <v>5.3665999999999998E-2</v>
          </cell>
        </row>
        <row r="2110">
          <cell r="A2110">
            <v>40269</v>
          </cell>
          <cell r="B2110">
            <v>5.3063000000000002</v>
          </cell>
          <cell r="C2110">
            <v>5.3062999999999999E-2</v>
          </cell>
        </row>
        <row r="2111">
          <cell r="A2111">
            <v>40270</v>
          </cell>
          <cell r="B2111">
            <v>5.3101000000000003</v>
          </cell>
          <cell r="C2111">
            <v>5.3101000000000002E-2</v>
          </cell>
        </row>
        <row r="2112">
          <cell r="A2112">
            <v>40273</v>
          </cell>
          <cell r="B2112">
            <v>5.4135999999999997</v>
          </cell>
          <cell r="C2112">
            <v>5.4135999999999997E-2</v>
          </cell>
        </row>
        <row r="2113">
          <cell r="A2113">
            <v>40274</v>
          </cell>
          <cell r="B2113">
            <v>5.4036999999999997</v>
          </cell>
          <cell r="C2113">
            <v>5.4036999999999995E-2</v>
          </cell>
        </row>
        <row r="2114">
          <cell r="A2114">
            <v>40275</v>
          </cell>
          <cell r="B2114">
            <v>5.3490000000000002</v>
          </cell>
          <cell r="C2114">
            <v>5.3490000000000003E-2</v>
          </cell>
        </row>
        <row r="2115">
          <cell r="A2115">
            <v>40276</v>
          </cell>
          <cell r="B2115">
            <v>5.3912000000000004</v>
          </cell>
          <cell r="C2115">
            <v>5.3912000000000002E-2</v>
          </cell>
        </row>
        <row r="2116">
          <cell r="A2116">
            <v>40277</v>
          </cell>
          <cell r="B2116">
            <v>5.3428000000000004</v>
          </cell>
          <cell r="C2116">
            <v>5.3428000000000003E-2</v>
          </cell>
        </row>
        <row r="2117">
          <cell r="A2117">
            <v>40280</v>
          </cell>
          <cell r="B2117">
            <v>5.3350999999999997</v>
          </cell>
          <cell r="C2117">
            <v>5.3350999999999996E-2</v>
          </cell>
        </row>
        <row r="2118">
          <cell r="A2118">
            <v>40281</v>
          </cell>
          <cell r="B2118">
            <v>5.3594999999999997</v>
          </cell>
          <cell r="C2118">
            <v>5.3594999999999997E-2</v>
          </cell>
        </row>
        <row r="2119">
          <cell r="A2119">
            <v>40282</v>
          </cell>
          <cell r="B2119">
            <v>5.3602999999999996</v>
          </cell>
          <cell r="C2119">
            <v>5.3602999999999998E-2</v>
          </cell>
        </row>
        <row r="2120">
          <cell r="A2120">
            <v>40283</v>
          </cell>
          <cell r="B2120">
            <v>5.3723000000000001</v>
          </cell>
          <cell r="C2120">
            <v>5.3723E-2</v>
          </cell>
        </row>
        <row r="2121">
          <cell r="A2121">
            <v>40284</v>
          </cell>
          <cell r="B2121">
            <v>5.3326000000000002</v>
          </cell>
          <cell r="C2121">
            <v>5.3326000000000005E-2</v>
          </cell>
        </row>
        <row r="2122">
          <cell r="A2122">
            <v>40287</v>
          </cell>
          <cell r="B2122">
            <v>5.3605999999999998</v>
          </cell>
          <cell r="C2122">
            <v>5.3606000000000001E-2</v>
          </cell>
        </row>
        <row r="2123">
          <cell r="A2123">
            <v>40288</v>
          </cell>
          <cell r="B2123">
            <v>5.3922999999999996</v>
          </cell>
          <cell r="C2123">
            <v>5.3922999999999999E-2</v>
          </cell>
        </row>
        <row r="2124">
          <cell r="A2124">
            <v>40289</v>
          </cell>
          <cell r="B2124">
            <v>5.3446999999999996</v>
          </cell>
          <cell r="C2124">
            <v>5.3446999999999995E-2</v>
          </cell>
        </row>
        <row r="2125">
          <cell r="A2125">
            <v>40290</v>
          </cell>
          <cell r="B2125">
            <v>5.3441000000000001</v>
          </cell>
          <cell r="C2125">
            <v>5.3441000000000002E-2</v>
          </cell>
        </row>
        <row r="2126">
          <cell r="A2126">
            <v>40291</v>
          </cell>
          <cell r="B2126">
            <v>5.3391999999999999</v>
          </cell>
          <cell r="C2126">
            <v>5.3392000000000002E-2</v>
          </cell>
        </row>
        <row r="2127">
          <cell r="A2127">
            <v>40294</v>
          </cell>
          <cell r="B2127">
            <v>5.3487</v>
          </cell>
          <cell r="C2127">
            <v>5.3487E-2</v>
          </cell>
        </row>
        <row r="2128">
          <cell r="A2128">
            <v>40295</v>
          </cell>
          <cell r="B2128">
            <v>5.3171999999999997</v>
          </cell>
          <cell r="C2128">
            <v>5.3171999999999997E-2</v>
          </cell>
        </row>
        <row r="2129">
          <cell r="A2129">
            <v>40296</v>
          </cell>
          <cell r="B2129">
            <v>5.3936999999999999</v>
          </cell>
          <cell r="C2129">
            <v>5.3936999999999999E-2</v>
          </cell>
        </row>
        <row r="2130">
          <cell r="A2130">
            <v>40297</v>
          </cell>
          <cell r="B2130">
            <v>5.3620000000000001</v>
          </cell>
          <cell r="C2130">
            <v>5.3620000000000001E-2</v>
          </cell>
        </row>
        <row r="2131">
          <cell r="A2131">
            <v>40298</v>
          </cell>
          <cell r="B2131">
            <v>5.2854000000000001</v>
          </cell>
          <cell r="C2131">
            <v>5.2853999999999998E-2</v>
          </cell>
        </row>
        <row r="2132">
          <cell r="A2132">
            <v>40301</v>
          </cell>
          <cell r="B2132">
            <v>5.2946</v>
          </cell>
          <cell r="C2132">
            <v>5.2946E-2</v>
          </cell>
        </row>
        <row r="2133">
          <cell r="A2133">
            <v>40302</v>
          </cell>
          <cell r="B2133">
            <v>5.2735000000000003</v>
          </cell>
          <cell r="C2133">
            <v>5.2735000000000004E-2</v>
          </cell>
        </row>
        <row r="2134">
          <cell r="A2134">
            <v>40303</v>
          </cell>
          <cell r="B2134">
            <v>5.2542</v>
          </cell>
          <cell r="C2134">
            <v>5.2541999999999998E-2</v>
          </cell>
        </row>
        <row r="2135">
          <cell r="A2135">
            <v>40304</v>
          </cell>
          <cell r="B2135">
            <v>5.2218999999999998</v>
          </cell>
          <cell r="C2135">
            <v>5.2218999999999995E-2</v>
          </cell>
        </row>
        <row r="2136">
          <cell r="A2136">
            <v>40305</v>
          </cell>
          <cell r="B2136">
            <v>5.2679</v>
          </cell>
          <cell r="C2136">
            <v>5.2679000000000004E-2</v>
          </cell>
        </row>
        <row r="2137">
          <cell r="A2137">
            <v>40308</v>
          </cell>
          <cell r="B2137">
            <v>5.3540000000000001</v>
          </cell>
          <cell r="C2137">
            <v>5.3540000000000004E-2</v>
          </cell>
        </row>
        <row r="2138">
          <cell r="A2138">
            <v>40309</v>
          </cell>
          <cell r="B2138">
            <v>5.3630000000000004</v>
          </cell>
          <cell r="C2138">
            <v>5.3630000000000004E-2</v>
          </cell>
        </row>
        <row r="2139">
          <cell r="A2139">
            <v>40310</v>
          </cell>
          <cell r="B2139">
            <v>5.3642000000000003</v>
          </cell>
          <cell r="C2139">
            <v>5.3642000000000002E-2</v>
          </cell>
        </row>
        <row r="2140">
          <cell r="A2140">
            <v>40311</v>
          </cell>
          <cell r="B2140">
            <v>5.3</v>
          </cell>
          <cell r="C2140">
            <v>5.2999999999999999E-2</v>
          </cell>
        </row>
        <row r="2141">
          <cell r="A2141">
            <v>40312</v>
          </cell>
          <cell r="B2141">
            <v>5.2907999999999999</v>
          </cell>
          <cell r="C2141">
            <v>5.2907999999999997E-2</v>
          </cell>
        </row>
        <row r="2142">
          <cell r="A2142">
            <v>40315</v>
          </cell>
          <cell r="B2142">
            <v>5.3243</v>
          </cell>
          <cell r="C2142">
            <v>5.3242999999999999E-2</v>
          </cell>
        </row>
        <row r="2143">
          <cell r="A2143">
            <v>40316</v>
          </cell>
          <cell r="B2143">
            <v>5.2347000000000001</v>
          </cell>
          <cell r="C2143">
            <v>5.2347000000000005E-2</v>
          </cell>
        </row>
        <row r="2144">
          <cell r="A2144">
            <v>40317</v>
          </cell>
          <cell r="B2144">
            <v>5.3047000000000004</v>
          </cell>
          <cell r="C2144">
            <v>5.3047000000000004E-2</v>
          </cell>
        </row>
        <row r="2145">
          <cell r="A2145">
            <v>40318</v>
          </cell>
          <cell r="B2145">
            <v>5.2370000000000001</v>
          </cell>
          <cell r="C2145">
            <v>5.237E-2</v>
          </cell>
        </row>
        <row r="2146">
          <cell r="A2146">
            <v>40319</v>
          </cell>
          <cell r="B2146">
            <v>5.2884000000000002</v>
          </cell>
          <cell r="C2146">
            <v>5.2884E-2</v>
          </cell>
        </row>
        <row r="2147">
          <cell r="A2147">
            <v>40322</v>
          </cell>
          <cell r="B2147">
            <v>5.2873999999999999</v>
          </cell>
          <cell r="C2147">
            <v>5.2873999999999997E-2</v>
          </cell>
        </row>
        <row r="2148">
          <cell r="A2148">
            <v>40323</v>
          </cell>
          <cell r="B2148">
            <v>5.2188999999999997</v>
          </cell>
          <cell r="C2148">
            <v>5.2188999999999999E-2</v>
          </cell>
        </row>
        <row r="2149">
          <cell r="A2149">
            <v>40324</v>
          </cell>
          <cell r="B2149">
            <v>5.2775999999999996</v>
          </cell>
          <cell r="C2149">
            <v>5.2775999999999997E-2</v>
          </cell>
        </row>
        <row r="2150">
          <cell r="A2150">
            <v>40325</v>
          </cell>
          <cell r="B2150">
            <v>5.3739999999999997</v>
          </cell>
          <cell r="C2150">
            <v>5.3739999999999996E-2</v>
          </cell>
        </row>
        <row r="2151">
          <cell r="A2151">
            <v>40326</v>
          </cell>
          <cell r="B2151">
            <v>5.2962999999999996</v>
          </cell>
          <cell r="C2151">
            <v>5.2962999999999996E-2</v>
          </cell>
        </row>
        <row r="2152">
          <cell r="A2152">
            <v>40329</v>
          </cell>
          <cell r="B2152">
            <v>5.3581000000000003</v>
          </cell>
          <cell r="C2152">
            <v>5.3581000000000004E-2</v>
          </cell>
        </row>
        <row r="2153">
          <cell r="A2153">
            <v>40330</v>
          </cell>
          <cell r="B2153">
            <v>5.3136999999999999</v>
          </cell>
          <cell r="C2153">
            <v>5.3136999999999997E-2</v>
          </cell>
        </row>
        <row r="2154">
          <cell r="A2154">
            <v>40331</v>
          </cell>
          <cell r="B2154">
            <v>5.3697999999999997</v>
          </cell>
          <cell r="C2154">
            <v>5.3697999999999996E-2</v>
          </cell>
        </row>
        <row r="2155">
          <cell r="A2155">
            <v>40332</v>
          </cell>
          <cell r="B2155">
            <v>5.3743999999999996</v>
          </cell>
          <cell r="C2155">
            <v>5.3743999999999993E-2</v>
          </cell>
        </row>
        <row r="2156">
          <cell r="A2156">
            <v>40333</v>
          </cell>
          <cell r="B2156">
            <v>5.3002000000000002</v>
          </cell>
          <cell r="C2156">
            <v>5.3002000000000001E-2</v>
          </cell>
        </row>
        <row r="2157">
          <cell r="A2157">
            <v>40336</v>
          </cell>
          <cell r="B2157">
            <v>5.3041</v>
          </cell>
          <cell r="C2157">
            <v>5.3040999999999998E-2</v>
          </cell>
        </row>
        <row r="2158">
          <cell r="A2158">
            <v>40337</v>
          </cell>
          <cell r="B2158">
            <v>5.3121</v>
          </cell>
          <cell r="C2158">
            <v>5.3121000000000002E-2</v>
          </cell>
        </row>
        <row r="2159">
          <cell r="A2159">
            <v>40338</v>
          </cell>
          <cell r="B2159">
            <v>5.3479000000000001</v>
          </cell>
          <cell r="C2159">
            <v>5.3478999999999999E-2</v>
          </cell>
        </row>
        <row r="2160">
          <cell r="A2160">
            <v>40339</v>
          </cell>
          <cell r="B2160">
            <v>5.3978999999999999</v>
          </cell>
          <cell r="C2160">
            <v>5.3978999999999999E-2</v>
          </cell>
        </row>
        <row r="2161">
          <cell r="A2161">
            <v>40340</v>
          </cell>
          <cell r="B2161">
            <v>5.3855000000000004</v>
          </cell>
          <cell r="C2161">
            <v>5.3855000000000007E-2</v>
          </cell>
        </row>
        <row r="2162">
          <cell r="A2162">
            <v>40343</v>
          </cell>
          <cell r="B2162">
            <v>5.4241999999999999</v>
          </cell>
          <cell r="C2162">
            <v>5.4241999999999999E-2</v>
          </cell>
        </row>
        <row r="2163">
          <cell r="A2163">
            <v>40344</v>
          </cell>
          <cell r="B2163">
            <v>5.4040999999999997</v>
          </cell>
          <cell r="C2163">
            <v>5.4040999999999999E-2</v>
          </cell>
        </row>
        <row r="2164">
          <cell r="A2164">
            <v>40345</v>
          </cell>
          <cell r="B2164">
            <v>5.3524000000000003</v>
          </cell>
          <cell r="C2164">
            <v>5.3524000000000002E-2</v>
          </cell>
        </row>
        <row r="2165">
          <cell r="A2165">
            <v>40346</v>
          </cell>
          <cell r="B2165">
            <v>5.3216000000000001</v>
          </cell>
          <cell r="C2165">
            <v>5.3215999999999999E-2</v>
          </cell>
        </row>
        <row r="2166">
          <cell r="A2166">
            <v>40347</v>
          </cell>
          <cell r="B2166">
            <v>5.3262999999999998</v>
          </cell>
          <cell r="C2166">
            <v>5.3262999999999998E-2</v>
          </cell>
        </row>
        <row r="2167">
          <cell r="A2167">
            <v>40350</v>
          </cell>
          <cell r="B2167">
            <v>5.3331999999999997</v>
          </cell>
          <cell r="C2167">
            <v>5.3331999999999997E-2</v>
          </cell>
        </row>
        <row r="2168">
          <cell r="A2168">
            <v>40351</v>
          </cell>
          <cell r="B2168">
            <v>5.2786</v>
          </cell>
          <cell r="C2168">
            <v>5.2786E-2</v>
          </cell>
        </row>
        <row r="2169">
          <cell r="A2169">
            <v>40352</v>
          </cell>
          <cell r="B2169">
            <v>5.2671000000000001</v>
          </cell>
          <cell r="C2169">
            <v>5.2671000000000003E-2</v>
          </cell>
        </row>
        <row r="2170">
          <cell r="A2170">
            <v>40353</v>
          </cell>
          <cell r="B2170">
            <v>5.2359999999999998</v>
          </cell>
          <cell r="C2170">
            <v>5.2359999999999997E-2</v>
          </cell>
        </row>
        <row r="2171">
          <cell r="A2171">
            <v>40354</v>
          </cell>
          <cell r="B2171">
            <v>5.1976000000000004</v>
          </cell>
          <cell r="C2171">
            <v>5.1976000000000001E-2</v>
          </cell>
        </row>
        <row r="2172">
          <cell r="A2172">
            <v>40357</v>
          </cell>
          <cell r="B2172">
            <v>5.2119</v>
          </cell>
          <cell r="C2172">
            <v>5.2118999999999999E-2</v>
          </cell>
        </row>
        <row r="2173">
          <cell r="A2173">
            <v>40358</v>
          </cell>
          <cell r="B2173">
            <v>5.1924000000000001</v>
          </cell>
          <cell r="C2173">
            <v>5.1923999999999998E-2</v>
          </cell>
        </row>
        <row r="2174">
          <cell r="A2174">
            <v>40359</v>
          </cell>
          <cell r="B2174">
            <v>5.1841999999999997</v>
          </cell>
          <cell r="C2174">
            <v>5.1841999999999999E-2</v>
          </cell>
        </row>
        <row r="2175">
          <cell r="A2175">
            <v>40360</v>
          </cell>
          <cell r="B2175">
            <v>5.1791</v>
          </cell>
          <cell r="C2175">
            <v>5.1791000000000004E-2</v>
          </cell>
        </row>
        <row r="2176">
          <cell r="A2176">
            <v>40361</v>
          </cell>
          <cell r="B2176">
            <v>5.1898</v>
          </cell>
          <cell r="C2176">
            <v>5.1898E-2</v>
          </cell>
        </row>
        <row r="2177">
          <cell r="A2177">
            <v>40364</v>
          </cell>
          <cell r="B2177">
            <v>5.1688000000000001</v>
          </cell>
          <cell r="C2177">
            <v>5.1687999999999998E-2</v>
          </cell>
        </row>
        <row r="2178">
          <cell r="A2178">
            <v>40365</v>
          </cell>
          <cell r="B2178">
            <v>5.1814999999999998</v>
          </cell>
          <cell r="C2178">
            <v>5.1815E-2</v>
          </cell>
        </row>
        <row r="2179">
          <cell r="A2179">
            <v>40366</v>
          </cell>
          <cell r="B2179">
            <v>5.2568000000000001</v>
          </cell>
          <cell r="C2179">
            <v>5.2568000000000004E-2</v>
          </cell>
        </row>
        <row r="2180">
          <cell r="A2180">
            <v>40367</v>
          </cell>
          <cell r="B2180">
            <v>5.2149999999999999</v>
          </cell>
          <cell r="C2180">
            <v>5.2150000000000002E-2</v>
          </cell>
        </row>
        <row r="2181">
          <cell r="A2181">
            <v>40368</v>
          </cell>
          <cell r="B2181">
            <v>5.2439999999999998</v>
          </cell>
          <cell r="C2181">
            <v>5.2440000000000001E-2</v>
          </cell>
        </row>
        <row r="2182">
          <cell r="A2182">
            <v>40371</v>
          </cell>
          <cell r="B2182">
            <v>5.2184999999999997</v>
          </cell>
          <cell r="C2182">
            <v>5.2184999999999995E-2</v>
          </cell>
        </row>
        <row r="2183">
          <cell r="A2183">
            <v>40372</v>
          </cell>
          <cell r="B2183">
            <v>5.2539999999999996</v>
          </cell>
          <cell r="C2183">
            <v>5.2539999999999996E-2</v>
          </cell>
        </row>
        <row r="2184">
          <cell r="A2184">
            <v>40373</v>
          </cell>
          <cell r="B2184">
            <v>5.2534999999999998</v>
          </cell>
          <cell r="C2184">
            <v>5.2534999999999998E-2</v>
          </cell>
        </row>
        <row r="2185">
          <cell r="A2185">
            <v>40374</v>
          </cell>
          <cell r="B2185">
            <v>5.2577999999999996</v>
          </cell>
          <cell r="C2185">
            <v>5.2577999999999993E-2</v>
          </cell>
        </row>
        <row r="2186">
          <cell r="A2186">
            <v>40375</v>
          </cell>
          <cell r="B2186">
            <v>5.1848000000000001</v>
          </cell>
          <cell r="C2186">
            <v>5.1847999999999998E-2</v>
          </cell>
        </row>
        <row r="2187">
          <cell r="A2187">
            <v>40378</v>
          </cell>
          <cell r="B2187">
            <v>5.2015000000000002</v>
          </cell>
          <cell r="C2187">
            <v>5.2015000000000006E-2</v>
          </cell>
        </row>
        <row r="2188">
          <cell r="A2188">
            <v>40379</v>
          </cell>
          <cell r="B2188">
            <v>5.2408000000000001</v>
          </cell>
          <cell r="C2188">
            <v>5.2408000000000003E-2</v>
          </cell>
        </row>
        <row r="2189">
          <cell r="A2189">
            <v>40380</v>
          </cell>
          <cell r="B2189">
            <v>5.1928000000000001</v>
          </cell>
          <cell r="C2189">
            <v>5.1928000000000002E-2</v>
          </cell>
        </row>
        <row r="2190">
          <cell r="A2190">
            <v>40381</v>
          </cell>
          <cell r="B2190">
            <v>5.2775999999999996</v>
          </cell>
          <cell r="C2190">
            <v>5.2775999999999997E-2</v>
          </cell>
        </row>
        <row r="2191">
          <cell r="A2191">
            <v>40382</v>
          </cell>
          <cell r="B2191">
            <v>5.2728000000000002</v>
          </cell>
          <cell r="C2191">
            <v>5.2728000000000004E-2</v>
          </cell>
        </row>
        <row r="2192">
          <cell r="A2192">
            <v>40385</v>
          </cell>
          <cell r="B2192">
            <v>5.2645</v>
          </cell>
          <cell r="C2192">
            <v>5.2644999999999997E-2</v>
          </cell>
        </row>
        <row r="2193">
          <cell r="A2193">
            <v>40386</v>
          </cell>
          <cell r="B2193">
            <v>5.2976999999999999</v>
          </cell>
          <cell r="C2193">
            <v>5.2976999999999996E-2</v>
          </cell>
        </row>
        <row r="2194">
          <cell r="A2194">
            <v>40387</v>
          </cell>
          <cell r="B2194">
            <v>5.2572000000000001</v>
          </cell>
          <cell r="C2194">
            <v>5.2572000000000001E-2</v>
          </cell>
        </row>
        <row r="2195">
          <cell r="A2195">
            <v>40388</v>
          </cell>
          <cell r="B2195">
            <v>5.258</v>
          </cell>
          <cell r="C2195">
            <v>5.2580000000000002E-2</v>
          </cell>
        </row>
        <row r="2196">
          <cell r="A2196">
            <v>40389</v>
          </cell>
          <cell r="B2196">
            <v>5.19</v>
          </cell>
          <cell r="C2196">
            <v>5.1900000000000002E-2</v>
          </cell>
        </row>
        <row r="2197">
          <cell r="A2197">
            <v>40392</v>
          </cell>
          <cell r="B2197">
            <v>5.1896000000000004</v>
          </cell>
          <cell r="C2197">
            <v>5.1896000000000005E-2</v>
          </cell>
        </row>
        <row r="2198">
          <cell r="A2198">
            <v>40393</v>
          </cell>
          <cell r="B2198">
            <v>5.1908000000000003</v>
          </cell>
          <cell r="C2198">
            <v>5.1908000000000003E-2</v>
          </cell>
        </row>
        <row r="2199">
          <cell r="A2199">
            <v>40394</v>
          </cell>
          <cell r="B2199">
            <v>5.1882999999999999</v>
          </cell>
          <cell r="C2199">
            <v>5.1882999999999999E-2</v>
          </cell>
        </row>
        <row r="2200">
          <cell r="A2200">
            <v>40395</v>
          </cell>
          <cell r="B2200">
            <v>5.1292</v>
          </cell>
          <cell r="C2200">
            <v>5.1291999999999997E-2</v>
          </cell>
        </row>
        <row r="2201">
          <cell r="A2201">
            <v>40396</v>
          </cell>
          <cell r="B2201">
            <v>5.1361999999999997</v>
          </cell>
          <cell r="C2201">
            <v>5.1361999999999998E-2</v>
          </cell>
        </row>
        <row r="2202">
          <cell r="A2202">
            <v>40399</v>
          </cell>
          <cell r="B2202">
            <v>5.1227999999999998</v>
          </cell>
          <cell r="C2202">
            <v>5.1227999999999996E-2</v>
          </cell>
        </row>
        <row r="2203">
          <cell r="A2203">
            <v>40400</v>
          </cell>
          <cell r="B2203">
            <v>5.1094999999999997</v>
          </cell>
          <cell r="C2203">
            <v>5.1094999999999995E-2</v>
          </cell>
        </row>
        <row r="2204">
          <cell r="A2204">
            <v>40401</v>
          </cell>
          <cell r="B2204">
            <v>5.0915999999999997</v>
          </cell>
          <cell r="C2204">
            <v>5.0915999999999996E-2</v>
          </cell>
        </row>
        <row r="2205">
          <cell r="A2205">
            <v>40402</v>
          </cell>
          <cell r="B2205">
            <v>5.1181000000000001</v>
          </cell>
          <cell r="C2205">
            <v>5.1181000000000004E-2</v>
          </cell>
        </row>
        <row r="2206">
          <cell r="A2206">
            <v>40403</v>
          </cell>
          <cell r="B2206">
            <v>5.0740999999999996</v>
          </cell>
          <cell r="C2206">
            <v>5.0740999999999994E-2</v>
          </cell>
        </row>
        <row r="2207">
          <cell r="A2207">
            <v>40406</v>
          </cell>
          <cell r="B2207">
            <v>5.0347999999999997</v>
          </cell>
          <cell r="C2207">
            <v>5.0347999999999997E-2</v>
          </cell>
        </row>
        <row r="2208">
          <cell r="A2208">
            <v>40407</v>
          </cell>
          <cell r="B2208">
            <v>5.0628000000000002</v>
          </cell>
          <cell r="C2208">
            <v>5.0627999999999999E-2</v>
          </cell>
        </row>
        <row r="2209">
          <cell r="A2209">
            <v>40408</v>
          </cell>
          <cell r="B2209">
            <v>5.0401999999999996</v>
          </cell>
          <cell r="C2209">
            <v>5.0401999999999995E-2</v>
          </cell>
        </row>
        <row r="2210">
          <cell r="A2210">
            <v>40409</v>
          </cell>
          <cell r="B2210">
            <v>5.0133999999999999</v>
          </cell>
          <cell r="C2210">
            <v>5.0133999999999998E-2</v>
          </cell>
        </row>
        <row r="2211">
          <cell r="A2211">
            <v>40410</v>
          </cell>
          <cell r="B2211">
            <v>5.0107999999999997</v>
          </cell>
          <cell r="C2211">
            <v>5.0108E-2</v>
          </cell>
        </row>
        <row r="2212">
          <cell r="A2212">
            <v>40413</v>
          </cell>
          <cell r="B2212">
            <v>5.0090000000000003</v>
          </cell>
          <cell r="C2212">
            <v>5.0090000000000003E-2</v>
          </cell>
        </row>
        <row r="2213">
          <cell r="A2213">
            <v>40414</v>
          </cell>
          <cell r="B2213">
            <v>5.0122</v>
          </cell>
          <cell r="C2213">
            <v>5.0122E-2</v>
          </cell>
        </row>
        <row r="2214">
          <cell r="A2214">
            <v>40415</v>
          </cell>
          <cell r="B2214">
            <v>4.9798</v>
          </cell>
          <cell r="C2214">
            <v>4.9798000000000002E-2</v>
          </cell>
        </row>
        <row r="2215">
          <cell r="A2215">
            <v>40416</v>
          </cell>
          <cell r="B2215">
            <v>4.9310999999999998</v>
          </cell>
          <cell r="C2215">
            <v>4.9311000000000001E-2</v>
          </cell>
        </row>
        <row r="2216">
          <cell r="A2216">
            <v>40417</v>
          </cell>
          <cell r="B2216">
            <v>5.0227000000000004</v>
          </cell>
          <cell r="C2216">
            <v>5.0227000000000001E-2</v>
          </cell>
        </row>
        <row r="2217">
          <cell r="A2217">
            <v>40420</v>
          </cell>
          <cell r="B2217">
            <v>4.9451000000000001</v>
          </cell>
          <cell r="C2217">
            <v>4.9451000000000002E-2</v>
          </cell>
        </row>
        <row r="2218">
          <cell r="A2218">
            <v>40421</v>
          </cell>
          <cell r="B2218">
            <v>4.9825999999999997</v>
          </cell>
          <cell r="C2218">
            <v>4.9825999999999995E-2</v>
          </cell>
        </row>
        <row r="2219">
          <cell r="A2219">
            <v>40422</v>
          </cell>
          <cell r="B2219">
            <v>5.0585000000000004</v>
          </cell>
          <cell r="C2219">
            <v>5.0585000000000005E-2</v>
          </cell>
        </row>
        <row r="2220">
          <cell r="A2220">
            <v>40423</v>
          </cell>
          <cell r="B2220">
            <v>5.0930999999999997</v>
          </cell>
          <cell r="C2220">
            <v>5.0930999999999997E-2</v>
          </cell>
        </row>
        <row r="2221">
          <cell r="A2221">
            <v>40424</v>
          </cell>
          <cell r="B2221">
            <v>5.1131000000000002</v>
          </cell>
          <cell r="C2221">
            <v>5.1131000000000003E-2</v>
          </cell>
        </row>
        <row r="2222">
          <cell r="A2222">
            <v>40427</v>
          </cell>
          <cell r="B2222">
            <v>5.1142000000000003</v>
          </cell>
          <cell r="C2222">
            <v>5.1142E-2</v>
          </cell>
        </row>
        <row r="2223">
          <cell r="A2223">
            <v>40428</v>
          </cell>
          <cell r="B2223">
            <v>4.9987000000000004</v>
          </cell>
          <cell r="C2223">
            <v>4.9987000000000004E-2</v>
          </cell>
        </row>
        <row r="2224">
          <cell r="A2224">
            <v>40429</v>
          </cell>
          <cell r="B2224">
            <v>5.1071999999999997</v>
          </cell>
          <cell r="C2224">
            <v>5.1071999999999999E-2</v>
          </cell>
        </row>
        <row r="2225">
          <cell r="A2225">
            <v>40430</v>
          </cell>
          <cell r="B2225">
            <v>5.0747</v>
          </cell>
          <cell r="C2225">
            <v>5.0747E-2</v>
          </cell>
        </row>
        <row r="2226">
          <cell r="A2226">
            <v>40431</v>
          </cell>
          <cell r="B2226">
            <v>5.0804999999999998</v>
          </cell>
          <cell r="C2226">
            <v>5.0804999999999996E-2</v>
          </cell>
        </row>
        <row r="2227">
          <cell r="A2227">
            <v>40434</v>
          </cell>
          <cell r="B2227">
            <v>5.0717999999999996</v>
          </cell>
          <cell r="C2227">
            <v>5.0717999999999999E-2</v>
          </cell>
        </row>
        <row r="2228">
          <cell r="A2228">
            <v>40435</v>
          </cell>
          <cell r="B2228">
            <v>5.0903999999999998</v>
          </cell>
          <cell r="C2228">
            <v>5.0903999999999998E-2</v>
          </cell>
        </row>
        <row r="2229">
          <cell r="A2229">
            <v>40436</v>
          </cell>
          <cell r="B2229">
            <v>5.0727000000000002</v>
          </cell>
          <cell r="C2229">
            <v>5.0727000000000001E-2</v>
          </cell>
        </row>
        <row r="2230">
          <cell r="A2230">
            <v>40437</v>
          </cell>
          <cell r="B2230">
            <v>5.0719000000000003</v>
          </cell>
          <cell r="C2230">
            <v>5.0719E-2</v>
          </cell>
        </row>
        <row r="2231">
          <cell r="A2231">
            <v>40438</v>
          </cell>
          <cell r="B2231">
            <v>5.0388999999999999</v>
          </cell>
          <cell r="C2231">
            <v>5.0388999999999996E-2</v>
          </cell>
        </row>
        <row r="2232">
          <cell r="A2232">
            <v>40441</v>
          </cell>
          <cell r="B2232">
            <v>5.0532000000000004</v>
          </cell>
          <cell r="C2232">
            <v>5.0532000000000001E-2</v>
          </cell>
        </row>
        <row r="2233">
          <cell r="A2233">
            <v>40442</v>
          </cell>
          <cell r="B2233">
            <v>5.0286999999999997</v>
          </cell>
          <cell r="C2233">
            <v>5.0286999999999998E-2</v>
          </cell>
        </row>
        <row r="2234">
          <cell r="A2234">
            <v>40443</v>
          </cell>
          <cell r="B2234">
            <v>4.9618000000000002</v>
          </cell>
          <cell r="C2234">
            <v>4.9618000000000002E-2</v>
          </cell>
        </row>
        <row r="2235">
          <cell r="A2235">
            <v>40444</v>
          </cell>
          <cell r="B2235">
            <v>4.9524999999999997</v>
          </cell>
          <cell r="C2235">
            <v>4.9525E-2</v>
          </cell>
        </row>
        <row r="2236">
          <cell r="A2236">
            <v>40445</v>
          </cell>
          <cell r="B2236">
            <v>4.9478</v>
          </cell>
          <cell r="C2236">
            <v>4.9478000000000001E-2</v>
          </cell>
        </row>
        <row r="2237">
          <cell r="A2237">
            <v>40448</v>
          </cell>
          <cell r="B2237">
            <v>4.8776999999999999</v>
          </cell>
          <cell r="C2237">
            <v>4.8777000000000001E-2</v>
          </cell>
        </row>
        <row r="2238">
          <cell r="A2238">
            <v>40449</v>
          </cell>
          <cell r="B2238">
            <v>4.8826999999999998</v>
          </cell>
          <cell r="C2238">
            <v>4.8826999999999995E-2</v>
          </cell>
        </row>
        <row r="2239">
          <cell r="A2239">
            <v>40450</v>
          </cell>
          <cell r="B2239">
            <v>4.8705999999999996</v>
          </cell>
          <cell r="C2239">
            <v>4.8705999999999999E-2</v>
          </cell>
        </row>
        <row r="2240">
          <cell r="A2240">
            <v>40451</v>
          </cell>
          <cell r="B2240">
            <v>4.8609999999999998</v>
          </cell>
          <cell r="C2240">
            <v>4.861E-2</v>
          </cell>
        </row>
        <row r="2241">
          <cell r="A2241">
            <v>40452</v>
          </cell>
          <cell r="B2241">
            <v>4.8639000000000001</v>
          </cell>
          <cell r="C2241">
            <v>4.8639000000000002E-2</v>
          </cell>
        </row>
        <row r="2242">
          <cell r="A2242">
            <v>40455</v>
          </cell>
          <cell r="B2242">
            <v>4.8452999999999999</v>
          </cell>
          <cell r="C2242">
            <v>4.8452999999999996E-2</v>
          </cell>
        </row>
        <row r="2243">
          <cell r="A2243">
            <v>40456</v>
          </cell>
          <cell r="B2243">
            <v>4.9058000000000002</v>
          </cell>
          <cell r="C2243">
            <v>4.9058000000000004E-2</v>
          </cell>
        </row>
        <row r="2244">
          <cell r="A2244">
            <v>40457</v>
          </cell>
          <cell r="B2244">
            <v>4.8547000000000002</v>
          </cell>
          <cell r="C2244">
            <v>4.8547E-2</v>
          </cell>
        </row>
        <row r="2245">
          <cell r="A2245">
            <v>40458</v>
          </cell>
          <cell r="B2245">
            <v>4.9222000000000001</v>
          </cell>
          <cell r="C2245">
            <v>4.9222000000000002E-2</v>
          </cell>
        </row>
        <row r="2246">
          <cell r="A2246">
            <v>40459</v>
          </cell>
          <cell r="B2246">
            <v>4.8868999999999998</v>
          </cell>
          <cell r="C2246">
            <v>4.8868999999999996E-2</v>
          </cell>
        </row>
        <row r="2247">
          <cell r="A2247">
            <v>40462</v>
          </cell>
          <cell r="B2247">
            <v>4.8875000000000002</v>
          </cell>
          <cell r="C2247">
            <v>4.8875000000000002E-2</v>
          </cell>
        </row>
        <row r="2248">
          <cell r="A2248">
            <v>40463</v>
          </cell>
          <cell r="B2248">
            <v>4.9720000000000004</v>
          </cell>
          <cell r="C2248">
            <v>4.9720000000000007E-2</v>
          </cell>
        </row>
        <row r="2249">
          <cell r="A2249">
            <v>40464</v>
          </cell>
          <cell r="B2249">
            <v>4.9626999999999999</v>
          </cell>
          <cell r="C2249">
            <v>4.9626999999999998E-2</v>
          </cell>
        </row>
        <row r="2250">
          <cell r="A2250">
            <v>40465</v>
          </cell>
          <cell r="B2250">
            <v>4.9820000000000002</v>
          </cell>
          <cell r="C2250">
            <v>4.9820000000000003E-2</v>
          </cell>
        </row>
        <row r="2251">
          <cell r="A2251">
            <v>40466</v>
          </cell>
          <cell r="B2251">
            <v>5.0008999999999997</v>
          </cell>
          <cell r="C2251">
            <v>5.0008999999999998E-2</v>
          </cell>
        </row>
        <row r="2252">
          <cell r="A2252">
            <v>40469</v>
          </cell>
          <cell r="B2252">
            <v>4.9668999999999999</v>
          </cell>
          <cell r="C2252">
            <v>4.9668999999999998E-2</v>
          </cell>
        </row>
        <row r="2253">
          <cell r="A2253">
            <v>40470</v>
          </cell>
          <cell r="B2253">
            <v>4.9619</v>
          </cell>
          <cell r="C2253">
            <v>4.9618999999999996E-2</v>
          </cell>
        </row>
        <row r="2254">
          <cell r="A2254">
            <v>40471</v>
          </cell>
          <cell r="B2254">
            <v>4.9756</v>
          </cell>
          <cell r="C2254">
            <v>4.9756000000000002E-2</v>
          </cell>
        </row>
        <row r="2255">
          <cell r="A2255">
            <v>40472</v>
          </cell>
          <cell r="B2255">
            <v>4.9211999999999998</v>
          </cell>
          <cell r="C2255">
            <v>4.9211999999999999E-2</v>
          </cell>
        </row>
        <row r="2256">
          <cell r="A2256">
            <v>40473</v>
          </cell>
          <cell r="B2256">
            <v>4.9298000000000002</v>
          </cell>
          <cell r="C2256">
            <v>4.9298000000000002E-2</v>
          </cell>
        </row>
        <row r="2257">
          <cell r="A2257">
            <v>40476</v>
          </cell>
          <cell r="B2257">
            <v>4.9223999999999997</v>
          </cell>
          <cell r="C2257">
            <v>4.9223999999999997E-2</v>
          </cell>
        </row>
        <row r="2258">
          <cell r="A2258">
            <v>40477</v>
          </cell>
          <cell r="B2258">
            <v>4.9447000000000001</v>
          </cell>
          <cell r="C2258">
            <v>4.9446999999999998E-2</v>
          </cell>
        </row>
        <row r="2259">
          <cell r="A2259">
            <v>40478</v>
          </cell>
          <cell r="B2259">
            <v>4.9752999999999998</v>
          </cell>
          <cell r="C2259">
            <v>4.9752999999999999E-2</v>
          </cell>
        </row>
        <row r="2260">
          <cell r="A2260">
            <v>40479</v>
          </cell>
          <cell r="B2260">
            <v>4.9504999999999999</v>
          </cell>
          <cell r="C2260">
            <v>4.9505E-2</v>
          </cell>
        </row>
        <row r="2261">
          <cell r="A2261">
            <v>40480</v>
          </cell>
          <cell r="B2261">
            <v>4.9329999999999998</v>
          </cell>
          <cell r="C2261">
            <v>4.9329999999999999E-2</v>
          </cell>
        </row>
        <row r="2262">
          <cell r="A2262">
            <v>40483</v>
          </cell>
          <cell r="B2262">
            <v>4.9702999999999999</v>
          </cell>
          <cell r="C2262">
            <v>4.9702999999999997E-2</v>
          </cell>
        </row>
        <row r="2263">
          <cell r="A2263">
            <v>40484</v>
          </cell>
          <cell r="B2263">
            <v>4.9160000000000004</v>
          </cell>
          <cell r="C2263">
            <v>4.9160000000000002E-2</v>
          </cell>
        </row>
        <row r="2264">
          <cell r="A2264">
            <v>40485</v>
          </cell>
          <cell r="B2264">
            <v>4.9409999999999998</v>
          </cell>
          <cell r="C2264">
            <v>4.9409999999999996E-2</v>
          </cell>
        </row>
        <row r="2265">
          <cell r="A2265">
            <v>40486</v>
          </cell>
          <cell r="B2265">
            <v>4.9161000000000001</v>
          </cell>
          <cell r="C2265">
            <v>4.9161000000000003E-2</v>
          </cell>
        </row>
        <row r="2266">
          <cell r="A2266">
            <v>40487</v>
          </cell>
          <cell r="B2266">
            <v>4.9534000000000002</v>
          </cell>
          <cell r="C2266">
            <v>4.9534000000000002E-2</v>
          </cell>
        </row>
        <row r="2267">
          <cell r="A2267">
            <v>40490</v>
          </cell>
          <cell r="B2267">
            <v>4.9359000000000002</v>
          </cell>
          <cell r="C2267">
            <v>4.9359E-2</v>
          </cell>
        </row>
        <row r="2268">
          <cell r="A2268">
            <v>40491</v>
          </cell>
          <cell r="B2268">
            <v>4.9701000000000004</v>
          </cell>
          <cell r="C2268">
            <v>4.9701000000000002E-2</v>
          </cell>
        </row>
        <row r="2269">
          <cell r="A2269">
            <v>40492</v>
          </cell>
          <cell r="B2269">
            <v>4.9390000000000001</v>
          </cell>
          <cell r="C2269">
            <v>4.9390000000000003E-2</v>
          </cell>
        </row>
        <row r="2270">
          <cell r="A2270">
            <v>40493</v>
          </cell>
          <cell r="B2270">
            <v>4.9366000000000003</v>
          </cell>
          <cell r="C2270">
            <v>4.9366E-2</v>
          </cell>
        </row>
        <row r="2271">
          <cell r="A2271">
            <v>40494</v>
          </cell>
          <cell r="B2271">
            <v>4.9707999999999997</v>
          </cell>
          <cell r="C2271">
            <v>4.9707999999999995E-2</v>
          </cell>
        </row>
        <row r="2272">
          <cell r="A2272">
            <v>40497</v>
          </cell>
          <cell r="B2272">
            <v>5.0822000000000003</v>
          </cell>
          <cell r="C2272">
            <v>5.0822000000000006E-2</v>
          </cell>
        </row>
        <row r="2273">
          <cell r="A2273">
            <v>40498</v>
          </cell>
          <cell r="B2273">
            <v>5.0204000000000004</v>
          </cell>
          <cell r="C2273">
            <v>5.0204000000000006E-2</v>
          </cell>
        </row>
        <row r="2274">
          <cell r="A2274">
            <v>40499</v>
          </cell>
          <cell r="B2274">
            <v>5.0243000000000002</v>
          </cell>
          <cell r="C2274">
            <v>5.0243000000000003E-2</v>
          </cell>
        </row>
        <row r="2275">
          <cell r="A2275">
            <v>40500</v>
          </cell>
          <cell r="B2275">
            <v>5.0419</v>
          </cell>
          <cell r="C2275">
            <v>5.0418999999999999E-2</v>
          </cell>
        </row>
        <row r="2276">
          <cell r="A2276">
            <v>40501</v>
          </cell>
          <cell r="B2276">
            <v>5.0316999999999998</v>
          </cell>
          <cell r="C2276">
            <v>5.0317000000000001E-2</v>
          </cell>
        </row>
        <row r="2277">
          <cell r="A2277">
            <v>40504</v>
          </cell>
          <cell r="B2277">
            <v>5.0010000000000003</v>
          </cell>
          <cell r="C2277">
            <v>5.0010000000000006E-2</v>
          </cell>
        </row>
        <row r="2278">
          <cell r="A2278">
            <v>40505</v>
          </cell>
          <cell r="B2278">
            <v>5.0435999999999996</v>
          </cell>
          <cell r="C2278">
            <v>5.0435999999999995E-2</v>
          </cell>
        </row>
        <row r="2279">
          <cell r="A2279">
            <v>40506</v>
          </cell>
          <cell r="B2279">
            <v>5.0476000000000001</v>
          </cell>
          <cell r="C2279">
            <v>5.0476E-2</v>
          </cell>
        </row>
        <row r="2280">
          <cell r="A2280">
            <v>40507</v>
          </cell>
          <cell r="B2280">
            <v>5.0354000000000001</v>
          </cell>
          <cell r="C2280">
            <v>5.0354000000000003E-2</v>
          </cell>
        </row>
        <row r="2281">
          <cell r="A2281">
            <v>40508</v>
          </cell>
          <cell r="B2281">
            <v>5.0193000000000003</v>
          </cell>
          <cell r="C2281">
            <v>5.0193000000000002E-2</v>
          </cell>
        </row>
        <row r="2282">
          <cell r="A2282">
            <v>40511</v>
          </cell>
          <cell r="B2282">
            <v>4.9801000000000002</v>
          </cell>
          <cell r="C2282">
            <v>4.9801000000000005E-2</v>
          </cell>
        </row>
        <row r="2283">
          <cell r="A2283">
            <v>40512</v>
          </cell>
          <cell r="B2283">
            <v>4.9516</v>
          </cell>
          <cell r="C2283">
            <v>4.9515999999999998E-2</v>
          </cell>
        </row>
        <row r="2284">
          <cell r="A2284">
            <v>40513</v>
          </cell>
          <cell r="B2284">
            <v>5.0289999999999999</v>
          </cell>
          <cell r="C2284">
            <v>5.0290000000000001E-2</v>
          </cell>
        </row>
        <row r="2285">
          <cell r="A2285">
            <v>40514</v>
          </cell>
          <cell r="B2285">
            <v>5.0256999999999996</v>
          </cell>
          <cell r="C2285">
            <v>5.0256999999999996E-2</v>
          </cell>
        </row>
        <row r="2286">
          <cell r="A2286">
            <v>40515</v>
          </cell>
          <cell r="B2286">
            <v>5.0488</v>
          </cell>
          <cell r="C2286">
            <v>5.0487999999999998E-2</v>
          </cell>
        </row>
        <row r="2287">
          <cell r="A2287">
            <v>40518</v>
          </cell>
          <cell r="B2287">
            <v>5.0160999999999998</v>
          </cell>
          <cell r="C2287">
            <v>5.0160999999999997E-2</v>
          </cell>
        </row>
        <row r="2288">
          <cell r="A2288">
            <v>40519</v>
          </cell>
          <cell r="B2288">
            <v>5.0814000000000004</v>
          </cell>
          <cell r="C2288">
            <v>5.0814000000000005E-2</v>
          </cell>
        </row>
        <row r="2289">
          <cell r="A2289">
            <v>40520</v>
          </cell>
          <cell r="B2289">
            <v>5.0829000000000004</v>
          </cell>
          <cell r="C2289">
            <v>5.0829000000000006E-2</v>
          </cell>
        </row>
        <row r="2290">
          <cell r="A2290">
            <v>40521</v>
          </cell>
          <cell r="B2290">
            <v>5.1013999999999999</v>
          </cell>
          <cell r="C2290">
            <v>5.1013999999999997E-2</v>
          </cell>
        </row>
        <row r="2291">
          <cell r="A2291">
            <v>40522</v>
          </cell>
          <cell r="B2291">
            <v>5.1277999999999997</v>
          </cell>
          <cell r="C2291">
            <v>5.1277999999999997E-2</v>
          </cell>
        </row>
        <row r="2292">
          <cell r="A2292">
            <v>40525</v>
          </cell>
          <cell r="B2292">
            <v>5.0750999999999999</v>
          </cell>
          <cell r="C2292">
            <v>5.0750999999999998E-2</v>
          </cell>
        </row>
        <row r="2293">
          <cell r="A2293">
            <v>40526</v>
          </cell>
          <cell r="B2293">
            <v>5.1824000000000003</v>
          </cell>
          <cell r="C2293">
            <v>5.1824000000000002E-2</v>
          </cell>
        </row>
        <row r="2294">
          <cell r="A2294">
            <v>40527</v>
          </cell>
          <cell r="B2294">
            <v>5.1458000000000004</v>
          </cell>
          <cell r="C2294">
            <v>5.1458000000000004E-2</v>
          </cell>
        </row>
        <row r="2295">
          <cell r="A2295">
            <v>40528</v>
          </cell>
          <cell r="B2295">
            <v>5.1078000000000001</v>
          </cell>
          <cell r="C2295">
            <v>5.1077999999999998E-2</v>
          </cell>
        </row>
        <row r="2296">
          <cell r="A2296">
            <v>40529</v>
          </cell>
          <cell r="B2296">
            <v>5.0376000000000003</v>
          </cell>
          <cell r="C2296">
            <v>5.0376000000000004E-2</v>
          </cell>
        </row>
        <row r="2297">
          <cell r="A2297">
            <v>40532</v>
          </cell>
          <cell r="B2297">
            <v>5.0162000000000004</v>
          </cell>
          <cell r="C2297">
            <v>5.0162000000000005E-2</v>
          </cell>
        </row>
        <row r="2298">
          <cell r="A2298">
            <v>40533</v>
          </cell>
          <cell r="B2298">
            <v>4.9790999999999999</v>
          </cell>
          <cell r="C2298">
            <v>4.9791000000000002E-2</v>
          </cell>
        </row>
        <row r="2299">
          <cell r="A2299">
            <v>40534</v>
          </cell>
          <cell r="B2299">
            <v>4.9917999999999996</v>
          </cell>
          <cell r="C2299">
            <v>4.9917999999999997E-2</v>
          </cell>
        </row>
        <row r="2300">
          <cell r="A2300">
            <v>40535</v>
          </cell>
          <cell r="B2300">
            <v>4.9850000000000003</v>
          </cell>
          <cell r="C2300">
            <v>4.9850000000000005E-2</v>
          </cell>
        </row>
        <row r="2301">
          <cell r="A2301">
            <v>40536</v>
          </cell>
          <cell r="B2301">
            <v>4.9762000000000004</v>
          </cell>
          <cell r="C2301">
            <v>4.9762000000000001E-2</v>
          </cell>
        </row>
        <row r="2302">
          <cell r="A2302">
            <v>40539</v>
          </cell>
          <cell r="B2302">
            <v>4.9775</v>
          </cell>
          <cell r="C2302">
            <v>4.9775E-2</v>
          </cell>
        </row>
        <row r="2303">
          <cell r="A2303">
            <v>40540</v>
          </cell>
          <cell r="B2303">
            <v>4.9775</v>
          </cell>
          <cell r="C2303">
            <v>4.9775E-2</v>
          </cell>
        </row>
        <row r="2304">
          <cell r="A2304">
            <v>40541</v>
          </cell>
          <cell r="B2304">
            <v>4.9612999999999996</v>
          </cell>
          <cell r="C2304">
            <v>4.9612999999999997E-2</v>
          </cell>
        </row>
        <row r="2305">
          <cell r="A2305">
            <v>40542</v>
          </cell>
          <cell r="B2305">
            <v>4.9695999999999998</v>
          </cell>
          <cell r="C2305">
            <v>4.9695999999999997E-2</v>
          </cell>
        </row>
        <row r="2306">
          <cell r="A2306">
            <v>40543</v>
          </cell>
          <cell r="B2306">
            <v>4.9607999999999999</v>
          </cell>
          <cell r="C2306">
            <v>4.9607999999999999E-2</v>
          </cell>
        </row>
        <row r="2307">
          <cell r="A2307">
            <v>40546</v>
          </cell>
          <cell r="B2307">
            <v>4.9621000000000004</v>
          </cell>
          <cell r="C2307">
            <v>4.9621000000000005E-2</v>
          </cell>
        </row>
        <row r="2308">
          <cell r="A2308">
            <v>40547</v>
          </cell>
          <cell r="B2308">
            <v>4.9915000000000003</v>
          </cell>
          <cell r="C2308">
            <v>4.9915000000000001E-2</v>
          </cell>
        </row>
        <row r="2309">
          <cell r="A2309">
            <v>40548</v>
          </cell>
          <cell r="B2309">
            <v>5.0540000000000003</v>
          </cell>
          <cell r="C2309">
            <v>5.0540000000000002E-2</v>
          </cell>
        </row>
        <row r="2310">
          <cell r="A2310">
            <v>40549</v>
          </cell>
          <cell r="B2310">
            <v>5.0346000000000002</v>
          </cell>
          <cell r="C2310">
            <v>5.0346000000000002E-2</v>
          </cell>
        </row>
        <row r="2311">
          <cell r="A2311">
            <v>40550</v>
          </cell>
          <cell r="B2311">
            <v>5.0076999999999998</v>
          </cell>
          <cell r="C2311">
            <v>5.0076999999999997E-2</v>
          </cell>
        </row>
        <row r="2312">
          <cell r="A2312">
            <v>40553</v>
          </cell>
          <cell r="B2312">
            <v>4.9942000000000002</v>
          </cell>
          <cell r="C2312">
            <v>4.9942E-2</v>
          </cell>
        </row>
        <row r="2313">
          <cell r="A2313">
            <v>40554</v>
          </cell>
          <cell r="B2313">
            <v>5.0368000000000004</v>
          </cell>
          <cell r="C2313">
            <v>5.0368000000000003E-2</v>
          </cell>
        </row>
        <row r="2314">
          <cell r="A2314">
            <v>40555</v>
          </cell>
          <cell r="B2314">
            <v>5.0560999999999998</v>
          </cell>
          <cell r="C2314">
            <v>5.0560999999999995E-2</v>
          </cell>
        </row>
        <row r="2315">
          <cell r="A2315">
            <v>40556</v>
          </cell>
          <cell r="B2315">
            <v>5.0542999999999996</v>
          </cell>
          <cell r="C2315">
            <v>5.0542999999999998E-2</v>
          </cell>
        </row>
        <row r="2316">
          <cell r="A2316">
            <v>40557</v>
          </cell>
          <cell r="B2316">
            <v>5.0861000000000001</v>
          </cell>
          <cell r="C2316">
            <v>5.0861000000000003E-2</v>
          </cell>
        </row>
        <row r="2317">
          <cell r="A2317">
            <v>40560</v>
          </cell>
          <cell r="B2317">
            <v>5.0742000000000003</v>
          </cell>
          <cell r="C2317">
            <v>5.0742000000000002E-2</v>
          </cell>
        </row>
        <row r="2318">
          <cell r="A2318">
            <v>40561</v>
          </cell>
          <cell r="B2318">
            <v>5.0998999999999999</v>
          </cell>
          <cell r="C2318">
            <v>5.0998999999999996E-2</v>
          </cell>
        </row>
        <row r="2319">
          <cell r="A2319">
            <v>40562</v>
          </cell>
          <cell r="B2319">
            <v>5.0712999999999999</v>
          </cell>
          <cell r="C2319">
            <v>5.0713000000000001E-2</v>
          </cell>
        </row>
        <row r="2320">
          <cell r="A2320">
            <v>40563</v>
          </cell>
          <cell r="B2320">
            <v>5.1383999999999999</v>
          </cell>
          <cell r="C2320">
            <v>5.1383999999999999E-2</v>
          </cell>
        </row>
        <row r="2321">
          <cell r="A2321">
            <v>40564</v>
          </cell>
          <cell r="B2321">
            <v>5.1196000000000002</v>
          </cell>
          <cell r="C2321">
            <v>5.1195999999999998E-2</v>
          </cell>
        </row>
        <row r="2322">
          <cell r="A2322">
            <v>40567</v>
          </cell>
          <cell r="B2322">
            <v>5.1372999999999998</v>
          </cell>
          <cell r="C2322">
            <v>5.1372999999999995E-2</v>
          </cell>
        </row>
        <row r="2323">
          <cell r="A2323">
            <v>40568</v>
          </cell>
          <cell r="B2323">
            <v>5.1215999999999999</v>
          </cell>
          <cell r="C2323">
            <v>5.1215999999999998E-2</v>
          </cell>
        </row>
        <row r="2324">
          <cell r="A2324">
            <v>40569</v>
          </cell>
          <cell r="B2324">
            <v>5.1452</v>
          </cell>
          <cell r="C2324">
            <v>5.1451999999999998E-2</v>
          </cell>
        </row>
        <row r="2325">
          <cell r="A2325">
            <v>40570</v>
          </cell>
          <cell r="B2325">
            <v>5.1047000000000002</v>
          </cell>
          <cell r="C2325">
            <v>5.1047000000000002E-2</v>
          </cell>
        </row>
        <row r="2326">
          <cell r="A2326">
            <v>40571</v>
          </cell>
          <cell r="B2326">
            <v>5.1051000000000002</v>
          </cell>
          <cell r="C2326">
            <v>5.1050999999999999E-2</v>
          </cell>
        </row>
        <row r="2327">
          <cell r="A2327">
            <v>40574</v>
          </cell>
          <cell r="B2327">
            <v>5.1252000000000004</v>
          </cell>
          <cell r="C2327">
            <v>5.1252000000000006E-2</v>
          </cell>
        </row>
        <row r="2328">
          <cell r="A2328">
            <v>40575</v>
          </cell>
          <cell r="B2328">
            <v>5.1627000000000001</v>
          </cell>
          <cell r="C2328">
            <v>5.1626999999999999E-2</v>
          </cell>
        </row>
        <row r="2329">
          <cell r="A2329">
            <v>40576</v>
          </cell>
          <cell r="B2329">
            <v>5.1662999999999997</v>
          </cell>
          <cell r="C2329">
            <v>5.1662999999999994E-2</v>
          </cell>
        </row>
        <row r="2330">
          <cell r="A2330">
            <v>40577</v>
          </cell>
          <cell r="B2330">
            <v>5.1879999999999997</v>
          </cell>
          <cell r="C2330">
            <v>5.1879999999999996E-2</v>
          </cell>
        </row>
        <row r="2331">
          <cell r="A2331">
            <v>40578</v>
          </cell>
          <cell r="B2331">
            <v>5.2015000000000002</v>
          </cell>
          <cell r="C2331">
            <v>5.2015000000000006E-2</v>
          </cell>
        </row>
        <row r="2332">
          <cell r="A2332">
            <v>40581</v>
          </cell>
          <cell r="B2332">
            <v>5.1750999999999996</v>
          </cell>
          <cell r="C2332">
            <v>5.1750999999999998E-2</v>
          </cell>
        </row>
        <row r="2333">
          <cell r="A2333">
            <v>40582</v>
          </cell>
          <cell r="B2333">
            <v>5.2382</v>
          </cell>
          <cell r="C2333">
            <v>5.2381999999999998E-2</v>
          </cell>
        </row>
        <row r="2334">
          <cell r="A2334">
            <v>40583</v>
          </cell>
          <cell r="B2334">
            <v>5.1609999999999996</v>
          </cell>
          <cell r="C2334">
            <v>5.1609999999999996E-2</v>
          </cell>
        </row>
        <row r="2335">
          <cell r="A2335">
            <v>40584</v>
          </cell>
          <cell r="B2335">
            <v>5.1897000000000002</v>
          </cell>
          <cell r="C2335">
            <v>5.1896999999999999E-2</v>
          </cell>
        </row>
        <row r="2336">
          <cell r="A2336">
            <v>40585</v>
          </cell>
          <cell r="B2336">
            <v>5.1727999999999996</v>
          </cell>
          <cell r="C2336">
            <v>5.1727999999999996E-2</v>
          </cell>
        </row>
        <row r="2337">
          <cell r="A2337">
            <v>40588</v>
          </cell>
          <cell r="B2337">
            <v>5.1883999999999997</v>
          </cell>
          <cell r="C2337">
            <v>5.1884E-2</v>
          </cell>
        </row>
        <row r="2338">
          <cell r="A2338">
            <v>40589</v>
          </cell>
          <cell r="B2338">
            <v>5.1783000000000001</v>
          </cell>
          <cell r="C2338">
            <v>5.1783000000000003E-2</v>
          </cell>
        </row>
        <row r="2339">
          <cell r="A2339">
            <v>40590</v>
          </cell>
          <cell r="B2339">
            <v>5.1965000000000003</v>
          </cell>
          <cell r="C2339">
            <v>5.1965000000000004E-2</v>
          </cell>
        </row>
        <row r="2340">
          <cell r="A2340">
            <v>40591</v>
          </cell>
          <cell r="B2340">
            <v>5.1898</v>
          </cell>
          <cell r="C2340">
            <v>5.1898E-2</v>
          </cell>
        </row>
        <row r="2341">
          <cell r="A2341">
            <v>40592</v>
          </cell>
          <cell r="B2341">
            <v>5.1803999999999997</v>
          </cell>
          <cell r="C2341">
            <v>5.1803999999999996E-2</v>
          </cell>
        </row>
        <row r="2342">
          <cell r="A2342">
            <v>40595</v>
          </cell>
          <cell r="B2342">
            <v>5.1802000000000001</v>
          </cell>
          <cell r="C2342">
            <v>5.1802000000000001E-2</v>
          </cell>
        </row>
        <row r="2343">
          <cell r="A2343">
            <v>40596</v>
          </cell>
          <cell r="B2343">
            <v>5.1155999999999997</v>
          </cell>
          <cell r="C2343">
            <v>5.1156E-2</v>
          </cell>
        </row>
        <row r="2344">
          <cell r="A2344">
            <v>40597</v>
          </cell>
          <cell r="B2344">
            <v>5.0785999999999998</v>
          </cell>
          <cell r="C2344">
            <v>5.0785999999999998E-2</v>
          </cell>
        </row>
        <row r="2345">
          <cell r="A2345">
            <v>40598</v>
          </cell>
          <cell r="B2345">
            <v>5.0583</v>
          </cell>
          <cell r="C2345">
            <v>5.0583000000000003E-2</v>
          </cell>
        </row>
        <row r="2346">
          <cell r="A2346">
            <v>40599</v>
          </cell>
          <cell r="B2346">
            <v>5.0374999999999996</v>
          </cell>
          <cell r="C2346">
            <v>5.0374999999999996E-2</v>
          </cell>
        </row>
        <row r="2347">
          <cell r="A2347">
            <v>40602</v>
          </cell>
          <cell r="B2347">
            <v>5.0307000000000004</v>
          </cell>
          <cell r="C2347">
            <v>5.0307000000000004E-2</v>
          </cell>
        </row>
        <row r="2348">
          <cell r="A2348">
            <v>40603</v>
          </cell>
          <cell r="B2348">
            <v>5.0227000000000004</v>
          </cell>
          <cell r="C2348">
            <v>5.0227000000000001E-2</v>
          </cell>
        </row>
        <row r="2349">
          <cell r="A2349">
            <v>40604</v>
          </cell>
          <cell r="B2349">
            <v>5.0735000000000001</v>
          </cell>
          <cell r="C2349">
            <v>5.0735000000000002E-2</v>
          </cell>
        </row>
        <row r="2350">
          <cell r="A2350">
            <v>40605</v>
          </cell>
          <cell r="B2350">
            <v>5.1154000000000002</v>
          </cell>
          <cell r="C2350">
            <v>5.1154000000000005E-2</v>
          </cell>
        </row>
        <row r="2351">
          <cell r="A2351">
            <v>40606</v>
          </cell>
          <cell r="B2351">
            <v>5.0846999999999998</v>
          </cell>
          <cell r="C2351">
            <v>5.0846999999999996E-2</v>
          </cell>
        </row>
        <row r="2352">
          <cell r="A2352">
            <v>40609</v>
          </cell>
          <cell r="B2352">
            <v>5.1345000000000001</v>
          </cell>
          <cell r="C2352">
            <v>5.1345000000000002E-2</v>
          </cell>
        </row>
        <row r="2353">
          <cell r="A2353">
            <v>40610</v>
          </cell>
          <cell r="B2353">
            <v>5.1981000000000002</v>
          </cell>
          <cell r="C2353">
            <v>5.1980999999999999E-2</v>
          </cell>
        </row>
        <row r="2354">
          <cell r="A2354">
            <v>40611</v>
          </cell>
          <cell r="B2354">
            <v>5.1306000000000003</v>
          </cell>
          <cell r="C2354">
            <v>5.1306000000000004E-2</v>
          </cell>
        </row>
        <row r="2355">
          <cell r="A2355">
            <v>40612</v>
          </cell>
          <cell r="B2355">
            <v>5.0998999999999999</v>
          </cell>
          <cell r="C2355">
            <v>5.0998999999999996E-2</v>
          </cell>
        </row>
        <row r="2356">
          <cell r="A2356">
            <v>40613</v>
          </cell>
          <cell r="B2356">
            <v>5.1338999999999997</v>
          </cell>
          <cell r="C2356">
            <v>5.1338999999999996E-2</v>
          </cell>
        </row>
        <row r="2357">
          <cell r="A2357">
            <v>40616</v>
          </cell>
          <cell r="B2357">
            <v>5.1066000000000003</v>
          </cell>
          <cell r="C2357">
            <v>5.1066E-2</v>
          </cell>
        </row>
        <row r="2358">
          <cell r="A2358">
            <v>40617</v>
          </cell>
          <cell r="B2358">
            <v>5.0946999999999996</v>
          </cell>
          <cell r="C2358">
            <v>5.0946999999999992E-2</v>
          </cell>
        </row>
        <row r="2359">
          <cell r="A2359">
            <v>40618</v>
          </cell>
          <cell r="B2359">
            <v>5.0574000000000003</v>
          </cell>
          <cell r="C2359">
            <v>5.0574000000000001E-2</v>
          </cell>
        </row>
        <row r="2360">
          <cell r="A2360">
            <v>40619</v>
          </cell>
          <cell r="B2360">
            <v>5.1032000000000002</v>
          </cell>
          <cell r="C2360">
            <v>5.1032000000000001E-2</v>
          </cell>
        </row>
        <row r="2361">
          <cell r="A2361">
            <v>40620</v>
          </cell>
          <cell r="B2361">
            <v>5.0837000000000003</v>
          </cell>
          <cell r="C2361">
            <v>5.0837E-2</v>
          </cell>
        </row>
        <row r="2362">
          <cell r="A2362">
            <v>40623</v>
          </cell>
          <cell r="B2362">
            <v>5.1077000000000004</v>
          </cell>
          <cell r="C2362">
            <v>5.1077000000000004E-2</v>
          </cell>
        </row>
        <row r="2363">
          <cell r="A2363">
            <v>40624</v>
          </cell>
          <cell r="B2363">
            <v>5.0618999999999996</v>
          </cell>
          <cell r="C2363">
            <v>5.0618999999999997E-2</v>
          </cell>
        </row>
        <row r="2364">
          <cell r="A2364">
            <v>40625</v>
          </cell>
          <cell r="B2364">
            <v>5.0773000000000001</v>
          </cell>
          <cell r="C2364">
            <v>5.0772999999999999E-2</v>
          </cell>
        </row>
        <row r="2365">
          <cell r="A2365">
            <v>40626</v>
          </cell>
          <cell r="B2365">
            <v>5.0854999999999997</v>
          </cell>
          <cell r="C2365">
            <v>5.0854999999999997E-2</v>
          </cell>
        </row>
        <row r="2366">
          <cell r="A2366">
            <v>40627</v>
          </cell>
          <cell r="B2366">
            <v>5.0868000000000002</v>
          </cell>
          <cell r="C2366">
            <v>5.0868000000000003E-2</v>
          </cell>
        </row>
        <row r="2367">
          <cell r="A2367">
            <v>40630</v>
          </cell>
          <cell r="B2367">
            <v>5.1059000000000001</v>
          </cell>
          <cell r="C2367">
            <v>5.1059E-2</v>
          </cell>
        </row>
        <row r="2368">
          <cell r="A2368">
            <v>40631</v>
          </cell>
          <cell r="B2368">
            <v>5.1330999999999998</v>
          </cell>
          <cell r="C2368">
            <v>5.1330999999999995E-2</v>
          </cell>
        </row>
        <row r="2369">
          <cell r="A2369">
            <v>40632</v>
          </cell>
          <cell r="B2369">
            <v>5.1089000000000002</v>
          </cell>
          <cell r="C2369">
            <v>5.1089000000000002E-2</v>
          </cell>
        </row>
        <row r="2370">
          <cell r="A2370">
            <v>40633</v>
          </cell>
          <cell r="B2370">
            <v>5.1580000000000004</v>
          </cell>
          <cell r="C2370">
            <v>5.1580000000000001E-2</v>
          </cell>
        </row>
        <row r="2371">
          <cell r="A2371">
            <v>40634</v>
          </cell>
          <cell r="B2371">
            <v>5.1531000000000002</v>
          </cell>
          <cell r="C2371">
            <v>5.1531E-2</v>
          </cell>
        </row>
        <row r="2372">
          <cell r="A2372">
            <v>40637</v>
          </cell>
          <cell r="B2372">
            <v>5.1585999999999999</v>
          </cell>
          <cell r="C2372">
            <v>5.1586E-2</v>
          </cell>
        </row>
        <row r="2373">
          <cell r="A2373">
            <v>40638</v>
          </cell>
          <cell r="B2373">
            <v>5.1524000000000001</v>
          </cell>
          <cell r="C2373">
            <v>5.1524E-2</v>
          </cell>
        </row>
        <row r="2374">
          <cell r="A2374">
            <v>40639</v>
          </cell>
          <cell r="B2374">
            <v>5.2027999999999999</v>
          </cell>
          <cell r="C2374">
            <v>5.2027999999999998E-2</v>
          </cell>
        </row>
        <row r="2375">
          <cell r="A2375">
            <v>40640</v>
          </cell>
          <cell r="B2375">
            <v>5.2310999999999996</v>
          </cell>
          <cell r="C2375">
            <v>5.2310999999999996E-2</v>
          </cell>
        </row>
        <row r="2376">
          <cell r="A2376">
            <v>40641</v>
          </cell>
          <cell r="B2376">
            <v>5.2419000000000002</v>
          </cell>
          <cell r="C2376">
            <v>5.2419E-2</v>
          </cell>
        </row>
        <row r="2377">
          <cell r="A2377">
            <v>40644</v>
          </cell>
          <cell r="B2377">
            <v>5.2663000000000002</v>
          </cell>
          <cell r="C2377">
            <v>5.2663000000000001E-2</v>
          </cell>
        </row>
        <row r="2378">
          <cell r="A2378">
            <v>40645</v>
          </cell>
          <cell r="B2378">
            <v>5.2119</v>
          </cell>
          <cell r="C2378">
            <v>5.2118999999999999E-2</v>
          </cell>
        </row>
        <row r="2379">
          <cell r="A2379">
            <v>40646</v>
          </cell>
          <cell r="B2379">
            <v>5.1962000000000002</v>
          </cell>
          <cell r="C2379">
            <v>5.1962000000000001E-2</v>
          </cell>
        </row>
        <row r="2380">
          <cell r="A2380">
            <v>40647</v>
          </cell>
          <cell r="B2380">
            <v>5.1856</v>
          </cell>
          <cell r="C2380">
            <v>5.1855999999999999E-2</v>
          </cell>
        </row>
        <row r="2381">
          <cell r="A2381">
            <v>40648</v>
          </cell>
          <cell r="B2381">
            <v>5.1299000000000001</v>
          </cell>
          <cell r="C2381">
            <v>5.1299000000000004E-2</v>
          </cell>
        </row>
        <row r="2382">
          <cell r="A2382">
            <v>40651</v>
          </cell>
          <cell r="B2382">
            <v>5.0964999999999998</v>
          </cell>
          <cell r="C2382">
            <v>5.0964999999999996E-2</v>
          </cell>
        </row>
        <row r="2383">
          <cell r="A2383">
            <v>40652</v>
          </cell>
          <cell r="B2383">
            <v>5.1086999999999998</v>
          </cell>
          <cell r="C2383">
            <v>5.1087E-2</v>
          </cell>
        </row>
        <row r="2384">
          <cell r="A2384">
            <v>40653</v>
          </cell>
          <cell r="B2384">
            <v>5.1689999999999996</v>
          </cell>
          <cell r="C2384">
            <v>5.1689999999999993E-2</v>
          </cell>
        </row>
        <row r="2385">
          <cell r="A2385">
            <v>40654</v>
          </cell>
          <cell r="B2385">
            <v>5.1462000000000003</v>
          </cell>
          <cell r="C2385">
            <v>5.1462000000000001E-2</v>
          </cell>
        </row>
        <row r="2386">
          <cell r="A2386">
            <v>40655</v>
          </cell>
          <cell r="B2386">
            <v>5.1460999999999997</v>
          </cell>
          <cell r="C2386">
            <v>5.1461E-2</v>
          </cell>
        </row>
        <row r="2387">
          <cell r="A2387">
            <v>40658</v>
          </cell>
          <cell r="B2387">
            <v>5.12</v>
          </cell>
          <cell r="C2387">
            <v>5.1200000000000002E-2</v>
          </cell>
        </row>
        <row r="2388">
          <cell r="A2388">
            <v>40659</v>
          </cell>
          <cell r="B2388">
            <v>5.0872000000000002</v>
          </cell>
          <cell r="C2388">
            <v>5.0872000000000001E-2</v>
          </cell>
        </row>
        <row r="2389">
          <cell r="A2389">
            <v>40660</v>
          </cell>
          <cell r="B2389">
            <v>5.1547000000000001</v>
          </cell>
          <cell r="C2389">
            <v>5.1547000000000003E-2</v>
          </cell>
        </row>
        <row r="2390">
          <cell r="A2390">
            <v>40661</v>
          </cell>
          <cell r="B2390">
            <v>5.1239999999999997</v>
          </cell>
          <cell r="C2390">
            <v>5.1239999999999994E-2</v>
          </cell>
        </row>
        <row r="2391">
          <cell r="A2391">
            <v>40662</v>
          </cell>
          <cell r="B2391">
            <v>5.1162999999999998</v>
          </cell>
          <cell r="C2391">
            <v>5.1163E-2</v>
          </cell>
        </row>
        <row r="2392">
          <cell r="A2392">
            <v>40665</v>
          </cell>
          <cell r="B2392">
            <v>5.1147999999999998</v>
          </cell>
          <cell r="C2392">
            <v>5.1147999999999999E-2</v>
          </cell>
        </row>
        <row r="2393">
          <cell r="A2393">
            <v>40666</v>
          </cell>
          <cell r="B2393">
            <v>5.0495000000000001</v>
          </cell>
          <cell r="C2393">
            <v>5.0494999999999998E-2</v>
          </cell>
        </row>
        <row r="2394">
          <cell r="A2394">
            <v>40667</v>
          </cell>
          <cell r="B2394">
            <v>5.0213999999999999</v>
          </cell>
          <cell r="C2394">
            <v>5.0214000000000002E-2</v>
          </cell>
        </row>
        <row r="2395">
          <cell r="A2395">
            <v>40668</v>
          </cell>
          <cell r="B2395">
            <v>4.9968000000000004</v>
          </cell>
          <cell r="C2395">
            <v>4.9968000000000005E-2</v>
          </cell>
        </row>
        <row r="2396">
          <cell r="A2396">
            <v>40669</v>
          </cell>
          <cell r="B2396">
            <v>5.0267999999999997</v>
          </cell>
          <cell r="C2396">
            <v>5.0268E-2</v>
          </cell>
        </row>
        <row r="2397">
          <cell r="A2397">
            <v>40672</v>
          </cell>
          <cell r="B2397">
            <v>5.0350000000000001</v>
          </cell>
          <cell r="C2397">
            <v>5.0349999999999999E-2</v>
          </cell>
        </row>
        <row r="2398">
          <cell r="A2398">
            <v>40673</v>
          </cell>
          <cell r="B2398">
            <v>5.0808999999999997</v>
          </cell>
          <cell r="C2398">
            <v>5.0809E-2</v>
          </cell>
        </row>
        <row r="2399">
          <cell r="A2399">
            <v>40674</v>
          </cell>
          <cell r="B2399">
            <v>5.0313999999999997</v>
          </cell>
          <cell r="C2399">
            <v>5.0313999999999998E-2</v>
          </cell>
        </row>
        <row r="2400">
          <cell r="A2400">
            <v>40675</v>
          </cell>
          <cell r="B2400">
            <v>5.0475000000000003</v>
          </cell>
          <cell r="C2400">
            <v>5.0475000000000006E-2</v>
          </cell>
        </row>
        <row r="2401">
          <cell r="A2401">
            <v>40676</v>
          </cell>
          <cell r="B2401">
            <v>5.0156000000000001</v>
          </cell>
          <cell r="C2401">
            <v>5.0155999999999999E-2</v>
          </cell>
        </row>
        <row r="2402">
          <cell r="A2402">
            <v>40679</v>
          </cell>
          <cell r="B2402">
            <v>5.0170000000000003</v>
          </cell>
          <cell r="C2402">
            <v>5.0170000000000006E-2</v>
          </cell>
        </row>
        <row r="2403">
          <cell r="A2403">
            <v>40680</v>
          </cell>
          <cell r="B2403">
            <v>4.9904999999999999</v>
          </cell>
          <cell r="C2403">
            <v>4.9904999999999998E-2</v>
          </cell>
        </row>
        <row r="2404">
          <cell r="A2404">
            <v>40681</v>
          </cell>
          <cell r="B2404">
            <v>5.0446999999999997</v>
          </cell>
          <cell r="C2404">
            <v>5.0446999999999999E-2</v>
          </cell>
        </row>
        <row r="2405">
          <cell r="A2405">
            <v>40682</v>
          </cell>
          <cell r="B2405">
            <v>5.0267999999999997</v>
          </cell>
          <cell r="C2405">
            <v>5.0268E-2</v>
          </cell>
        </row>
        <row r="2406">
          <cell r="A2406">
            <v>40683</v>
          </cell>
          <cell r="B2406">
            <v>5.0019</v>
          </cell>
          <cell r="C2406">
            <v>5.0019000000000001E-2</v>
          </cell>
        </row>
        <row r="2407">
          <cell r="A2407">
            <v>40686</v>
          </cell>
          <cell r="B2407">
            <v>4.9748000000000001</v>
          </cell>
          <cell r="C2407">
            <v>4.9748000000000001E-2</v>
          </cell>
        </row>
        <row r="2408">
          <cell r="A2408">
            <v>40687</v>
          </cell>
          <cell r="B2408">
            <v>4.9942000000000002</v>
          </cell>
          <cell r="C2408">
            <v>4.9942E-2</v>
          </cell>
        </row>
        <row r="2409">
          <cell r="A2409">
            <v>40688</v>
          </cell>
          <cell r="B2409">
            <v>4.9428000000000001</v>
          </cell>
          <cell r="C2409">
            <v>4.9428E-2</v>
          </cell>
        </row>
        <row r="2410">
          <cell r="A2410">
            <v>40689</v>
          </cell>
          <cell r="B2410">
            <v>4.9157000000000002</v>
          </cell>
          <cell r="C2410">
            <v>4.9156999999999999E-2</v>
          </cell>
        </row>
        <row r="2411">
          <cell r="A2411">
            <v>40690</v>
          </cell>
          <cell r="B2411">
            <v>4.9242999999999997</v>
          </cell>
          <cell r="C2411">
            <v>4.9242999999999995E-2</v>
          </cell>
        </row>
        <row r="2412">
          <cell r="A2412">
            <v>40693</v>
          </cell>
          <cell r="B2412">
            <v>4.9195000000000002</v>
          </cell>
          <cell r="C2412">
            <v>4.9195000000000003E-2</v>
          </cell>
        </row>
        <row r="2413">
          <cell r="A2413">
            <v>40694</v>
          </cell>
          <cell r="B2413">
            <v>4.9353999999999996</v>
          </cell>
          <cell r="C2413">
            <v>4.9353999999999995E-2</v>
          </cell>
        </row>
        <row r="2414">
          <cell r="A2414">
            <v>40695</v>
          </cell>
          <cell r="B2414">
            <v>4.8841999999999999</v>
          </cell>
          <cell r="C2414">
            <v>4.8841999999999997E-2</v>
          </cell>
        </row>
        <row r="2415">
          <cell r="A2415">
            <v>40696</v>
          </cell>
          <cell r="B2415">
            <v>4.9335000000000004</v>
          </cell>
          <cell r="C2415">
            <v>4.9335000000000004E-2</v>
          </cell>
        </row>
        <row r="2416">
          <cell r="A2416">
            <v>40697</v>
          </cell>
          <cell r="B2416">
            <v>4.9245000000000001</v>
          </cell>
          <cell r="C2416">
            <v>4.9245000000000004E-2</v>
          </cell>
        </row>
        <row r="2417">
          <cell r="A2417">
            <v>40700</v>
          </cell>
          <cell r="B2417">
            <v>4.9470999999999998</v>
          </cell>
          <cell r="C2417">
            <v>4.9471000000000001E-2</v>
          </cell>
        </row>
        <row r="2418">
          <cell r="A2418">
            <v>40701</v>
          </cell>
          <cell r="B2418">
            <v>4.9775</v>
          </cell>
          <cell r="C2418">
            <v>4.9775E-2</v>
          </cell>
        </row>
        <row r="2419">
          <cell r="A2419">
            <v>40702</v>
          </cell>
          <cell r="B2419">
            <v>4.9328000000000003</v>
          </cell>
          <cell r="C2419">
            <v>4.9328000000000004E-2</v>
          </cell>
        </row>
        <row r="2420">
          <cell r="A2420">
            <v>40703</v>
          </cell>
          <cell r="B2420">
            <v>4.9764999999999997</v>
          </cell>
          <cell r="C2420">
            <v>4.9764999999999997E-2</v>
          </cell>
        </row>
        <row r="2421">
          <cell r="A2421">
            <v>40704</v>
          </cell>
          <cell r="B2421">
            <v>4.9416000000000002</v>
          </cell>
          <cell r="C2421">
            <v>4.9416000000000002E-2</v>
          </cell>
        </row>
        <row r="2422">
          <cell r="A2422">
            <v>40707</v>
          </cell>
          <cell r="B2422">
            <v>4.9246999999999996</v>
          </cell>
          <cell r="C2422">
            <v>4.9246999999999999E-2</v>
          </cell>
        </row>
        <row r="2423">
          <cell r="A2423">
            <v>40708</v>
          </cell>
          <cell r="B2423">
            <v>4.9617000000000004</v>
          </cell>
          <cell r="C2423">
            <v>4.9617000000000001E-2</v>
          </cell>
        </row>
        <row r="2424">
          <cell r="A2424">
            <v>40709</v>
          </cell>
          <cell r="B2424">
            <v>4.8703000000000003</v>
          </cell>
          <cell r="C2424">
            <v>4.8703000000000003E-2</v>
          </cell>
        </row>
        <row r="2425">
          <cell r="A2425">
            <v>40710</v>
          </cell>
          <cell r="B2425">
            <v>4.8467000000000002</v>
          </cell>
          <cell r="C2425">
            <v>4.8467000000000003E-2</v>
          </cell>
        </row>
        <row r="2426">
          <cell r="A2426">
            <v>40711</v>
          </cell>
          <cell r="B2426">
            <v>4.8543000000000003</v>
          </cell>
          <cell r="C2426">
            <v>4.8543000000000003E-2</v>
          </cell>
        </row>
        <row r="2427">
          <cell r="A2427">
            <v>40714</v>
          </cell>
          <cell r="B2427">
            <v>4.8728999999999996</v>
          </cell>
          <cell r="C2427">
            <v>4.8728999999999995E-2</v>
          </cell>
        </row>
        <row r="2428">
          <cell r="A2428">
            <v>40715</v>
          </cell>
          <cell r="B2428">
            <v>4.8846999999999996</v>
          </cell>
          <cell r="C2428">
            <v>4.8846999999999995E-2</v>
          </cell>
        </row>
        <row r="2429">
          <cell r="A2429">
            <v>40716</v>
          </cell>
          <cell r="B2429">
            <v>4.8742000000000001</v>
          </cell>
          <cell r="C2429">
            <v>4.8742000000000001E-2</v>
          </cell>
        </row>
        <row r="2430">
          <cell r="A2430">
            <v>40717</v>
          </cell>
          <cell r="B2430">
            <v>4.8333000000000004</v>
          </cell>
          <cell r="C2430">
            <v>4.8333000000000001E-2</v>
          </cell>
        </row>
        <row r="2431">
          <cell r="A2431">
            <v>40718</v>
          </cell>
          <cell r="B2431">
            <v>4.8322000000000003</v>
          </cell>
          <cell r="C2431">
            <v>4.8322000000000004E-2</v>
          </cell>
        </row>
        <row r="2432">
          <cell r="A2432">
            <v>40721</v>
          </cell>
          <cell r="B2432">
            <v>4.8863000000000003</v>
          </cell>
          <cell r="C2432">
            <v>4.8863000000000004E-2</v>
          </cell>
        </row>
        <row r="2433">
          <cell r="A2433">
            <v>40722</v>
          </cell>
          <cell r="B2433">
            <v>4.9054000000000002</v>
          </cell>
          <cell r="C2433">
            <v>4.9054E-2</v>
          </cell>
        </row>
        <row r="2434">
          <cell r="A2434">
            <v>40723</v>
          </cell>
          <cell r="B2434">
            <v>4.9932999999999996</v>
          </cell>
          <cell r="C2434">
            <v>4.9932999999999998E-2</v>
          </cell>
        </row>
        <row r="2435">
          <cell r="A2435">
            <v>40724</v>
          </cell>
          <cell r="B2435">
            <v>4.9919000000000002</v>
          </cell>
          <cell r="C2435">
            <v>4.9919000000000005E-2</v>
          </cell>
        </row>
        <row r="2436">
          <cell r="A2436">
            <v>40725</v>
          </cell>
          <cell r="B2436">
            <v>5.0008999999999997</v>
          </cell>
          <cell r="C2436">
            <v>5.0008999999999998E-2</v>
          </cell>
        </row>
        <row r="2437">
          <cell r="A2437">
            <v>40728</v>
          </cell>
          <cell r="B2437">
            <v>4.9615999999999998</v>
          </cell>
          <cell r="C2437">
            <v>4.9616E-2</v>
          </cell>
        </row>
        <row r="2438">
          <cell r="A2438">
            <v>40729</v>
          </cell>
          <cell r="B2438">
            <v>4.9755000000000003</v>
          </cell>
          <cell r="C2438">
            <v>4.9755000000000001E-2</v>
          </cell>
        </row>
        <row r="2439">
          <cell r="A2439">
            <v>40730</v>
          </cell>
          <cell r="B2439">
            <v>4.9438000000000004</v>
          </cell>
          <cell r="C2439">
            <v>4.9438000000000003E-2</v>
          </cell>
        </row>
        <row r="2440">
          <cell r="A2440">
            <v>40731</v>
          </cell>
          <cell r="B2440">
            <v>4.9282000000000004</v>
          </cell>
          <cell r="C2440">
            <v>4.9282000000000006E-2</v>
          </cell>
        </row>
        <row r="2441">
          <cell r="A2441">
            <v>40732</v>
          </cell>
          <cell r="B2441">
            <v>4.8658999999999999</v>
          </cell>
          <cell r="C2441">
            <v>4.8659000000000001E-2</v>
          </cell>
        </row>
        <row r="2442">
          <cell r="A2442">
            <v>40735</v>
          </cell>
          <cell r="B2442">
            <v>4.8037000000000001</v>
          </cell>
          <cell r="C2442">
            <v>4.8037000000000003E-2</v>
          </cell>
        </row>
        <row r="2443">
          <cell r="A2443">
            <v>40736</v>
          </cell>
          <cell r="B2443">
            <v>4.8007999999999997</v>
          </cell>
          <cell r="C2443">
            <v>4.8007999999999995E-2</v>
          </cell>
        </row>
        <row r="2444">
          <cell r="A2444">
            <v>40737</v>
          </cell>
          <cell r="B2444">
            <v>4.8213999999999997</v>
          </cell>
          <cell r="C2444">
            <v>4.8214E-2</v>
          </cell>
        </row>
        <row r="2445">
          <cell r="A2445">
            <v>40738</v>
          </cell>
          <cell r="B2445">
            <v>4.8411999999999997</v>
          </cell>
          <cell r="C2445">
            <v>4.8411999999999997E-2</v>
          </cell>
        </row>
        <row r="2446">
          <cell r="A2446">
            <v>40739</v>
          </cell>
          <cell r="B2446">
            <v>4.7915000000000001</v>
          </cell>
          <cell r="C2446">
            <v>4.7914999999999999E-2</v>
          </cell>
        </row>
        <row r="2447">
          <cell r="A2447">
            <v>40742</v>
          </cell>
          <cell r="B2447">
            <v>4.7977999999999996</v>
          </cell>
          <cell r="C2447">
            <v>4.7977999999999993E-2</v>
          </cell>
        </row>
        <row r="2448">
          <cell r="A2448">
            <v>40743</v>
          </cell>
          <cell r="B2448">
            <v>4.7827000000000002</v>
          </cell>
          <cell r="C2448">
            <v>4.7827000000000001E-2</v>
          </cell>
        </row>
        <row r="2449">
          <cell r="A2449">
            <v>40744</v>
          </cell>
          <cell r="B2449">
            <v>4.8183999999999996</v>
          </cell>
          <cell r="C2449">
            <v>4.8183999999999998E-2</v>
          </cell>
        </row>
        <row r="2450">
          <cell r="A2450">
            <v>40745</v>
          </cell>
          <cell r="B2450">
            <v>4.8696999999999999</v>
          </cell>
          <cell r="C2450">
            <v>4.8696999999999997E-2</v>
          </cell>
        </row>
        <row r="2451">
          <cell r="A2451">
            <v>40746</v>
          </cell>
          <cell r="B2451">
            <v>4.8207000000000004</v>
          </cell>
          <cell r="C2451">
            <v>4.8207000000000007E-2</v>
          </cell>
        </row>
        <row r="2452">
          <cell r="A2452">
            <v>40749</v>
          </cell>
          <cell r="B2452">
            <v>4.8301999999999996</v>
          </cell>
          <cell r="C2452">
            <v>4.8301999999999998E-2</v>
          </cell>
        </row>
        <row r="2453">
          <cell r="A2453">
            <v>40750</v>
          </cell>
          <cell r="B2453">
            <v>4.8014000000000001</v>
          </cell>
          <cell r="C2453">
            <v>4.8014000000000001E-2</v>
          </cell>
        </row>
        <row r="2454">
          <cell r="A2454">
            <v>40751</v>
          </cell>
          <cell r="B2454">
            <v>4.7742000000000004</v>
          </cell>
          <cell r="C2454">
            <v>4.7742000000000007E-2</v>
          </cell>
        </row>
        <row r="2455">
          <cell r="A2455">
            <v>40752</v>
          </cell>
          <cell r="B2455">
            <v>4.7736999999999998</v>
          </cell>
          <cell r="C2455">
            <v>4.7737000000000002E-2</v>
          </cell>
        </row>
        <row r="2456">
          <cell r="A2456">
            <v>40753</v>
          </cell>
          <cell r="B2456">
            <v>4.7027999999999999</v>
          </cell>
          <cell r="C2456">
            <v>4.7028E-2</v>
          </cell>
        </row>
        <row r="2457">
          <cell r="A2457">
            <v>40756</v>
          </cell>
          <cell r="B2457">
            <v>4.6943000000000001</v>
          </cell>
          <cell r="C2457">
            <v>4.6942999999999999E-2</v>
          </cell>
        </row>
        <row r="2458">
          <cell r="A2458">
            <v>40757</v>
          </cell>
          <cell r="B2458">
            <v>4.5945</v>
          </cell>
          <cell r="C2458">
            <v>4.5945E-2</v>
          </cell>
        </row>
        <row r="2459">
          <cell r="A2459">
            <v>40758</v>
          </cell>
          <cell r="B2459">
            <v>4.5998000000000001</v>
          </cell>
          <cell r="C2459">
            <v>4.5998000000000004E-2</v>
          </cell>
        </row>
        <row r="2460">
          <cell r="A2460">
            <v>40759</v>
          </cell>
          <cell r="B2460">
            <v>4.5042</v>
          </cell>
          <cell r="C2460">
            <v>4.5041999999999999E-2</v>
          </cell>
        </row>
        <row r="2461">
          <cell r="A2461">
            <v>40760</v>
          </cell>
          <cell r="B2461">
            <v>4.6638000000000002</v>
          </cell>
          <cell r="C2461">
            <v>4.6637999999999999E-2</v>
          </cell>
        </row>
        <row r="2462">
          <cell r="A2462">
            <v>40763</v>
          </cell>
          <cell r="B2462">
            <v>4.5730000000000004</v>
          </cell>
          <cell r="C2462">
            <v>4.5730000000000007E-2</v>
          </cell>
        </row>
        <row r="2463">
          <cell r="A2463">
            <v>40764</v>
          </cell>
          <cell r="B2463">
            <v>4.5461999999999998</v>
          </cell>
          <cell r="C2463">
            <v>4.5461999999999995E-2</v>
          </cell>
        </row>
        <row r="2464">
          <cell r="A2464">
            <v>40765</v>
          </cell>
          <cell r="B2464">
            <v>4.4652000000000003</v>
          </cell>
          <cell r="C2464">
            <v>4.4652000000000004E-2</v>
          </cell>
        </row>
        <row r="2465">
          <cell r="A2465">
            <v>40766</v>
          </cell>
          <cell r="B2465">
            <v>4.5655999999999999</v>
          </cell>
          <cell r="C2465">
            <v>4.5656000000000002E-2</v>
          </cell>
        </row>
        <row r="2466">
          <cell r="A2466">
            <v>40767</v>
          </cell>
          <cell r="B2466">
            <v>4.6070000000000002</v>
          </cell>
          <cell r="C2466">
            <v>4.607E-2</v>
          </cell>
        </row>
        <row r="2467">
          <cell r="A2467">
            <v>40770</v>
          </cell>
          <cell r="B2467">
            <v>4.6528999999999998</v>
          </cell>
          <cell r="C2467">
            <v>4.6529000000000001E-2</v>
          </cell>
        </row>
        <row r="2468">
          <cell r="A2468">
            <v>40771</v>
          </cell>
          <cell r="B2468">
            <v>4.6341000000000001</v>
          </cell>
          <cell r="C2468">
            <v>4.6341E-2</v>
          </cell>
        </row>
        <row r="2469">
          <cell r="A2469">
            <v>40772</v>
          </cell>
          <cell r="B2469">
            <v>4.5781999999999998</v>
          </cell>
          <cell r="C2469">
            <v>4.5781999999999996E-2</v>
          </cell>
        </row>
        <row r="2470">
          <cell r="A2470">
            <v>40773</v>
          </cell>
          <cell r="B2470">
            <v>4.4926000000000004</v>
          </cell>
          <cell r="C2470">
            <v>4.4926000000000001E-2</v>
          </cell>
        </row>
        <row r="2471">
          <cell r="A2471">
            <v>40774</v>
          </cell>
          <cell r="B2471">
            <v>4.5012999999999996</v>
          </cell>
          <cell r="C2471">
            <v>4.5012999999999997E-2</v>
          </cell>
        </row>
        <row r="2472">
          <cell r="A2472">
            <v>40777</v>
          </cell>
          <cell r="B2472">
            <v>4.4984000000000002</v>
          </cell>
          <cell r="C2472">
            <v>4.4984000000000003E-2</v>
          </cell>
        </row>
        <row r="2473">
          <cell r="A2473">
            <v>40778</v>
          </cell>
          <cell r="B2473">
            <v>4.5542999999999996</v>
          </cell>
          <cell r="C2473">
            <v>4.5542999999999993E-2</v>
          </cell>
        </row>
        <row r="2474">
          <cell r="A2474">
            <v>40779</v>
          </cell>
          <cell r="B2474">
            <v>4.6136999999999997</v>
          </cell>
          <cell r="C2474">
            <v>4.6136999999999997E-2</v>
          </cell>
        </row>
        <row r="2475">
          <cell r="A2475">
            <v>40780</v>
          </cell>
          <cell r="B2475">
            <v>4.5929000000000002</v>
          </cell>
          <cell r="C2475">
            <v>4.5929000000000005E-2</v>
          </cell>
        </row>
        <row r="2476">
          <cell r="A2476">
            <v>40781</v>
          </cell>
          <cell r="B2476">
            <v>4.5648999999999997</v>
          </cell>
          <cell r="C2476">
            <v>4.5648999999999995E-2</v>
          </cell>
        </row>
        <row r="2477">
          <cell r="A2477">
            <v>40784</v>
          </cell>
          <cell r="B2477">
            <v>4.6280999999999999</v>
          </cell>
          <cell r="C2477">
            <v>4.6280999999999996E-2</v>
          </cell>
        </row>
        <row r="2478">
          <cell r="A2478">
            <v>40785</v>
          </cell>
          <cell r="B2478">
            <v>4.5918999999999999</v>
          </cell>
          <cell r="C2478">
            <v>4.5919000000000001E-2</v>
          </cell>
        </row>
        <row r="2479">
          <cell r="A2479">
            <v>40786</v>
          </cell>
          <cell r="B2479">
            <v>4.6886000000000001</v>
          </cell>
          <cell r="C2479">
            <v>4.6886000000000004E-2</v>
          </cell>
        </row>
        <row r="2480">
          <cell r="A2480">
            <v>40787</v>
          </cell>
          <cell r="B2480">
            <v>4.6163999999999996</v>
          </cell>
          <cell r="C2480">
            <v>4.6163999999999997E-2</v>
          </cell>
        </row>
        <row r="2481">
          <cell r="A2481">
            <v>40788</v>
          </cell>
          <cell r="B2481">
            <v>4.5537000000000001</v>
          </cell>
          <cell r="C2481">
            <v>4.5537000000000001E-2</v>
          </cell>
        </row>
        <row r="2482">
          <cell r="A2482">
            <v>40791</v>
          </cell>
          <cell r="B2482">
            <v>4.5537000000000001</v>
          </cell>
          <cell r="C2482">
            <v>4.5537000000000001E-2</v>
          </cell>
        </row>
        <row r="2483">
          <cell r="A2483">
            <v>40792</v>
          </cell>
          <cell r="B2483">
            <v>4.5101000000000004</v>
          </cell>
          <cell r="C2483">
            <v>4.5101000000000002E-2</v>
          </cell>
        </row>
        <row r="2484">
          <cell r="A2484">
            <v>40793</v>
          </cell>
          <cell r="B2484">
            <v>4.5395000000000003</v>
          </cell>
          <cell r="C2484">
            <v>4.5395000000000005E-2</v>
          </cell>
        </row>
        <row r="2485">
          <cell r="A2485">
            <v>40794</v>
          </cell>
          <cell r="B2485">
            <v>4.4995000000000003</v>
          </cell>
          <cell r="C2485">
            <v>4.4995E-2</v>
          </cell>
        </row>
        <row r="2486">
          <cell r="A2486">
            <v>40795</v>
          </cell>
          <cell r="B2486">
            <v>4.4107000000000003</v>
          </cell>
          <cell r="C2486">
            <v>4.4107E-2</v>
          </cell>
        </row>
        <row r="2487">
          <cell r="A2487">
            <v>40798</v>
          </cell>
          <cell r="B2487">
            <v>4.3947000000000003</v>
          </cell>
          <cell r="C2487">
            <v>4.3947E-2</v>
          </cell>
        </row>
        <row r="2488">
          <cell r="A2488">
            <v>40799</v>
          </cell>
          <cell r="B2488">
            <v>4.4279000000000002</v>
          </cell>
          <cell r="C2488">
            <v>4.4278999999999999E-2</v>
          </cell>
        </row>
        <row r="2489">
          <cell r="A2489">
            <v>40800</v>
          </cell>
          <cell r="B2489">
            <v>4.4356</v>
          </cell>
          <cell r="C2489">
            <v>4.4356E-2</v>
          </cell>
        </row>
        <row r="2490">
          <cell r="A2490">
            <v>40801</v>
          </cell>
          <cell r="B2490">
            <v>4.5464000000000002</v>
          </cell>
          <cell r="C2490">
            <v>4.5464000000000004E-2</v>
          </cell>
        </row>
        <row r="2491">
          <cell r="A2491">
            <v>40802</v>
          </cell>
          <cell r="B2491">
            <v>4.5361000000000002</v>
          </cell>
          <cell r="C2491">
            <v>4.5361000000000005E-2</v>
          </cell>
        </row>
        <row r="2492">
          <cell r="A2492">
            <v>40805</v>
          </cell>
          <cell r="B2492">
            <v>4.4581999999999997</v>
          </cell>
          <cell r="C2492">
            <v>4.4581999999999997E-2</v>
          </cell>
        </row>
        <row r="2493">
          <cell r="A2493">
            <v>40806</v>
          </cell>
          <cell r="B2493">
            <v>4.4438000000000004</v>
          </cell>
          <cell r="C2493">
            <v>4.4438000000000005E-2</v>
          </cell>
        </row>
        <row r="2494">
          <cell r="A2494">
            <v>40807</v>
          </cell>
          <cell r="B2494">
            <v>4.3727999999999998</v>
          </cell>
          <cell r="C2494">
            <v>4.3727999999999996E-2</v>
          </cell>
        </row>
        <row r="2495">
          <cell r="A2495">
            <v>40808</v>
          </cell>
          <cell r="B2495">
            <v>4.3192000000000004</v>
          </cell>
          <cell r="C2495">
            <v>4.3192000000000001E-2</v>
          </cell>
        </row>
        <row r="2496">
          <cell r="A2496">
            <v>40809</v>
          </cell>
          <cell r="B2496">
            <v>4.2820999999999998</v>
          </cell>
          <cell r="C2496">
            <v>4.2820999999999998E-2</v>
          </cell>
        </row>
        <row r="2497">
          <cell r="A2497">
            <v>40812</v>
          </cell>
          <cell r="B2497">
            <v>4.3738000000000001</v>
          </cell>
          <cell r="C2497">
            <v>4.3737999999999999E-2</v>
          </cell>
        </row>
        <row r="2498">
          <cell r="A2498">
            <v>40813</v>
          </cell>
          <cell r="B2498">
            <v>4.4318999999999997</v>
          </cell>
          <cell r="C2498">
            <v>4.4318999999999997E-2</v>
          </cell>
        </row>
        <row r="2499">
          <cell r="A2499">
            <v>40814</v>
          </cell>
          <cell r="B2499">
            <v>4.4748000000000001</v>
          </cell>
          <cell r="C2499">
            <v>4.4748000000000003E-2</v>
          </cell>
        </row>
        <row r="2500">
          <cell r="A2500">
            <v>40815</v>
          </cell>
          <cell r="B2500">
            <v>4.5091000000000001</v>
          </cell>
          <cell r="C2500">
            <v>4.5090999999999999E-2</v>
          </cell>
        </row>
        <row r="2501">
          <cell r="A2501">
            <v>40816</v>
          </cell>
          <cell r="B2501">
            <v>4.4139999999999997</v>
          </cell>
          <cell r="C2501">
            <v>4.4139999999999999E-2</v>
          </cell>
        </row>
        <row r="2502">
          <cell r="A2502">
            <v>40819</v>
          </cell>
          <cell r="B2502">
            <v>4.3232999999999997</v>
          </cell>
          <cell r="C2502">
            <v>4.3232999999999994E-2</v>
          </cell>
        </row>
        <row r="2503">
          <cell r="A2503">
            <v>40820</v>
          </cell>
          <cell r="B2503">
            <v>4.3411999999999997</v>
          </cell>
          <cell r="C2503">
            <v>4.3411999999999999E-2</v>
          </cell>
        </row>
        <row r="2504">
          <cell r="A2504">
            <v>40821</v>
          </cell>
          <cell r="B2504">
            <v>4.3712</v>
          </cell>
          <cell r="C2504">
            <v>4.3712000000000001E-2</v>
          </cell>
        </row>
        <row r="2505">
          <cell r="A2505">
            <v>40822</v>
          </cell>
          <cell r="B2505">
            <v>4.4665999999999997</v>
          </cell>
          <cell r="C2505">
            <v>4.4665999999999997E-2</v>
          </cell>
        </row>
        <row r="2506">
          <cell r="A2506">
            <v>40823</v>
          </cell>
          <cell r="B2506">
            <v>4.4805000000000001</v>
          </cell>
          <cell r="C2506">
            <v>4.4805000000000005E-2</v>
          </cell>
        </row>
        <row r="2507">
          <cell r="A2507">
            <v>40826</v>
          </cell>
          <cell r="B2507">
            <v>4.4805000000000001</v>
          </cell>
          <cell r="C2507">
            <v>4.4805000000000005E-2</v>
          </cell>
        </row>
        <row r="2508">
          <cell r="A2508">
            <v>40827</v>
          </cell>
          <cell r="B2508">
            <v>4.5335999999999999</v>
          </cell>
          <cell r="C2508">
            <v>4.5336000000000001E-2</v>
          </cell>
        </row>
        <row r="2509">
          <cell r="A2509">
            <v>40828</v>
          </cell>
          <cell r="B2509">
            <v>4.6092000000000004</v>
          </cell>
          <cell r="C2509">
            <v>4.6092000000000001E-2</v>
          </cell>
        </row>
        <row r="2510">
          <cell r="A2510">
            <v>40829</v>
          </cell>
          <cell r="B2510">
            <v>4.5712999999999999</v>
          </cell>
          <cell r="C2510">
            <v>4.5712999999999997E-2</v>
          </cell>
        </row>
        <row r="2511">
          <cell r="A2511">
            <v>40830</v>
          </cell>
          <cell r="B2511">
            <v>4.6040999999999999</v>
          </cell>
          <cell r="C2511">
            <v>4.6040999999999999E-2</v>
          </cell>
        </row>
        <row r="2512">
          <cell r="A2512">
            <v>40833</v>
          </cell>
          <cell r="B2512">
            <v>4.4687000000000001</v>
          </cell>
          <cell r="C2512">
            <v>4.4687000000000004E-2</v>
          </cell>
        </row>
        <row r="2513">
          <cell r="A2513">
            <v>40834</v>
          </cell>
          <cell r="B2513">
            <v>4.5039999999999996</v>
          </cell>
          <cell r="C2513">
            <v>4.5039999999999997E-2</v>
          </cell>
        </row>
        <row r="2514">
          <cell r="A2514">
            <v>40835</v>
          </cell>
          <cell r="B2514">
            <v>4.5378999999999996</v>
          </cell>
          <cell r="C2514">
            <v>4.5378999999999996E-2</v>
          </cell>
        </row>
        <row r="2515">
          <cell r="A2515">
            <v>40836</v>
          </cell>
          <cell r="B2515">
            <v>4.5293000000000001</v>
          </cell>
          <cell r="C2515">
            <v>4.5293E-2</v>
          </cell>
        </row>
        <row r="2516">
          <cell r="A2516">
            <v>40837</v>
          </cell>
          <cell r="B2516">
            <v>4.5765000000000002</v>
          </cell>
          <cell r="C2516">
            <v>4.5765E-2</v>
          </cell>
        </row>
        <row r="2517">
          <cell r="A2517">
            <v>40840</v>
          </cell>
          <cell r="B2517">
            <v>4.5860000000000003</v>
          </cell>
          <cell r="C2517">
            <v>4.5860000000000005E-2</v>
          </cell>
        </row>
        <row r="2518">
          <cell r="A2518">
            <v>40841</v>
          </cell>
          <cell r="B2518">
            <v>4.5331000000000001</v>
          </cell>
          <cell r="C2518">
            <v>4.5331000000000003E-2</v>
          </cell>
        </row>
        <row r="2519">
          <cell r="A2519">
            <v>40842</v>
          </cell>
          <cell r="B2519">
            <v>4.6444999999999999</v>
          </cell>
          <cell r="C2519">
            <v>4.6445E-2</v>
          </cell>
        </row>
        <row r="2520">
          <cell r="A2520">
            <v>40843</v>
          </cell>
          <cell r="B2520">
            <v>4.7689000000000004</v>
          </cell>
          <cell r="C2520">
            <v>4.7689000000000002E-2</v>
          </cell>
        </row>
        <row r="2521">
          <cell r="A2521">
            <v>40844</v>
          </cell>
          <cell r="B2521">
            <v>4.6551</v>
          </cell>
          <cell r="C2521">
            <v>4.6551000000000002E-2</v>
          </cell>
        </row>
        <row r="2522">
          <cell r="A2522">
            <v>40847</v>
          </cell>
          <cell r="B2522">
            <v>4.5063000000000004</v>
          </cell>
          <cell r="C2522">
            <v>4.5063000000000006E-2</v>
          </cell>
        </row>
        <row r="2523">
          <cell r="A2523">
            <v>40848</v>
          </cell>
          <cell r="B2523">
            <v>4.3887</v>
          </cell>
          <cell r="C2523">
            <v>4.3887000000000002E-2</v>
          </cell>
        </row>
        <row r="2524">
          <cell r="A2524">
            <v>40849</v>
          </cell>
          <cell r="B2524">
            <v>4.3819999999999997</v>
          </cell>
          <cell r="C2524">
            <v>4.3819999999999998E-2</v>
          </cell>
        </row>
        <row r="2525">
          <cell r="A2525">
            <v>40850</v>
          </cell>
          <cell r="B2525">
            <v>4.4455999999999998</v>
          </cell>
          <cell r="C2525">
            <v>4.4455999999999996E-2</v>
          </cell>
        </row>
        <row r="2526">
          <cell r="A2526">
            <v>40851</v>
          </cell>
          <cell r="B2526">
            <v>4.4181999999999997</v>
          </cell>
          <cell r="C2526">
            <v>4.4181999999999999E-2</v>
          </cell>
        </row>
        <row r="2527">
          <cell r="A2527">
            <v>40854</v>
          </cell>
          <cell r="B2527">
            <v>4.4043999999999999</v>
          </cell>
          <cell r="C2527">
            <v>4.4044E-2</v>
          </cell>
        </row>
        <row r="2528">
          <cell r="A2528">
            <v>40855</v>
          </cell>
          <cell r="B2528">
            <v>4.3925999999999998</v>
          </cell>
          <cell r="C2528">
            <v>4.3926E-2</v>
          </cell>
        </row>
        <row r="2529">
          <cell r="A2529">
            <v>40856</v>
          </cell>
          <cell r="B2529">
            <v>4.3255999999999997</v>
          </cell>
          <cell r="C2529">
            <v>4.3255999999999996E-2</v>
          </cell>
        </row>
        <row r="2530">
          <cell r="A2530">
            <v>40857</v>
          </cell>
          <cell r="B2530">
            <v>4.3364000000000003</v>
          </cell>
          <cell r="C2530">
            <v>4.3364E-2</v>
          </cell>
        </row>
        <row r="2531">
          <cell r="A2531">
            <v>40858</v>
          </cell>
          <cell r="B2531">
            <v>4.3369999999999997</v>
          </cell>
          <cell r="C2531">
            <v>4.3369999999999999E-2</v>
          </cell>
        </row>
        <row r="2532">
          <cell r="A2532">
            <v>40861</v>
          </cell>
          <cell r="B2532">
            <v>4.3331999999999997</v>
          </cell>
          <cell r="C2532">
            <v>4.3331999999999996E-2</v>
          </cell>
        </row>
        <row r="2533">
          <cell r="A2533">
            <v>40862</v>
          </cell>
          <cell r="B2533">
            <v>4.3169000000000004</v>
          </cell>
          <cell r="C2533">
            <v>4.3169000000000006E-2</v>
          </cell>
        </row>
        <row r="2534">
          <cell r="A2534">
            <v>40863</v>
          </cell>
          <cell r="B2534">
            <v>4.3022</v>
          </cell>
          <cell r="C2534">
            <v>4.3021999999999998E-2</v>
          </cell>
        </row>
        <row r="2535">
          <cell r="A2535">
            <v>40864</v>
          </cell>
          <cell r="B2535">
            <v>4.2946999999999997</v>
          </cell>
          <cell r="C2535">
            <v>4.2946999999999999E-2</v>
          </cell>
        </row>
        <row r="2536">
          <cell r="A2536">
            <v>40865</v>
          </cell>
          <cell r="B2536">
            <v>4.3170999999999999</v>
          </cell>
          <cell r="C2536">
            <v>4.3171000000000001E-2</v>
          </cell>
        </row>
        <row r="2537">
          <cell r="A2537">
            <v>40868</v>
          </cell>
          <cell r="B2537">
            <v>4.3041</v>
          </cell>
          <cell r="C2537">
            <v>4.3041000000000003E-2</v>
          </cell>
        </row>
        <row r="2538">
          <cell r="A2538">
            <v>40869</v>
          </cell>
          <cell r="B2538">
            <v>4.2615999999999996</v>
          </cell>
          <cell r="C2538">
            <v>4.2615999999999994E-2</v>
          </cell>
        </row>
        <row r="2539">
          <cell r="A2539">
            <v>40870</v>
          </cell>
          <cell r="B2539">
            <v>4.2279999999999998</v>
          </cell>
          <cell r="C2539">
            <v>4.2279999999999998E-2</v>
          </cell>
        </row>
        <row r="2540">
          <cell r="A2540">
            <v>40871</v>
          </cell>
          <cell r="B2540">
            <v>4.2290999999999999</v>
          </cell>
          <cell r="C2540">
            <v>4.2290999999999995E-2</v>
          </cell>
        </row>
        <row r="2541">
          <cell r="A2541">
            <v>40872</v>
          </cell>
          <cell r="B2541">
            <v>4.2609000000000004</v>
          </cell>
          <cell r="C2541">
            <v>4.2609000000000001E-2</v>
          </cell>
        </row>
        <row r="2542">
          <cell r="A2542">
            <v>40875</v>
          </cell>
          <cell r="B2542">
            <v>4.2958999999999996</v>
          </cell>
          <cell r="C2542">
            <v>4.2958999999999997E-2</v>
          </cell>
        </row>
        <row r="2543">
          <cell r="A2543">
            <v>40876</v>
          </cell>
          <cell r="B2543">
            <v>4.2938000000000001</v>
          </cell>
          <cell r="C2543">
            <v>4.2938000000000004E-2</v>
          </cell>
        </row>
        <row r="2544">
          <cell r="A2544">
            <v>40877</v>
          </cell>
          <cell r="B2544">
            <v>4.2938000000000001</v>
          </cell>
          <cell r="C2544">
            <v>4.2938000000000004E-2</v>
          </cell>
        </row>
        <row r="2545">
          <cell r="A2545">
            <v>40878</v>
          </cell>
          <cell r="B2545">
            <v>4.327</v>
          </cell>
          <cell r="C2545">
            <v>4.3270000000000003E-2</v>
          </cell>
        </row>
        <row r="2546">
          <cell r="A2546">
            <v>40879</v>
          </cell>
          <cell r="B2546">
            <v>4.2942</v>
          </cell>
          <cell r="C2546">
            <v>4.2942000000000001E-2</v>
          </cell>
        </row>
        <row r="2547">
          <cell r="A2547">
            <v>40882</v>
          </cell>
          <cell r="B2547">
            <v>4.2733999999999996</v>
          </cell>
          <cell r="C2547">
            <v>4.2733999999999994E-2</v>
          </cell>
        </row>
        <row r="2548">
          <cell r="A2548">
            <v>40883</v>
          </cell>
          <cell r="B2548">
            <v>4.2983000000000002</v>
          </cell>
          <cell r="C2548">
            <v>4.2983E-2</v>
          </cell>
        </row>
        <row r="2549">
          <cell r="A2549">
            <v>40884</v>
          </cell>
          <cell r="B2549">
            <v>4.2229000000000001</v>
          </cell>
          <cell r="C2549">
            <v>4.2229000000000003E-2</v>
          </cell>
        </row>
        <row r="2550">
          <cell r="A2550">
            <v>40885</v>
          </cell>
          <cell r="B2550">
            <v>4.1769999999999996</v>
          </cell>
          <cell r="C2550">
            <v>4.1769999999999995E-2</v>
          </cell>
        </row>
        <row r="2551">
          <cell r="A2551">
            <v>40886</v>
          </cell>
          <cell r="B2551">
            <v>4.2392000000000003</v>
          </cell>
          <cell r="C2551">
            <v>4.2392000000000006E-2</v>
          </cell>
        </row>
        <row r="2552">
          <cell r="A2552">
            <v>40889</v>
          </cell>
          <cell r="B2552">
            <v>4.2061000000000002</v>
          </cell>
          <cell r="C2552">
            <v>4.2061000000000001E-2</v>
          </cell>
        </row>
        <row r="2553">
          <cell r="A2553">
            <v>40890</v>
          </cell>
          <cell r="B2553">
            <v>4.1588000000000003</v>
          </cell>
          <cell r="C2553">
            <v>4.1588E-2</v>
          </cell>
        </row>
        <row r="2554">
          <cell r="A2554">
            <v>40891</v>
          </cell>
          <cell r="B2554">
            <v>4.1360999999999999</v>
          </cell>
          <cell r="C2554">
            <v>4.1361000000000002E-2</v>
          </cell>
        </row>
        <row r="2555">
          <cell r="A2555">
            <v>40892</v>
          </cell>
          <cell r="B2555">
            <v>4.1273999999999997</v>
          </cell>
          <cell r="C2555">
            <v>4.1273999999999998E-2</v>
          </cell>
        </row>
        <row r="2556">
          <cell r="A2556">
            <v>40893</v>
          </cell>
          <cell r="B2556">
            <v>4.1025999999999998</v>
          </cell>
          <cell r="C2556">
            <v>4.1026E-2</v>
          </cell>
        </row>
        <row r="2557">
          <cell r="A2557">
            <v>40896</v>
          </cell>
          <cell r="B2557">
            <v>4.0373999999999999</v>
          </cell>
          <cell r="C2557">
            <v>4.0374E-2</v>
          </cell>
        </row>
        <row r="2558">
          <cell r="A2558">
            <v>40897</v>
          </cell>
          <cell r="B2558">
            <v>4.0068999999999999</v>
          </cell>
          <cell r="C2558">
            <v>4.0069E-2</v>
          </cell>
        </row>
        <row r="2559">
          <cell r="A2559">
            <v>40898</v>
          </cell>
          <cell r="B2559">
            <v>4.0721999999999996</v>
          </cell>
          <cell r="C2559">
            <v>4.0721999999999994E-2</v>
          </cell>
        </row>
        <row r="2560">
          <cell r="A2560">
            <v>40899</v>
          </cell>
          <cell r="B2560">
            <v>4.0545</v>
          </cell>
          <cell r="C2560">
            <v>4.0544999999999998E-2</v>
          </cell>
        </row>
        <row r="2561">
          <cell r="A2561">
            <v>40900</v>
          </cell>
          <cell r="B2561">
            <v>4.1167999999999996</v>
          </cell>
          <cell r="C2561">
            <v>4.1167999999999996E-2</v>
          </cell>
        </row>
        <row r="2562">
          <cell r="A2562">
            <v>40903</v>
          </cell>
          <cell r="B2562">
            <v>4.1167999999999996</v>
          </cell>
          <cell r="C2562">
            <v>4.1167999999999996E-2</v>
          </cell>
        </row>
        <row r="2563">
          <cell r="A2563">
            <v>40904</v>
          </cell>
          <cell r="B2563">
            <v>4.1022999999999996</v>
          </cell>
          <cell r="C2563">
            <v>4.1022999999999997E-2</v>
          </cell>
        </row>
        <row r="2564">
          <cell r="A2564">
            <v>40905</v>
          </cell>
          <cell r="B2564">
            <v>4.1062000000000003</v>
          </cell>
          <cell r="C2564">
            <v>4.1062000000000001E-2</v>
          </cell>
        </row>
        <row r="2565">
          <cell r="A2565">
            <v>40906</v>
          </cell>
          <cell r="B2565">
            <v>4.0529999999999999</v>
          </cell>
          <cell r="C2565">
            <v>4.0529999999999997E-2</v>
          </cell>
        </row>
        <row r="2566">
          <cell r="A2566">
            <v>40907</v>
          </cell>
          <cell r="B2566">
            <v>4.0518999999999998</v>
          </cell>
          <cell r="C2566">
            <v>4.0518999999999999E-2</v>
          </cell>
        </row>
        <row r="2567">
          <cell r="A2567">
            <v>40910</v>
          </cell>
          <cell r="B2567">
            <v>4.0488999999999997</v>
          </cell>
          <cell r="C2567">
            <v>4.0488999999999997E-2</v>
          </cell>
        </row>
        <row r="2568">
          <cell r="A2568">
            <v>40911</v>
          </cell>
          <cell r="B2568">
            <v>4.1071</v>
          </cell>
          <cell r="C2568">
            <v>4.1070999999999996E-2</v>
          </cell>
        </row>
        <row r="2569">
          <cell r="A2569">
            <v>40912</v>
          </cell>
          <cell r="B2569">
            <v>4.1246</v>
          </cell>
          <cell r="C2569">
            <v>4.1245999999999998E-2</v>
          </cell>
        </row>
        <row r="2570">
          <cell r="A2570">
            <v>40913</v>
          </cell>
          <cell r="B2570">
            <v>4.0976999999999997</v>
          </cell>
          <cell r="C2570">
            <v>4.0977E-2</v>
          </cell>
        </row>
        <row r="2571">
          <cell r="A2571">
            <v>40914</v>
          </cell>
          <cell r="B2571">
            <v>4.0896999999999997</v>
          </cell>
          <cell r="C2571">
            <v>4.0896999999999996E-2</v>
          </cell>
        </row>
        <row r="2572">
          <cell r="A2572">
            <v>40917</v>
          </cell>
          <cell r="B2572">
            <v>4.0404</v>
          </cell>
          <cell r="C2572">
            <v>4.0404000000000002E-2</v>
          </cell>
        </row>
        <row r="2573">
          <cell r="A2573">
            <v>40918</v>
          </cell>
          <cell r="B2573">
            <v>4.0351999999999997</v>
          </cell>
          <cell r="C2573">
            <v>4.0351999999999999E-2</v>
          </cell>
        </row>
        <row r="2574">
          <cell r="A2574">
            <v>40919</v>
          </cell>
          <cell r="B2574">
            <v>4.0167999999999999</v>
          </cell>
          <cell r="C2574">
            <v>4.0168000000000002E-2</v>
          </cell>
        </row>
        <row r="2575">
          <cell r="A2575">
            <v>40920</v>
          </cell>
          <cell r="B2575">
            <v>4.0077999999999996</v>
          </cell>
          <cell r="C2575">
            <v>4.0077999999999996E-2</v>
          </cell>
        </row>
        <row r="2576">
          <cell r="A2576">
            <v>40921</v>
          </cell>
          <cell r="B2576">
            <v>3.9971000000000001</v>
          </cell>
          <cell r="C2576">
            <v>3.9971E-2</v>
          </cell>
        </row>
        <row r="2577">
          <cell r="A2577">
            <v>40924</v>
          </cell>
          <cell r="B2577">
            <v>3.9937999999999998</v>
          </cell>
          <cell r="C2577">
            <v>3.9938000000000001E-2</v>
          </cell>
        </row>
        <row r="2578">
          <cell r="A2578">
            <v>40925</v>
          </cell>
          <cell r="B2578">
            <v>3.9790999999999999</v>
          </cell>
          <cell r="C2578">
            <v>3.9791E-2</v>
          </cell>
        </row>
        <row r="2579">
          <cell r="A2579">
            <v>40926</v>
          </cell>
          <cell r="B2579">
            <v>4.0080999999999998</v>
          </cell>
          <cell r="C2579">
            <v>4.0080999999999999E-2</v>
          </cell>
        </row>
        <row r="2580">
          <cell r="A2580">
            <v>40927</v>
          </cell>
          <cell r="B2580">
            <v>4.0354000000000001</v>
          </cell>
          <cell r="C2580">
            <v>4.0354000000000001E-2</v>
          </cell>
        </row>
        <row r="2581">
          <cell r="A2581">
            <v>40928</v>
          </cell>
          <cell r="B2581">
            <v>4.0061999999999998</v>
          </cell>
          <cell r="C2581">
            <v>4.0062E-2</v>
          </cell>
        </row>
        <row r="2582">
          <cell r="A2582">
            <v>40931</v>
          </cell>
          <cell r="B2582">
            <v>4.0614999999999997</v>
          </cell>
          <cell r="C2582">
            <v>4.0614999999999998E-2</v>
          </cell>
        </row>
        <row r="2583">
          <cell r="A2583">
            <v>40932</v>
          </cell>
          <cell r="B2583">
            <v>4.0937000000000001</v>
          </cell>
          <cell r="C2583">
            <v>4.0937000000000001E-2</v>
          </cell>
        </row>
        <row r="2584">
          <cell r="A2584">
            <v>40933</v>
          </cell>
          <cell r="B2584">
            <v>4.0518999999999998</v>
          </cell>
          <cell r="C2584">
            <v>4.0518999999999999E-2</v>
          </cell>
        </row>
        <row r="2585">
          <cell r="A2585">
            <v>40934</v>
          </cell>
          <cell r="B2585">
            <v>4.0566000000000004</v>
          </cell>
          <cell r="C2585">
            <v>4.0566000000000005E-2</v>
          </cell>
        </row>
        <row r="2586">
          <cell r="A2586">
            <v>40935</v>
          </cell>
          <cell r="B2586">
            <v>4.0323000000000002</v>
          </cell>
          <cell r="C2586">
            <v>4.0323000000000005E-2</v>
          </cell>
        </row>
        <row r="2587">
          <cell r="A2587">
            <v>40938</v>
          </cell>
          <cell r="B2587">
            <v>4.0286</v>
          </cell>
          <cell r="C2587">
            <v>4.0286000000000002E-2</v>
          </cell>
        </row>
        <row r="2588">
          <cell r="A2588">
            <v>40939</v>
          </cell>
          <cell r="B2588">
            <v>3.94</v>
          </cell>
          <cell r="C2588">
            <v>3.9399999999999998E-2</v>
          </cell>
        </row>
        <row r="2589">
          <cell r="A2589">
            <v>40940</v>
          </cell>
          <cell r="B2589">
            <v>3.9500999999999999</v>
          </cell>
          <cell r="C2589">
            <v>3.9501000000000001E-2</v>
          </cell>
        </row>
        <row r="2590">
          <cell r="A2590">
            <v>40941</v>
          </cell>
          <cell r="B2590">
            <v>3.9872000000000001</v>
          </cell>
          <cell r="C2590">
            <v>3.9871999999999998E-2</v>
          </cell>
        </row>
        <row r="2591">
          <cell r="A2591">
            <v>40942</v>
          </cell>
          <cell r="B2591">
            <v>4.0221</v>
          </cell>
          <cell r="C2591">
            <v>4.0221E-2</v>
          </cell>
        </row>
        <row r="2592">
          <cell r="A2592">
            <v>40945</v>
          </cell>
          <cell r="B2592">
            <v>4.0224000000000002</v>
          </cell>
          <cell r="C2592">
            <v>4.0224000000000003E-2</v>
          </cell>
        </row>
        <row r="2593">
          <cell r="A2593">
            <v>40946</v>
          </cell>
          <cell r="B2593">
            <v>3.9718</v>
          </cell>
          <cell r="C2593">
            <v>3.9718000000000003E-2</v>
          </cell>
        </row>
        <row r="2594">
          <cell r="A2594">
            <v>40947</v>
          </cell>
          <cell r="B2594">
            <v>4.0323000000000002</v>
          </cell>
          <cell r="C2594">
            <v>4.0323000000000005E-2</v>
          </cell>
        </row>
        <row r="2595">
          <cell r="A2595">
            <v>40948</v>
          </cell>
          <cell r="B2595">
            <v>4.0229999999999997</v>
          </cell>
          <cell r="C2595">
            <v>4.0229999999999995E-2</v>
          </cell>
        </row>
        <row r="2596">
          <cell r="A2596">
            <v>40949</v>
          </cell>
          <cell r="B2596">
            <v>4.0003000000000002</v>
          </cell>
          <cell r="C2596">
            <v>4.0003000000000004E-2</v>
          </cell>
        </row>
        <row r="2597">
          <cell r="A2597">
            <v>40952</v>
          </cell>
          <cell r="B2597">
            <v>4.0073999999999996</v>
          </cell>
          <cell r="C2597">
            <v>4.0073999999999999E-2</v>
          </cell>
        </row>
        <row r="2598">
          <cell r="A2598">
            <v>40953</v>
          </cell>
          <cell r="B2598">
            <v>3.9674</v>
          </cell>
          <cell r="C2598">
            <v>3.9674000000000001E-2</v>
          </cell>
        </row>
        <row r="2599">
          <cell r="A2599">
            <v>40954</v>
          </cell>
          <cell r="B2599">
            <v>3.9590999999999998</v>
          </cell>
          <cell r="C2599">
            <v>3.9591000000000001E-2</v>
          </cell>
        </row>
        <row r="2600">
          <cell r="A2600">
            <v>40955</v>
          </cell>
          <cell r="B2600">
            <v>3.9817</v>
          </cell>
          <cell r="C2600">
            <v>3.9816999999999998E-2</v>
          </cell>
        </row>
        <row r="2601">
          <cell r="A2601">
            <v>40956</v>
          </cell>
          <cell r="B2601">
            <v>4.0201000000000002</v>
          </cell>
          <cell r="C2601">
            <v>4.0201000000000001E-2</v>
          </cell>
        </row>
        <row r="2602">
          <cell r="A2602">
            <v>40960</v>
          </cell>
          <cell r="B2602">
            <v>4.0589000000000004</v>
          </cell>
          <cell r="C2602">
            <v>4.0589000000000007E-2</v>
          </cell>
        </row>
        <row r="2603">
          <cell r="A2603">
            <v>40961</v>
          </cell>
          <cell r="B2603">
            <v>4.0297000000000001</v>
          </cell>
          <cell r="C2603">
            <v>4.0296999999999999E-2</v>
          </cell>
        </row>
        <row r="2604">
          <cell r="A2604">
            <v>40962</v>
          </cell>
          <cell r="B2604">
            <v>4.0286</v>
          </cell>
          <cell r="C2604">
            <v>4.0286000000000002E-2</v>
          </cell>
        </row>
        <row r="2605">
          <cell r="A2605">
            <v>40963</v>
          </cell>
          <cell r="B2605">
            <v>4.0191999999999997</v>
          </cell>
          <cell r="C2605">
            <v>4.0191999999999999E-2</v>
          </cell>
        </row>
        <row r="2606">
          <cell r="A2606">
            <v>40966</v>
          </cell>
          <cell r="B2606">
            <v>4.0152999999999999</v>
          </cell>
          <cell r="C2606">
            <v>4.0153000000000001E-2</v>
          </cell>
        </row>
        <row r="2607">
          <cell r="A2607">
            <v>40967</v>
          </cell>
          <cell r="B2607">
            <v>4.0155000000000003</v>
          </cell>
          <cell r="C2607">
            <v>4.0155000000000003E-2</v>
          </cell>
        </row>
        <row r="2608">
          <cell r="A2608">
            <v>40968</v>
          </cell>
          <cell r="B2608">
            <v>3.9786000000000001</v>
          </cell>
          <cell r="C2608">
            <v>3.9786000000000002E-2</v>
          </cell>
        </row>
        <row r="2609">
          <cell r="A2609">
            <v>40969</v>
          </cell>
          <cell r="B2609">
            <v>3.9990000000000001</v>
          </cell>
          <cell r="C2609">
            <v>3.9989999999999998E-2</v>
          </cell>
        </row>
        <row r="2610">
          <cell r="A2610">
            <v>40970</v>
          </cell>
          <cell r="B2610">
            <v>3.9718</v>
          </cell>
          <cell r="C2610">
            <v>3.9718000000000003E-2</v>
          </cell>
        </row>
        <row r="2611">
          <cell r="A2611">
            <v>40973</v>
          </cell>
          <cell r="B2611">
            <v>3.9632999999999998</v>
          </cell>
          <cell r="C2611">
            <v>3.9633000000000002E-2</v>
          </cell>
        </row>
        <row r="2612">
          <cell r="A2612">
            <v>40974</v>
          </cell>
          <cell r="B2612">
            <v>3.9683000000000002</v>
          </cell>
          <cell r="C2612">
            <v>3.9683000000000003E-2</v>
          </cell>
        </row>
        <row r="2613">
          <cell r="A2613">
            <v>40975</v>
          </cell>
          <cell r="B2613">
            <v>3.9603000000000002</v>
          </cell>
          <cell r="C2613">
            <v>3.9602999999999999E-2</v>
          </cell>
        </row>
        <row r="2614">
          <cell r="A2614">
            <v>40976</v>
          </cell>
          <cell r="B2614">
            <v>4.0079000000000002</v>
          </cell>
          <cell r="C2614">
            <v>4.0079000000000004E-2</v>
          </cell>
        </row>
        <row r="2615">
          <cell r="A2615">
            <v>40977</v>
          </cell>
          <cell r="B2615">
            <v>3.9937999999999998</v>
          </cell>
          <cell r="C2615">
            <v>3.9938000000000001E-2</v>
          </cell>
        </row>
        <row r="2616">
          <cell r="A2616">
            <v>40980</v>
          </cell>
          <cell r="B2616">
            <v>3.9777999999999998</v>
          </cell>
          <cell r="C2616">
            <v>3.9778000000000001E-2</v>
          </cell>
        </row>
        <row r="2617">
          <cell r="A2617">
            <v>40981</v>
          </cell>
          <cell r="B2617">
            <v>4.0130999999999997</v>
          </cell>
          <cell r="C2617">
            <v>4.0131E-2</v>
          </cell>
        </row>
        <row r="2618">
          <cell r="A2618">
            <v>40982</v>
          </cell>
          <cell r="B2618">
            <v>4.0011999999999999</v>
          </cell>
          <cell r="C2618">
            <v>4.0011999999999999E-2</v>
          </cell>
        </row>
        <row r="2619">
          <cell r="A2619">
            <v>40983</v>
          </cell>
          <cell r="B2619">
            <v>4.1039000000000003</v>
          </cell>
          <cell r="C2619">
            <v>4.1039000000000006E-2</v>
          </cell>
        </row>
        <row r="2620">
          <cell r="A2620">
            <v>40984</v>
          </cell>
          <cell r="B2620">
            <v>4.1424000000000003</v>
          </cell>
          <cell r="C2620">
            <v>4.1424000000000002E-2</v>
          </cell>
        </row>
        <row r="2621">
          <cell r="A2621">
            <v>40987</v>
          </cell>
          <cell r="B2621">
            <v>4.1302000000000003</v>
          </cell>
          <cell r="C2621">
            <v>4.1302000000000005E-2</v>
          </cell>
        </row>
        <row r="2622">
          <cell r="A2622">
            <v>40988</v>
          </cell>
          <cell r="B2622">
            <v>4.1558000000000002</v>
          </cell>
          <cell r="C2622">
            <v>4.1558000000000005E-2</v>
          </cell>
        </row>
        <row r="2623">
          <cell r="A2623">
            <v>40989</v>
          </cell>
          <cell r="B2623">
            <v>4.1176000000000004</v>
          </cell>
          <cell r="C2623">
            <v>4.1176000000000004E-2</v>
          </cell>
        </row>
        <row r="2624">
          <cell r="A2624">
            <v>40990</v>
          </cell>
          <cell r="B2624">
            <v>4.0881999999999996</v>
          </cell>
          <cell r="C2624">
            <v>4.0881999999999995E-2</v>
          </cell>
        </row>
        <row r="2625">
          <cell r="A2625">
            <v>40991</v>
          </cell>
          <cell r="B2625">
            <v>4.0824999999999996</v>
          </cell>
          <cell r="C2625">
            <v>4.0824999999999993E-2</v>
          </cell>
        </row>
        <row r="2626">
          <cell r="A2626">
            <v>40994</v>
          </cell>
          <cell r="B2626">
            <v>4.0731999999999999</v>
          </cell>
          <cell r="C2626">
            <v>4.0731999999999997E-2</v>
          </cell>
        </row>
        <row r="2627">
          <cell r="A2627">
            <v>40995</v>
          </cell>
          <cell r="B2627">
            <v>4.0724999999999998</v>
          </cell>
          <cell r="C2627">
            <v>4.0724999999999997E-2</v>
          </cell>
        </row>
        <row r="2628">
          <cell r="A2628">
            <v>40996</v>
          </cell>
          <cell r="B2628">
            <v>4.0197000000000003</v>
          </cell>
          <cell r="C2628">
            <v>4.0197000000000004E-2</v>
          </cell>
        </row>
        <row r="2629">
          <cell r="A2629">
            <v>40997</v>
          </cell>
          <cell r="B2629">
            <v>3.9950999999999999</v>
          </cell>
          <cell r="C2629">
            <v>3.9951E-2</v>
          </cell>
        </row>
        <row r="2630">
          <cell r="A2630">
            <v>40998</v>
          </cell>
          <cell r="B2630">
            <v>4.0057</v>
          </cell>
          <cell r="C2630">
            <v>4.0057000000000002E-2</v>
          </cell>
        </row>
        <row r="2631">
          <cell r="A2631">
            <v>41001</v>
          </cell>
          <cell r="B2631">
            <v>4.0133999999999999</v>
          </cell>
          <cell r="C2631">
            <v>4.0133999999999996E-2</v>
          </cell>
        </row>
        <row r="2632">
          <cell r="A2632">
            <v>41002</v>
          </cell>
          <cell r="B2632">
            <v>4.0114000000000001</v>
          </cell>
          <cell r="C2632">
            <v>4.0114000000000004E-2</v>
          </cell>
        </row>
        <row r="2633">
          <cell r="A2633">
            <v>41003</v>
          </cell>
          <cell r="B2633">
            <v>4.0823999999999998</v>
          </cell>
          <cell r="C2633">
            <v>4.0823999999999999E-2</v>
          </cell>
        </row>
        <row r="2634">
          <cell r="A2634">
            <v>41004</v>
          </cell>
          <cell r="B2634">
            <v>4.0317999999999996</v>
          </cell>
          <cell r="C2634">
            <v>4.0317999999999993E-2</v>
          </cell>
        </row>
        <row r="2635">
          <cell r="A2635">
            <v>41008</v>
          </cell>
          <cell r="B2635">
            <v>3.9723999999999999</v>
          </cell>
          <cell r="C2635">
            <v>3.9724000000000002E-2</v>
          </cell>
        </row>
        <row r="2636">
          <cell r="A2636">
            <v>41009</v>
          </cell>
          <cell r="B2636">
            <v>3.9672999999999998</v>
          </cell>
          <cell r="C2636">
            <v>3.9673E-2</v>
          </cell>
        </row>
        <row r="2637">
          <cell r="A2637">
            <v>41010</v>
          </cell>
          <cell r="B2637">
            <v>3.9222999999999999</v>
          </cell>
          <cell r="C2637">
            <v>3.9223000000000001E-2</v>
          </cell>
        </row>
        <row r="2638">
          <cell r="A2638">
            <v>41011</v>
          </cell>
          <cell r="B2638">
            <v>3.9378000000000002</v>
          </cell>
          <cell r="C2638">
            <v>3.9378000000000003E-2</v>
          </cell>
        </row>
        <row r="2639">
          <cell r="A2639">
            <v>41012</v>
          </cell>
          <cell r="B2639">
            <v>3.9596</v>
          </cell>
          <cell r="C2639">
            <v>3.9595999999999999E-2</v>
          </cell>
        </row>
        <row r="2640">
          <cell r="A2640">
            <v>41015</v>
          </cell>
          <cell r="B2640">
            <v>3.9165000000000001</v>
          </cell>
          <cell r="C2640">
            <v>3.9164999999999998E-2</v>
          </cell>
        </row>
        <row r="2641">
          <cell r="A2641">
            <v>41016</v>
          </cell>
          <cell r="B2641">
            <v>3.9803000000000002</v>
          </cell>
          <cell r="C2641">
            <v>3.9803000000000005E-2</v>
          </cell>
        </row>
        <row r="2642">
          <cell r="A2642">
            <v>41017</v>
          </cell>
          <cell r="B2642">
            <v>3.9901</v>
          </cell>
          <cell r="C2642">
            <v>3.9900999999999999E-2</v>
          </cell>
        </row>
        <row r="2643">
          <cell r="A2643">
            <v>41018</v>
          </cell>
          <cell r="B2643">
            <v>3.9912999999999998</v>
          </cell>
          <cell r="C2643">
            <v>3.9912999999999997E-2</v>
          </cell>
        </row>
        <row r="2644">
          <cell r="A2644">
            <v>41019</v>
          </cell>
          <cell r="B2644">
            <v>3.9843999999999999</v>
          </cell>
          <cell r="C2644">
            <v>3.9843999999999997E-2</v>
          </cell>
        </row>
        <row r="2645">
          <cell r="A2645">
            <v>41022</v>
          </cell>
          <cell r="B2645">
            <v>4.0082000000000004</v>
          </cell>
          <cell r="C2645">
            <v>4.0082000000000007E-2</v>
          </cell>
        </row>
        <row r="2646">
          <cell r="A2646">
            <v>41023</v>
          </cell>
          <cell r="B2646">
            <v>4.0449999999999999</v>
          </cell>
          <cell r="C2646">
            <v>4.045E-2</v>
          </cell>
        </row>
        <row r="2647">
          <cell r="A2647">
            <v>41024</v>
          </cell>
          <cell r="B2647">
            <v>4.0377999999999998</v>
          </cell>
          <cell r="C2647">
            <v>4.0377999999999997E-2</v>
          </cell>
        </row>
        <row r="2648">
          <cell r="A2648">
            <v>41025</v>
          </cell>
          <cell r="B2648">
            <v>4.0773999999999999</v>
          </cell>
          <cell r="C2648">
            <v>4.0773999999999998E-2</v>
          </cell>
        </row>
        <row r="2649">
          <cell r="A2649">
            <v>41026</v>
          </cell>
          <cell r="B2649">
            <v>4.0622999999999996</v>
          </cell>
          <cell r="C2649">
            <v>4.0622999999999992E-2</v>
          </cell>
        </row>
        <row r="2650">
          <cell r="A2650">
            <v>41029</v>
          </cell>
          <cell r="B2650">
            <v>4.0750999999999999</v>
          </cell>
          <cell r="C2650">
            <v>4.0751000000000002E-2</v>
          </cell>
        </row>
        <row r="2651">
          <cell r="A2651">
            <v>41030</v>
          </cell>
          <cell r="B2651">
            <v>4.0602</v>
          </cell>
          <cell r="C2651">
            <v>4.0601999999999999E-2</v>
          </cell>
        </row>
        <row r="2652">
          <cell r="A2652">
            <v>41031</v>
          </cell>
          <cell r="B2652">
            <v>4.0608000000000004</v>
          </cell>
          <cell r="C2652">
            <v>4.0608000000000005E-2</v>
          </cell>
        </row>
        <row r="2653">
          <cell r="A2653">
            <v>41032</v>
          </cell>
          <cell r="B2653">
            <v>4.0265000000000004</v>
          </cell>
          <cell r="C2653">
            <v>4.0265000000000002E-2</v>
          </cell>
        </row>
        <row r="2654">
          <cell r="A2654">
            <v>41033</v>
          </cell>
          <cell r="B2654">
            <v>4.0202999999999998</v>
          </cell>
          <cell r="C2654">
            <v>4.0202999999999996E-2</v>
          </cell>
        </row>
        <row r="2655">
          <cell r="A2655">
            <v>41036</v>
          </cell>
          <cell r="B2655">
            <v>3.9802</v>
          </cell>
          <cell r="C2655">
            <v>3.9801999999999997E-2</v>
          </cell>
        </row>
        <row r="2656">
          <cell r="A2656">
            <v>41037</v>
          </cell>
          <cell r="B2656">
            <v>3.9832999999999998</v>
          </cell>
          <cell r="C2656">
            <v>3.9833E-2</v>
          </cell>
        </row>
        <row r="2657">
          <cell r="A2657">
            <v>41038</v>
          </cell>
          <cell r="B2657">
            <v>3.9533999999999998</v>
          </cell>
          <cell r="C2657">
            <v>3.9534E-2</v>
          </cell>
        </row>
        <row r="2658">
          <cell r="A2658">
            <v>41039</v>
          </cell>
          <cell r="B2658">
            <v>3.9672000000000001</v>
          </cell>
          <cell r="C2658">
            <v>3.9671999999999999E-2</v>
          </cell>
        </row>
        <row r="2659">
          <cell r="A2659">
            <v>41040</v>
          </cell>
          <cell r="B2659">
            <v>3.9723000000000002</v>
          </cell>
          <cell r="C2659">
            <v>3.9723000000000001E-2</v>
          </cell>
        </row>
        <row r="2660">
          <cell r="A2660">
            <v>41043</v>
          </cell>
          <cell r="B2660">
            <v>3.9266999999999999</v>
          </cell>
          <cell r="C2660">
            <v>3.9266999999999996E-2</v>
          </cell>
        </row>
        <row r="2661">
          <cell r="A2661">
            <v>41044</v>
          </cell>
          <cell r="B2661">
            <v>3.9007000000000001</v>
          </cell>
          <cell r="C2661">
            <v>3.9007E-2</v>
          </cell>
        </row>
        <row r="2662">
          <cell r="A2662">
            <v>41045</v>
          </cell>
          <cell r="B2662">
            <v>3.9203999999999999</v>
          </cell>
          <cell r="C2662">
            <v>3.9203999999999996E-2</v>
          </cell>
        </row>
        <row r="2663">
          <cell r="A2663">
            <v>41046</v>
          </cell>
          <cell r="B2663">
            <v>3.9291999999999998</v>
          </cell>
          <cell r="C2663">
            <v>3.9292000000000001E-2</v>
          </cell>
        </row>
        <row r="2664">
          <cell r="A2664">
            <v>41047</v>
          </cell>
          <cell r="B2664">
            <v>3.9098000000000002</v>
          </cell>
          <cell r="C2664">
            <v>3.9098000000000001E-2</v>
          </cell>
        </row>
        <row r="2665">
          <cell r="A2665">
            <v>41051</v>
          </cell>
          <cell r="B2665">
            <v>3.9539</v>
          </cell>
          <cell r="C2665">
            <v>3.9538999999999998E-2</v>
          </cell>
        </row>
        <row r="2666">
          <cell r="A2666">
            <v>41052</v>
          </cell>
          <cell r="B2666">
            <v>3.9483000000000001</v>
          </cell>
          <cell r="C2666">
            <v>3.9483000000000004E-2</v>
          </cell>
        </row>
        <row r="2667">
          <cell r="A2667">
            <v>41053</v>
          </cell>
          <cell r="B2667">
            <v>3.9150999999999998</v>
          </cell>
          <cell r="C2667">
            <v>3.9150999999999998E-2</v>
          </cell>
        </row>
        <row r="2668">
          <cell r="A2668">
            <v>41054</v>
          </cell>
          <cell r="B2668">
            <v>3.9068000000000001</v>
          </cell>
          <cell r="C2668">
            <v>3.9067999999999999E-2</v>
          </cell>
        </row>
        <row r="2669">
          <cell r="A2669">
            <v>41057</v>
          </cell>
          <cell r="B2669">
            <v>3.8605</v>
          </cell>
          <cell r="C2669">
            <v>3.8605E-2</v>
          </cell>
        </row>
        <row r="2670">
          <cell r="A2670">
            <v>41058</v>
          </cell>
          <cell r="B2670">
            <v>3.9289999999999998</v>
          </cell>
          <cell r="C2670">
            <v>3.9289999999999999E-2</v>
          </cell>
        </row>
        <row r="2671">
          <cell r="A2671">
            <v>41059</v>
          </cell>
          <cell r="B2671">
            <v>3.9297</v>
          </cell>
          <cell r="C2671">
            <v>3.9296999999999999E-2</v>
          </cell>
        </row>
        <row r="2672">
          <cell r="A2672">
            <v>41060</v>
          </cell>
          <cell r="B2672">
            <v>3.8748999999999998</v>
          </cell>
          <cell r="C2672">
            <v>3.8748999999999999E-2</v>
          </cell>
        </row>
        <row r="2673">
          <cell r="A2673">
            <v>41061</v>
          </cell>
          <cell r="B2673">
            <v>3.8485999999999998</v>
          </cell>
          <cell r="C2673">
            <v>3.8485999999999999E-2</v>
          </cell>
        </row>
        <row r="2674">
          <cell r="A2674">
            <v>41064</v>
          </cell>
          <cell r="B2674">
            <v>3.7847</v>
          </cell>
          <cell r="C2674">
            <v>3.7846999999999999E-2</v>
          </cell>
        </row>
        <row r="2675">
          <cell r="A2675">
            <v>41065</v>
          </cell>
          <cell r="B2675">
            <v>3.8357000000000001</v>
          </cell>
          <cell r="C2675">
            <v>3.8357000000000002E-2</v>
          </cell>
        </row>
        <row r="2676">
          <cell r="A2676">
            <v>41066</v>
          </cell>
          <cell r="B2676">
            <v>3.8927</v>
          </cell>
          <cell r="C2676">
            <v>3.8927000000000003E-2</v>
          </cell>
        </row>
        <row r="2677">
          <cell r="A2677">
            <v>41067</v>
          </cell>
          <cell r="B2677">
            <v>3.9563999999999999</v>
          </cell>
          <cell r="C2677">
            <v>3.9564000000000002E-2</v>
          </cell>
        </row>
        <row r="2678">
          <cell r="A2678">
            <v>41068</v>
          </cell>
          <cell r="B2678">
            <v>3.9878</v>
          </cell>
          <cell r="C2678">
            <v>3.9877999999999997E-2</v>
          </cell>
        </row>
        <row r="2679">
          <cell r="A2679">
            <v>41071</v>
          </cell>
          <cell r="B2679">
            <v>3.9116</v>
          </cell>
          <cell r="C2679">
            <v>3.9115999999999998E-2</v>
          </cell>
        </row>
        <row r="2680">
          <cell r="A2680">
            <v>41072</v>
          </cell>
          <cell r="B2680">
            <v>3.9396</v>
          </cell>
          <cell r="C2680">
            <v>3.9396E-2</v>
          </cell>
        </row>
        <row r="2681">
          <cell r="A2681">
            <v>41073</v>
          </cell>
          <cell r="B2681">
            <v>3.9405000000000001</v>
          </cell>
          <cell r="C2681">
            <v>3.9405000000000003E-2</v>
          </cell>
        </row>
        <row r="2682">
          <cell r="A2682">
            <v>41074</v>
          </cell>
          <cell r="B2682">
            <v>3.9167000000000001</v>
          </cell>
          <cell r="C2682">
            <v>3.9167E-2</v>
          </cell>
        </row>
        <row r="2683">
          <cell r="A2683">
            <v>41075</v>
          </cell>
          <cell r="B2683">
            <v>3.9376000000000002</v>
          </cell>
          <cell r="C2683">
            <v>3.9376000000000001E-2</v>
          </cell>
        </row>
        <row r="2684">
          <cell r="A2684">
            <v>41078</v>
          </cell>
          <cell r="B2684">
            <v>3.9060000000000001</v>
          </cell>
          <cell r="C2684">
            <v>3.9060000000000004E-2</v>
          </cell>
        </row>
        <row r="2685">
          <cell r="A2685">
            <v>41079</v>
          </cell>
          <cell r="B2685">
            <v>3.9255</v>
          </cell>
          <cell r="C2685">
            <v>3.9254999999999998E-2</v>
          </cell>
        </row>
        <row r="2686">
          <cell r="A2686">
            <v>41080</v>
          </cell>
          <cell r="B2686">
            <v>3.9409000000000001</v>
          </cell>
          <cell r="C2686">
            <v>3.9409E-2</v>
          </cell>
        </row>
        <row r="2687">
          <cell r="A2687">
            <v>41081</v>
          </cell>
          <cell r="B2687">
            <v>3.8980999999999999</v>
          </cell>
          <cell r="C2687">
            <v>3.8981000000000002E-2</v>
          </cell>
        </row>
        <row r="2688">
          <cell r="A2688">
            <v>41082</v>
          </cell>
          <cell r="B2688">
            <v>3.9363999999999999</v>
          </cell>
          <cell r="C2688">
            <v>3.9363999999999996E-2</v>
          </cell>
        </row>
        <row r="2689">
          <cell r="A2689">
            <v>41085</v>
          </cell>
          <cell r="B2689">
            <v>3.8807999999999998</v>
          </cell>
          <cell r="C2689">
            <v>3.8807999999999995E-2</v>
          </cell>
        </row>
        <row r="2690">
          <cell r="A2690">
            <v>41086</v>
          </cell>
          <cell r="B2690">
            <v>3.9089999999999998</v>
          </cell>
          <cell r="C2690">
            <v>3.909E-2</v>
          </cell>
        </row>
        <row r="2691">
          <cell r="A2691">
            <v>41087</v>
          </cell>
          <cell r="B2691">
            <v>3.9075000000000002</v>
          </cell>
          <cell r="C2691">
            <v>3.9074999999999999E-2</v>
          </cell>
        </row>
        <row r="2692">
          <cell r="A2692">
            <v>41088</v>
          </cell>
          <cell r="B2692">
            <v>3.8603999999999998</v>
          </cell>
          <cell r="C2692">
            <v>3.8603999999999999E-2</v>
          </cell>
        </row>
        <row r="2693">
          <cell r="A2693">
            <v>41089</v>
          </cell>
          <cell r="B2693">
            <v>3.9171</v>
          </cell>
          <cell r="C2693">
            <v>3.9170999999999997E-2</v>
          </cell>
        </row>
        <row r="2694">
          <cell r="A2694">
            <v>41093</v>
          </cell>
          <cell r="B2694">
            <v>3.9096000000000002</v>
          </cell>
          <cell r="C2694">
            <v>3.9095999999999999E-2</v>
          </cell>
        </row>
        <row r="2695">
          <cell r="A2695">
            <v>41094</v>
          </cell>
          <cell r="B2695">
            <v>3.8658000000000001</v>
          </cell>
          <cell r="C2695">
            <v>3.8657999999999998E-2</v>
          </cell>
        </row>
        <row r="2696">
          <cell r="A2696">
            <v>41095</v>
          </cell>
          <cell r="B2696">
            <v>3.8740000000000001</v>
          </cell>
          <cell r="C2696">
            <v>3.8740000000000004E-2</v>
          </cell>
        </row>
        <row r="2697">
          <cell r="A2697">
            <v>41096</v>
          </cell>
          <cell r="B2697">
            <v>3.8552</v>
          </cell>
          <cell r="C2697">
            <v>3.8552000000000003E-2</v>
          </cell>
        </row>
        <row r="2698">
          <cell r="A2698">
            <v>41099</v>
          </cell>
          <cell r="B2698">
            <v>3.8388</v>
          </cell>
          <cell r="C2698">
            <v>3.8387999999999999E-2</v>
          </cell>
        </row>
        <row r="2699">
          <cell r="A2699">
            <v>41100</v>
          </cell>
          <cell r="B2699">
            <v>3.8233999999999999</v>
          </cell>
          <cell r="C2699">
            <v>3.8233999999999997E-2</v>
          </cell>
        </row>
        <row r="2700">
          <cell r="A2700">
            <v>41101</v>
          </cell>
          <cell r="B2700">
            <v>3.8452999999999999</v>
          </cell>
          <cell r="C2700">
            <v>3.8453000000000001E-2</v>
          </cell>
        </row>
        <row r="2701">
          <cell r="A2701">
            <v>41102</v>
          </cell>
          <cell r="B2701">
            <v>3.7921</v>
          </cell>
          <cell r="C2701">
            <v>3.7921000000000003E-2</v>
          </cell>
        </row>
        <row r="2702">
          <cell r="A2702">
            <v>41103</v>
          </cell>
          <cell r="B2702">
            <v>3.8105000000000002</v>
          </cell>
          <cell r="C2702">
            <v>3.8105E-2</v>
          </cell>
        </row>
        <row r="2703">
          <cell r="A2703">
            <v>41106</v>
          </cell>
          <cell r="B2703">
            <v>3.7848999999999999</v>
          </cell>
          <cell r="C2703">
            <v>3.7849000000000001E-2</v>
          </cell>
        </row>
        <row r="2704">
          <cell r="A2704">
            <v>41107</v>
          </cell>
          <cell r="B2704">
            <v>3.7886000000000002</v>
          </cell>
          <cell r="C2704">
            <v>3.7886000000000003E-2</v>
          </cell>
        </row>
        <row r="2705">
          <cell r="A2705">
            <v>41108</v>
          </cell>
          <cell r="B2705">
            <v>3.7738</v>
          </cell>
          <cell r="C2705">
            <v>3.7738000000000001E-2</v>
          </cell>
        </row>
        <row r="2706">
          <cell r="A2706">
            <v>41109</v>
          </cell>
          <cell r="B2706">
            <v>3.7993999999999999</v>
          </cell>
          <cell r="C2706">
            <v>3.7994E-2</v>
          </cell>
        </row>
        <row r="2707">
          <cell r="A2707">
            <v>41110</v>
          </cell>
          <cell r="B2707">
            <v>3.7624</v>
          </cell>
          <cell r="C2707">
            <v>3.7623999999999998E-2</v>
          </cell>
        </row>
        <row r="2708">
          <cell r="A2708">
            <v>41113</v>
          </cell>
          <cell r="B2708">
            <v>3.738</v>
          </cell>
          <cell r="C2708">
            <v>3.7379999999999997E-2</v>
          </cell>
        </row>
        <row r="2709">
          <cell r="A2709">
            <v>41114</v>
          </cell>
          <cell r="B2709">
            <v>3.74</v>
          </cell>
          <cell r="C2709">
            <v>3.7400000000000003E-2</v>
          </cell>
        </row>
        <row r="2710">
          <cell r="A2710">
            <v>41115</v>
          </cell>
          <cell r="B2710">
            <v>3.7517999999999998</v>
          </cell>
          <cell r="C2710">
            <v>3.7517999999999996E-2</v>
          </cell>
        </row>
        <row r="2711">
          <cell r="A2711">
            <v>41116</v>
          </cell>
          <cell r="B2711">
            <v>3.8069000000000002</v>
          </cell>
          <cell r="C2711">
            <v>3.8068999999999999E-2</v>
          </cell>
        </row>
        <row r="2712">
          <cell r="A2712">
            <v>41117</v>
          </cell>
          <cell r="B2712">
            <v>3.8650000000000002</v>
          </cell>
          <cell r="C2712">
            <v>3.8650000000000004E-2</v>
          </cell>
        </row>
        <row r="2713">
          <cell r="A2713">
            <v>41120</v>
          </cell>
          <cell r="B2713">
            <v>3.8365999999999998</v>
          </cell>
          <cell r="C2713">
            <v>3.8365999999999997E-2</v>
          </cell>
        </row>
        <row r="2714">
          <cell r="A2714">
            <v>41121</v>
          </cell>
          <cell r="B2714">
            <v>3.7858999999999998</v>
          </cell>
          <cell r="C2714">
            <v>3.7858999999999997E-2</v>
          </cell>
        </row>
        <row r="2715">
          <cell r="A2715">
            <v>41122</v>
          </cell>
          <cell r="B2715">
            <v>3.8065000000000002</v>
          </cell>
          <cell r="C2715">
            <v>3.8065000000000002E-2</v>
          </cell>
        </row>
        <row r="2716">
          <cell r="A2716">
            <v>41123</v>
          </cell>
          <cell r="B2716">
            <v>3.7566000000000002</v>
          </cell>
          <cell r="C2716">
            <v>3.7566000000000002E-2</v>
          </cell>
        </row>
        <row r="2717">
          <cell r="A2717">
            <v>41124</v>
          </cell>
          <cell r="B2717">
            <v>3.8134000000000001</v>
          </cell>
          <cell r="C2717">
            <v>3.8134000000000001E-2</v>
          </cell>
        </row>
        <row r="2718">
          <cell r="A2718">
            <v>41128</v>
          </cell>
          <cell r="B2718">
            <v>3.8889</v>
          </cell>
          <cell r="C2718">
            <v>3.8889E-2</v>
          </cell>
        </row>
        <row r="2719">
          <cell r="A2719">
            <v>41129</v>
          </cell>
          <cell r="B2719">
            <v>3.8555999999999999</v>
          </cell>
          <cell r="C2719">
            <v>3.8556E-2</v>
          </cell>
        </row>
        <row r="2720">
          <cell r="A2720">
            <v>41130</v>
          </cell>
          <cell r="B2720">
            <v>3.8411</v>
          </cell>
          <cell r="C2720">
            <v>3.8411000000000001E-2</v>
          </cell>
        </row>
        <row r="2721">
          <cell r="A2721">
            <v>41131</v>
          </cell>
          <cell r="B2721">
            <v>3.8206000000000002</v>
          </cell>
          <cell r="C2721">
            <v>3.8206000000000004E-2</v>
          </cell>
        </row>
        <row r="2722">
          <cell r="A2722">
            <v>41134</v>
          </cell>
          <cell r="B2722">
            <v>3.8248000000000002</v>
          </cell>
          <cell r="C2722">
            <v>3.8248000000000004E-2</v>
          </cell>
        </row>
        <row r="2723">
          <cell r="A2723">
            <v>41135</v>
          </cell>
          <cell r="B2723">
            <v>3.8573</v>
          </cell>
          <cell r="C2723">
            <v>3.8572999999999996E-2</v>
          </cell>
        </row>
        <row r="2724">
          <cell r="A2724">
            <v>41136</v>
          </cell>
          <cell r="B2724">
            <v>3.9314</v>
          </cell>
          <cell r="C2724">
            <v>3.9314000000000002E-2</v>
          </cell>
        </row>
        <row r="2725">
          <cell r="A2725">
            <v>41137</v>
          </cell>
          <cell r="B2725">
            <v>3.9506999999999999</v>
          </cell>
          <cell r="C2725">
            <v>3.9507E-2</v>
          </cell>
        </row>
        <row r="2726">
          <cell r="A2726">
            <v>41138</v>
          </cell>
          <cell r="B2726">
            <v>3.952</v>
          </cell>
          <cell r="C2726">
            <v>3.952E-2</v>
          </cell>
        </row>
        <row r="2727">
          <cell r="A2727">
            <v>41141</v>
          </cell>
          <cell r="B2727">
            <v>3.9594</v>
          </cell>
          <cell r="C2727">
            <v>3.9593999999999997E-2</v>
          </cell>
        </row>
        <row r="2728">
          <cell r="A2728">
            <v>41142</v>
          </cell>
          <cell r="B2728">
            <v>3.9470999999999998</v>
          </cell>
          <cell r="C2728">
            <v>3.9470999999999999E-2</v>
          </cell>
        </row>
        <row r="2729">
          <cell r="A2729">
            <v>41143</v>
          </cell>
          <cell r="B2729">
            <v>3.8896999999999999</v>
          </cell>
          <cell r="C2729">
            <v>3.8897000000000001E-2</v>
          </cell>
        </row>
        <row r="2730">
          <cell r="A2730">
            <v>41144</v>
          </cell>
          <cell r="B2730">
            <v>3.8763000000000001</v>
          </cell>
          <cell r="C2730">
            <v>3.8762999999999999E-2</v>
          </cell>
        </row>
        <row r="2731">
          <cell r="A2731">
            <v>41145</v>
          </cell>
          <cell r="B2731">
            <v>3.8782999999999999</v>
          </cell>
          <cell r="C2731">
            <v>3.8782999999999998E-2</v>
          </cell>
        </row>
        <row r="2732">
          <cell r="A2732">
            <v>41148</v>
          </cell>
          <cell r="B2732">
            <v>3.8584000000000001</v>
          </cell>
          <cell r="C2732">
            <v>3.8584E-2</v>
          </cell>
        </row>
        <row r="2733">
          <cell r="A2733">
            <v>41149</v>
          </cell>
          <cell r="B2733">
            <v>3.823</v>
          </cell>
          <cell r="C2733">
            <v>3.823E-2</v>
          </cell>
        </row>
        <row r="2734">
          <cell r="A2734">
            <v>41150</v>
          </cell>
          <cell r="B2734">
            <v>3.8363</v>
          </cell>
          <cell r="C2734">
            <v>3.8363000000000001E-2</v>
          </cell>
        </row>
        <row r="2735">
          <cell r="A2735">
            <v>41151</v>
          </cell>
          <cell r="B2735">
            <v>3.8153999999999999</v>
          </cell>
          <cell r="C2735">
            <v>3.8154E-2</v>
          </cell>
        </row>
        <row r="2736">
          <cell r="A2736">
            <v>41152</v>
          </cell>
          <cell r="B2736">
            <v>3.7925</v>
          </cell>
          <cell r="C2736">
            <v>3.7925E-2</v>
          </cell>
        </row>
        <row r="2737">
          <cell r="A2737">
            <v>41156</v>
          </cell>
          <cell r="B2737">
            <v>3.7814999999999999</v>
          </cell>
          <cell r="C2737">
            <v>3.7815000000000001E-2</v>
          </cell>
        </row>
        <row r="2738">
          <cell r="A2738">
            <v>41157</v>
          </cell>
          <cell r="B2738">
            <v>3.7949999999999999</v>
          </cell>
          <cell r="C2738">
            <v>3.7949999999999998E-2</v>
          </cell>
        </row>
        <row r="2739">
          <cell r="A2739">
            <v>41158</v>
          </cell>
          <cell r="B2739">
            <v>3.8738999999999999</v>
          </cell>
          <cell r="C2739">
            <v>3.8738999999999996E-2</v>
          </cell>
        </row>
        <row r="2740">
          <cell r="A2740">
            <v>41159</v>
          </cell>
          <cell r="B2740">
            <v>3.895</v>
          </cell>
          <cell r="C2740">
            <v>3.8949999999999999E-2</v>
          </cell>
        </row>
        <row r="2741">
          <cell r="A2741">
            <v>41162</v>
          </cell>
          <cell r="B2741">
            <v>3.8767999999999998</v>
          </cell>
          <cell r="C2741">
            <v>3.8767999999999997E-2</v>
          </cell>
        </row>
        <row r="2742">
          <cell r="A2742">
            <v>41163</v>
          </cell>
          <cell r="B2742">
            <v>3.9096000000000002</v>
          </cell>
          <cell r="C2742">
            <v>3.9095999999999999E-2</v>
          </cell>
        </row>
        <row r="2743">
          <cell r="A2743">
            <v>41164</v>
          </cell>
          <cell r="B2743">
            <v>3.9525000000000001</v>
          </cell>
          <cell r="C2743">
            <v>3.9525000000000005E-2</v>
          </cell>
        </row>
        <row r="2744">
          <cell r="A2744">
            <v>41165</v>
          </cell>
          <cell r="B2744">
            <v>3.9344999999999999</v>
          </cell>
          <cell r="C2744">
            <v>3.9344999999999998E-2</v>
          </cell>
        </row>
        <row r="2745">
          <cell r="A2745">
            <v>41166</v>
          </cell>
          <cell r="B2745">
            <v>4.0137</v>
          </cell>
          <cell r="C2745">
            <v>4.0136999999999999E-2</v>
          </cell>
        </row>
        <row r="2746">
          <cell r="A2746">
            <v>41169</v>
          </cell>
          <cell r="B2746">
            <v>3.9807999999999999</v>
          </cell>
          <cell r="C2746">
            <v>3.9807999999999996E-2</v>
          </cell>
        </row>
        <row r="2747">
          <cell r="A2747">
            <v>41170</v>
          </cell>
          <cell r="B2747">
            <v>3.9411</v>
          </cell>
          <cell r="C2747">
            <v>3.9411000000000002E-2</v>
          </cell>
        </row>
        <row r="2748">
          <cell r="A2748">
            <v>41171</v>
          </cell>
          <cell r="B2748">
            <v>3.9051999999999998</v>
          </cell>
          <cell r="C2748">
            <v>3.9051999999999996E-2</v>
          </cell>
        </row>
        <row r="2749">
          <cell r="A2749">
            <v>41172</v>
          </cell>
          <cell r="B2749">
            <v>3.8807</v>
          </cell>
          <cell r="C2749">
            <v>3.8807000000000001E-2</v>
          </cell>
        </row>
        <row r="2750">
          <cell r="A2750">
            <v>41173</v>
          </cell>
          <cell r="B2750">
            <v>3.8576999999999999</v>
          </cell>
          <cell r="C2750">
            <v>3.8577E-2</v>
          </cell>
        </row>
        <row r="2751">
          <cell r="A2751">
            <v>41176</v>
          </cell>
          <cell r="B2751">
            <v>3.8275999999999999</v>
          </cell>
          <cell r="C2751">
            <v>3.8275999999999998E-2</v>
          </cell>
        </row>
        <row r="2752">
          <cell r="A2752">
            <v>41177</v>
          </cell>
          <cell r="B2752">
            <v>3.8229000000000002</v>
          </cell>
          <cell r="C2752">
            <v>3.8228999999999999E-2</v>
          </cell>
        </row>
        <row r="2753">
          <cell r="A2753">
            <v>41178</v>
          </cell>
          <cell r="B2753">
            <v>3.7633999999999999</v>
          </cell>
          <cell r="C2753">
            <v>3.7634000000000001E-2</v>
          </cell>
        </row>
        <row r="2754">
          <cell r="A2754">
            <v>41179</v>
          </cell>
          <cell r="B2754">
            <v>3.7755000000000001</v>
          </cell>
          <cell r="C2754">
            <v>3.7755000000000004E-2</v>
          </cell>
        </row>
        <row r="2755">
          <cell r="A2755">
            <v>41180</v>
          </cell>
          <cell r="B2755">
            <v>3.7688000000000001</v>
          </cell>
          <cell r="C2755">
            <v>3.7687999999999999E-2</v>
          </cell>
        </row>
        <row r="2756">
          <cell r="A2756">
            <v>41183</v>
          </cell>
          <cell r="B2756">
            <v>3.7662</v>
          </cell>
          <cell r="C2756">
            <v>3.7662000000000001E-2</v>
          </cell>
        </row>
        <row r="2757">
          <cell r="A2757">
            <v>41184</v>
          </cell>
          <cell r="B2757">
            <v>3.7633000000000001</v>
          </cell>
          <cell r="C2757">
            <v>3.7633E-2</v>
          </cell>
        </row>
        <row r="2758">
          <cell r="A2758">
            <v>41185</v>
          </cell>
          <cell r="B2758">
            <v>3.7633999999999999</v>
          </cell>
          <cell r="C2758">
            <v>3.7634000000000001E-2</v>
          </cell>
        </row>
      </sheetData>
      <sheetData sheetId="63">
        <row r="10">
          <cell r="A10">
            <v>39399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C Table"/>
      <sheetName val="Scorecard Ranking"/>
      <sheetName val="Validation and Forecasting"/>
      <sheetName val="Performance Dashboard"/>
      <sheetName val="Forecasts"/>
      <sheetName val="2013 PBR data "/>
      <sheetName val="Average LDC example"/>
      <sheetName val="Start of WP"/>
      <sheetName val="Overview of Worksheets"/>
      <sheetName val="2013 Benchmarking Calculations"/>
      <sheetName val="2. BM Database"/>
      <sheetName val="2012 BM Database"/>
      <sheetName val="2.1.2 Total Customer Numbers"/>
      <sheetName val="2.1.7 Roll Up "/>
      <sheetName val="HV Charges"/>
      <sheetName val="Acct 5014 5015 and 5112 "/>
      <sheetName val="LV charges"/>
      <sheetName val="LV Pivot"/>
      <sheetName val="HON LV Charges"/>
      <sheetName val="EUCPI"/>
      <sheetName val="GDP IPI FDD"/>
      <sheetName val="AWE"/>
      <sheetName val="6. Capital Calculations for BM"/>
      <sheetName val="Additional 2013 Data 1"/>
      <sheetName val="Additional 2013 Data 2"/>
      <sheetName val="Additional 2013 Data 3"/>
      <sheetName val="Additional 2013 Data 4"/>
      <sheetName val="Additional 2013 Data 5"/>
      <sheetName val="scorecard data"/>
      <sheetName val="Table 1"/>
      <sheetName val="Table 2"/>
      <sheetName val="Table 3"/>
      <sheetName val="Table 4"/>
      <sheetName val="Table 5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I3" t="str">
            <v>Algoma Power Inc.</v>
          </cell>
          <cell r="J3" t="str">
            <v>Atikokan Hydro Inc.</v>
          </cell>
          <cell r="K3" t="str">
            <v>Bluewater Power Distribution Corporation</v>
          </cell>
          <cell r="L3" t="str">
            <v>Brant County Power Inc.</v>
          </cell>
          <cell r="M3" t="str">
            <v>Brantford Power Inc.</v>
          </cell>
          <cell r="N3" t="str">
            <v>Burlington Hydro Inc.</v>
          </cell>
          <cell r="O3" t="str">
            <v>Cambridge and North Dumfries Hydro Inc.</v>
          </cell>
          <cell r="P3" t="str">
            <v>Canadian Niagara Power Inc.</v>
          </cell>
          <cell r="Q3" t="str">
            <v>Centre Wellington Hydro Ltd.</v>
          </cell>
          <cell r="R3" t="str">
            <v>Chapleau Public Utilities Corporation</v>
          </cell>
          <cell r="S3" t="str">
            <v>Collus PowerStream Corp.</v>
          </cell>
          <cell r="T3" t="str">
            <v>Cooperative Hydro Embrun Inc.</v>
          </cell>
          <cell r="U3" t="str">
            <v>E.L.K. Energy Inc.</v>
          </cell>
          <cell r="V3" t="str">
            <v>Enersource Hydro Mississauga Inc.</v>
          </cell>
          <cell r="W3" t="str">
            <v>Entegrus Powerlines Inc.</v>
          </cell>
          <cell r="X3" t="str">
            <v>EnWin Utilities Ltd.</v>
          </cell>
          <cell r="Y3" t="str">
            <v>Erie Thames Powerlines Corporation</v>
          </cell>
          <cell r="Z3" t="str">
            <v>Espanola Regional Hydro Distribution Corporation</v>
          </cell>
          <cell r="AA3" t="str">
            <v>Essex Powerlines Corporation</v>
          </cell>
          <cell r="AB3" t="str">
            <v>Festival Hydro Inc.</v>
          </cell>
          <cell r="AC3" t="str">
            <v>Fort Frances Power Corporation</v>
          </cell>
          <cell r="AD3" t="str">
            <v>Greater Sudbury Hydro Inc.</v>
          </cell>
          <cell r="AE3" t="str">
            <v>GRIMSBY POWER INCORPORATED</v>
          </cell>
          <cell r="AF3" t="str">
            <v>Guelph Hydro Electric Systems Inc.</v>
          </cell>
          <cell r="AG3" t="str">
            <v>Haldimand County Hydro Inc.</v>
          </cell>
          <cell r="AH3" t="str">
            <v>Halton Hills Hydro Inc.</v>
          </cell>
          <cell r="AI3" t="str">
            <v>Hearst Power Distribution Company Limited</v>
          </cell>
          <cell r="AJ3" t="str">
            <v>Horizon Utilities Corporation</v>
          </cell>
          <cell r="AK3" t="str">
            <v>Hydro 2000 Inc.</v>
          </cell>
          <cell r="AL3" t="str">
            <v>Hydro Hawkesbury Inc.</v>
          </cell>
          <cell r="AM3" t="str">
            <v>Hydro One Brampton Networks Inc.</v>
          </cell>
          <cell r="AN3" t="str">
            <v>Hydro One Networks Inc.</v>
          </cell>
          <cell r="AO3" t="str">
            <v>Hydro Ottawa Limited</v>
          </cell>
          <cell r="AP3" t="str">
            <v>Innisfil Hydro Distribution Systems Limited</v>
          </cell>
          <cell r="AQ3" t="str">
            <v>Kenora Hydro Electric Corporation Ltd.</v>
          </cell>
          <cell r="AR3" t="str">
            <v>Kingston Hydro Corporation</v>
          </cell>
          <cell r="AS3" t="str">
            <v>Kitchener-Wilmot Hydro Inc.</v>
          </cell>
          <cell r="AT3" t="str">
            <v>Lakefront Utilities Inc.</v>
          </cell>
          <cell r="AU3" t="str">
            <v>Lakeland Power Distribution Ltd.</v>
          </cell>
          <cell r="AV3" t="str">
            <v>London Hydro Inc.</v>
          </cell>
          <cell r="AW3" t="str">
            <v>Midland Power Utility Corporation</v>
          </cell>
          <cell r="AX3" t="str">
            <v>Milton Hydro Distribution Inc.</v>
          </cell>
          <cell r="AY3" t="str">
            <v>Newmarket-Tay Power Distribution Ltd.</v>
          </cell>
          <cell r="AZ3" t="str">
            <v>Niagara Peninsula Energy Inc.</v>
          </cell>
          <cell r="BA3" t="str">
            <v>Niagara-on-the-Lake Hydro Inc.</v>
          </cell>
          <cell r="BB3" t="str">
            <v>Norfolk Power Distribution Inc.</v>
          </cell>
          <cell r="BC3" t="str">
            <v>North Bay Hydro Distribution Limited</v>
          </cell>
          <cell r="BD3" t="str">
            <v>Northern Ontario Wires Inc.</v>
          </cell>
          <cell r="BE3" t="str">
            <v>Oakville Hydro Electricity Distribution Inc.</v>
          </cell>
          <cell r="BF3" t="str">
            <v>Orangeville Hydro Limited</v>
          </cell>
          <cell r="BG3" t="str">
            <v>Orillia Power Distribution Corporation</v>
          </cell>
          <cell r="BH3" t="str">
            <v>Oshawa PUC Networks Inc.</v>
          </cell>
          <cell r="BI3" t="str">
            <v>Ottawa River Power Corporation</v>
          </cell>
          <cell r="BJ3" t="str">
            <v>Parry Sound Power Corporation</v>
          </cell>
          <cell r="BK3" t="str">
            <v>Peterborough Distribution Incorporated</v>
          </cell>
          <cell r="BL3" t="str">
            <v>PowerStream Inc.</v>
          </cell>
          <cell r="BM3" t="str">
            <v>PUC Distribution Inc.</v>
          </cell>
          <cell r="BN3" t="str">
            <v>Renfrew Hydro Inc.</v>
          </cell>
          <cell r="BO3" t="str">
            <v>Rideau St. Lawrence Distribution Inc.</v>
          </cell>
          <cell r="BP3" t="str">
            <v>Sioux Lookout Hydro Inc.</v>
          </cell>
          <cell r="BQ3" t="str">
            <v>St. Thomas Energy Inc.</v>
          </cell>
          <cell r="BR3" t="str">
            <v>Thunder Bay Hydro Electricity Distribution Inc.</v>
          </cell>
          <cell r="BS3" t="str">
            <v>Tillsonburg Hydro Inc.</v>
          </cell>
          <cell r="BT3" t="str">
            <v>Toronto Hydro-Electric System Limited</v>
          </cell>
          <cell r="BU3" t="str">
            <v>Veridian Connections Inc.</v>
          </cell>
          <cell r="BV3" t="str">
            <v>Wasaga Distribution Inc.</v>
          </cell>
          <cell r="BW3" t="str">
            <v>Waterloo North Hydro Inc.</v>
          </cell>
          <cell r="BX3" t="str">
            <v>Welland Hydro-Electric System Corp.</v>
          </cell>
          <cell r="BY3" t="str">
            <v>Wellington North Power Inc.</v>
          </cell>
          <cell r="BZ3" t="str">
            <v>West Coast Huron Energy Inc.</v>
          </cell>
          <cell r="CA3" t="str">
            <v>Westario Power Inc.</v>
          </cell>
          <cell r="CB3" t="str">
            <v>Whitby Hydro Electric Corporation</v>
          </cell>
          <cell r="CC3" t="str">
            <v>Woodstock Hydro Services Inc.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2019 Benchmarking Calculations"/>
      <sheetName val="Validation 2019"/>
      <sheetName val="Scorecard Data 2019"/>
      <sheetName val="Forecasting 2019"/>
      <sheetName val="Table 1 2019"/>
      <sheetName val="Table 2 2019"/>
      <sheetName val="Table 3a 2019"/>
      <sheetName val="Table 3b 2019"/>
      <sheetName val="Table 4 2019"/>
      <sheetName val="Table 5 2019"/>
      <sheetName val="Amalgamations 2019"/>
      <sheetName val="Backcast of 2019 Mergers"/>
      <sheetName val="2019 Alectra Merger"/>
      <sheetName val="2019 Synergy North"/>
      <sheetName val="2019 Customers"/>
      <sheetName val="2019 Elexicon"/>
      <sheetName val="2019 Metered kWh"/>
      <sheetName val="2019 Metered kW"/>
      <sheetName val="2019 Distr Rev"/>
      <sheetName val="2019 Utility Characteristics"/>
      <sheetName val="2019 Capital Data"/>
      <sheetName val="2019 Trial Balance"/>
      <sheetName val="2019 LV Charges"/>
      <sheetName val="2019 ERTH"/>
      <sheetName val="2019 Revisions to 2018 Data"/>
      <sheetName val="2019 revisions to 2017 data"/>
      <sheetName val="2019 List of LDCs"/>
      <sheetName val="end of 2019 worksheets"/>
      <sheetName val="GDP IPI FDD"/>
      <sheetName val="AWE"/>
      <sheetName val="Electricity Cost of Capital"/>
      <sheetName val="2012 BM Database"/>
      <sheetName val="2018 Benchmarking Calculations"/>
      <sheetName val="Scorecard Data 2018"/>
      <sheetName val="Validation 2018"/>
      <sheetName val="Forecasting 2018"/>
      <sheetName val="Table 1 2018"/>
      <sheetName val="Table 2 2018"/>
      <sheetName val="Table 3a 2018"/>
      <sheetName val="Table 3b 2018"/>
      <sheetName val="Table 4 2018"/>
      <sheetName val="Table 5 2018"/>
      <sheetName val="Amalgamations 2018"/>
      <sheetName val="Backcast of 2018 Mergers"/>
      <sheetName val="2018 Alectra Merger"/>
      <sheetName val="2018 Customers"/>
      <sheetName val="2018 Metered kWh"/>
      <sheetName val="2018 Metered kW"/>
      <sheetName val="2018 Distr Rev"/>
      <sheetName val="2018 Utility Characteristics"/>
      <sheetName val="2018 Capital Data"/>
      <sheetName val="2018 Trial Balance"/>
      <sheetName val="2018 LV Charges"/>
      <sheetName val="2018 List of LDCs"/>
      <sheetName val="2018 revisions to 2016 data"/>
      <sheetName val="2018 Revisions to 2017 Data"/>
      <sheetName val="end of 2018 worksheets"/>
      <sheetName val="Table of Contents 2017"/>
      <sheetName val="2017 Benchmarking Calculations"/>
      <sheetName val="Validation 2017"/>
      <sheetName val="Validation 2017 (HON)"/>
      <sheetName val="Validation 2017 (Energy+)"/>
      <sheetName val="Validation 2017 (Alectra)"/>
      <sheetName val="Forecasting 2017"/>
      <sheetName val="place hold"/>
      <sheetName val="2017 Alectra Merger"/>
      <sheetName val="Scorecard Data 2017"/>
      <sheetName val="Table 1 2017"/>
      <sheetName val="Table 2 2017"/>
      <sheetName val="Table 3a 2017"/>
      <sheetName val="Table 3b 2017"/>
      <sheetName val="Table 4 2017"/>
      <sheetName val="Table 5 2017"/>
      <sheetName val="2017 LV Charges"/>
      <sheetName val="2017 Customers"/>
      <sheetName val="2017 Metered kWh"/>
      <sheetName val="2017 Metered kW"/>
      <sheetName val="2017 Distr Rev"/>
      <sheetName val="2017 Utility Characteristics"/>
      <sheetName val="2017 Capital Data"/>
      <sheetName val="2017 Trial Balance"/>
      <sheetName val="2017 List of LDCs"/>
      <sheetName val="2017 LDC Revisions"/>
      <sheetName val="end of 2017 worksheets"/>
      <sheetName val="Table of Contents 2016"/>
      <sheetName val="2016 Benchmarking Calculations"/>
      <sheetName val="Validation 2016"/>
      <sheetName val="Validation 2016 (Energy Plus)"/>
      <sheetName val="Validation 2016 (HON)"/>
      <sheetName val="Forecasting 2016"/>
      <sheetName val="Merger Calculations"/>
      <sheetName val="Scorecard Data 2016"/>
      <sheetName val="Table 1 2016"/>
      <sheetName val="Table 2 2016"/>
      <sheetName val="Table 3a 2016"/>
      <sheetName val="Table 3b 2016"/>
      <sheetName val="Table 4 2016"/>
      <sheetName val="Table 5 2016"/>
      <sheetName val="2016 Customers"/>
      <sheetName val="2016 Metered kWh"/>
      <sheetName val="2016 Metered kW"/>
      <sheetName val="2016 Distr Rev"/>
      <sheetName val="2016 Utility Characteristics"/>
      <sheetName val="2016 Capital Data"/>
      <sheetName val="2016 Trial Balance"/>
      <sheetName val="2016 LV Charges"/>
      <sheetName val="2016 LDC Revisions"/>
      <sheetName val="end of 2016 worksheets"/>
      <sheetName val="Table of Contents 2015"/>
      <sheetName val="2015 Benchmarking Calculations"/>
      <sheetName val="Forecasting 2015"/>
      <sheetName val="Validation 2015"/>
      <sheetName val="Scorecard Data 2015"/>
      <sheetName val="Table 1 2015"/>
      <sheetName val="Table 2 2015"/>
      <sheetName val="Table 3a 2015"/>
      <sheetName val="Table 3b 2015"/>
      <sheetName val="Table 4 2015"/>
      <sheetName val="Table 5 2015"/>
      <sheetName val="HON-Norfolk Merger"/>
      <sheetName val="2015 Customers"/>
      <sheetName val="2015 Metered kWh"/>
      <sheetName val="2015 Metered kW"/>
      <sheetName val="2015 Distr Rev"/>
      <sheetName val="2015 Utility Characteristics"/>
      <sheetName val="2015 Capital"/>
      <sheetName val="2015 Trial Balance"/>
      <sheetName val="2015 LV Charges"/>
      <sheetName val="2015 LDC Revisions"/>
      <sheetName val="end of 2015 worksheets"/>
      <sheetName val="Table of Contents 2014"/>
      <sheetName val="2014 Benchmarking Calculations"/>
      <sheetName val="Validation 2014"/>
      <sheetName val="Forecasting 2014"/>
      <sheetName val="Table 1 2014"/>
      <sheetName val="Table 2 2014"/>
      <sheetName val="Table 3a 2014"/>
      <sheetName val="Table 3b 2014"/>
      <sheetName val="Table 4 2014"/>
      <sheetName val="Table 5 2014"/>
      <sheetName val="Scorecard Data 2014"/>
      <sheetName val="2014 Customers"/>
      <sheetName val="2014 kWh"/>
      <sheetName val="2014 217 Trial Balance"/>
      <sheetName val="2014 PBR Data"/>
      <sheetName val="2014 Capital"/>
      <sheetName val="Smart Meter DR 2014"/>
      <sheetName val="Smart Meter DR 2013"/>
      <sheetName val="2014 LV Charges"/>
      <sheetName val="Revisions-Jul 2014 to Jun 2015"/>
      <sheetName val="Lakeland Merger"/>
      <sheetName val="2014 215 Metered kW"/>
      <sheetName val="2014 215 Distr Rev"/>
      <sheetName val="end of 2014 worksheets"/>
      <sheetName val="Table of Contents 2013"/>
      <sheetName val="2013 Benchmarking Calculations"/>
      <sheetName val="Validation"/>
      <sheetName val="Forecasting"/>
      <sheetName val="Assumptions for Forecasting"/>
      <sheetName val="Generic LDC Worksheet"/>
      <sheetName val="2. BM Database"/>
      <sheetName val="2.1.2 Total Customer Numbers"/>
      <sheetName val="2013 PBR data "/>
      <sheetName val="2.1.7 Roll Up "/>
      <sheetName val="HV Charges"/>
      <sheetName val="Acct 5014 5015 and 5112 "/>
      <sheetName val="LV charges"/>
      <sheetName val="LV Pivot"/>
      <sheetName val="HON LV Charges"/>
      <sheetName val="Additional 2013 Data 1"/>
      <sheetName val="Additional 2013 Data 2"/>
      <sheetName val="Additional 2013 Data 3"/>
      <sheetName val="Additional 2013 Data 4"/>
      <sheetName val="Additional 2013 Data 5"/>
      <sheetName val="Table 1"/>
      <sheetName val="Table 2"/>
      <sheetName val="Table 3"/>
      <sheetName val="Table 4"/>
      <sheetName val="Table 5"/>
      <sheetName val="scorecard data"/>
      <sheetName val="end of 2013 worksheets"/>
      <sheetName val="Overview of Worksheets"/>
      <sheetName val="EUCPI"/>
      <sheetName val="end of updated worksheets"/>
      <sheetName val="6. Capital Calculations for BM"/>
      <sheetName val="end of IRM-worksheets"/>
    </sheetNames>
    <sheetDataSet>
      <sheetData sheetId="0"/>
      <sheetData sheetId="1">
        <row r="233">
          <cell r="I233" t="str">
            <v>Alectra Utilities Corporation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B3" t="str">
            <v>Alectra Utilities Corporation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Alectra Utilities Corporation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2">
          <cell r="A2" t="str">
            <v>Alectra Utilities Corporation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>
        <row r="3">
          <cell r="I3" t="str">
            <v>Algoma Power Inc.</v>
          </cell>
          <cell r="J3" t="str">
            <v>Atikokan Hydro Inc.</v>
          </cell>
          <cell r="K3" t="str">
            <v>Bluewater Power Distribution Corporation</v>
          </cell>
          <cell r="L3" t="str">
            <v>Brant County Power Inc.</v>
          </cell>
          <cell r="M3" t="str">
            <v>Brantford Power Inc.</v>
          </cell>
          <cell r="N3" t="str">
            <v>Burlington Hydro Inc.</v>
          </cell>
          <cell r="O3" t="str">
            <v>Cambridge and North Dumfries Hydro Inc.</v>
          </cell>
          <cell r="P3" t="str">
            <v>Canadian Niagara Power Inc.</v>
          </cell>
          <cell r="Q3" t="str">
            <v>Centre Wellington Hydro Ltd.</v>
          </cell>
          <cell r="R3" t="str">
            <v>Chapleau Public Utilities Corporation</v>
          </cell>
          <cell r="S3" t="str">
            <v>Collus PowerStream Corp.</v>
          </cell>
          <cell r="T3" t="str">
            <v>Cooperative Hydro Embrun Inc.</v>
          </cell>
          <cell r="U3" t="str">
            <v>E.L.K. Energy Inc.</v>
          </cell>
          <cell r="V3" t="str">
            <v>Enersource Hydro Mississauga Inc.</v>
          </cell>
          <cell r="W3" t="str">
            <v>Entegrus Powerlines Inc.</v>
          </cell>
          <cell r="X3" t="str">
            <v>EnWin Utilities Ltd.</v>
          </cell>
          <cell r="Y3" t="str">
            <v>Erie Thames Powerlines Corporation</v>
          </cell>
          <cell r="Z3" t="str">
            <v>Espanola Regional Hydro Distribution Corporation</v>
          </cell>
          <cell r="AA3" t="str">
            <v>Essex Powerlines Corporation</v>
          </cell>
          <cell r="AB3" t="str">
            <v>Festival Hydro Inc.</v>
          </cell>
          <cell r="AC3" t="str">
            <v>Fort Frances Power Corporation</v>
          </cell>
          <cell r="AD3" t="str">
            <v>Greater Sudbury Hydro Inc.</v>
          </cell>
          <cell r="AE3" t="str">
            <v>GRIMSBY POWER INCORPORATED</v>
          </cell>
          <cell r="AF3" t="str">
            <v>Guelph Hydro Electric Systems Inc.</v>
          </cell>
          <cell r="AG3" t="str">
            <v>Haldimand County Hydro Inc.</v>
          </cell>
          <cell r="AH3" t="str">
            <v>Halton Hills Hydro Inc.</v>
          </cell>
          <cell r="AI3" t="str">
            <v>Hearst Power Distribution Company Limited</v>
          </cell>
          <cell r="AJ3" t="str">
            <v>Horizon Utilities Corporation</v>
          </cell>
          <cell r="AK3" t="str">
            <v>Hydro 2000 Inc.</v>
          </cell>
          <cell r="AL3" t="str">
            <v>Hydro Hawkesbury Inc.</v>
          </cell>
          <cell r="AM3" t="str">
            <v>Hydro One Brampton Networks Inc.</v>
          </cell>
          <cell r="AN3" t="str">
            <v>Hydro One Networks Inc.</v>
          </cell>
          <cell r="AO3" t="str">
            <v>Hydro Ottawa Limited</v>
          </cell>
          <cell r="AP3" t="str">
            <v>Innisfil Hydro Distribution Systems Limited</v>
          </cell>
          <cell r="AQ3" t="str">
            <v>Kenora Hydro Electric Corporation Ltd.</v>
          </cell>
          <cell r="AR3" t="str">
            <v>Kingston Hydro Corporation</v>
          </cell>
          <cell r="AS3" t="str">
            <v>Kitchener-Wilmot Hydro Inc.</v>
          </cell>
          <cell r="AT3" t="str">
            <v>Lakefront Utilities Inc.</v>
          </cell>
          <cell r="AU3" t="str">
            <v>Lakeland Power Distribution Ltd.</v>
          </cell>
          <cell r="AV3" t="str">
            <v>London Hydro Inc.</v>
          </cell>
          <cell r="AW3" t="str">
            <v>Midland Power Utility Corporation</v>
          </cell>
          <cell r="AX3" t="str">
            <v>Milton Hydro Distribution Inc.</v>
          </cell>
          <cell r="AY3" t="str">
            <v>Newmarket-Tay Power Distribution Ltd.</v>
          </cell>
          <cell r="AZ3" t="str">
            <v>Niagara Peninsula Energy Inc.</v>
          </cell>
          <cell r="BA3" t="str">
            <v>Niagara-on-the-Lake Hydro Inc.</v>
          </cell>
          <cell r="BB3" t="str">
            <v>Norfolk Power Distribution Inc.</v>
          </cell>
          <cell r="BC3" t="str">
            <v>North Bay Hydro Distribution Limited</v>
          </cell>
          <cell r="BD3" t="str">
            <v>Northern Ontario Wires Inc.</v>
          </cell>
          <cell r="BE3" t="str">
            <v>Oakville Hydro Electricity Distribution Inc.</v>
          </cell>
          <cell r="BF3" t="str">
            <v>Orangeville Hydro Limited</v>
          </cell>
          <cell r="BG3" t="str">
            <v>Orillia Power Distribution Corporation</v>
          </cell>
          <cell r="BH3" t="str">
            <v>Oshawa PUC Networks Inc.</v>
          </cell>
          <cell r="BI3" t="str">
            <v>Ottawa River Power Corporation</v>
          </cell>
          <cell r="BJ3" t="str">
            <v>Parry Sound Power Corporation</v>
          </cell>
          <cell r="BK3" t="str">
            <v>Peterborough Distribution Incorporated</v>
          </cell>
          <cell r="BL3" t="str">
            <v>PowerStream Inc.</v>
          </cell>
          <cell r="BM3" t="str">
            <v>PUC Distribution Inc.</v>
          </cell>
          <cell r="BN3" t="str">
            <v>Renfrew Hydro Inc.</v>
          </cell>
          <cell r="BO3" t="str">
            <v>Rideau St. Lawrence Distribution Inc.</v>
          </cell>
          <cell r="BP3" t="str">
            <v>Sioux Lookout Hydro Inc.</v>
          </cell>
          <cell r="BQ3" t="str">
            <v>St. Thomas Energy Inc.</v>
          </cell>
          <cell r="BR3" t="str">
            <v>Thunder Bay Hydro Electricity Distribution Inc.</v>
          </cell>
          <cell r="BS3" t="str">
            <v>Tillsonburg Hydro Inc.</v>
          </cell>
          <cell r="BT3" t="str">
            <v>Toronto Hydro-Electric System Limited</v>
          </cell>
          <cell r="BU3" t="str">
            <v>Veridian Connections Inc.</v>
          </cell>
          <cell r="BV3" t="str">
            <v>Wasaga Distribution Inc.</v>
          </cell>
          <cell r="BW3" t="str">
            <v>Waterloo North Hydro Inc.</v>
          </cell>
          <cell r="BX3" t="str">
            <v>Welland Hydro-Electric System Corp.</v>
          </cell>
          <cell r="BY3" t="str">
            <v>Wellington North Power Inc.</v>
          </cell>
          <cell r="BZ3" t="str">
            <v>West Coast Huron Energy Inc.</v>
          </cell>
          <cell r="CA3" t="str">
            <v>Westario Power Inc.</v>
          </cell>
          <cell r="CB3" t="str">
            <v>Whitby Hydro Electric Corporation</v>
          </cell>
          <cell r="CC3" t="str">
            <v>Woodstock Hydro Services Inc.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C Table"/>
      <sheetName val="Scorecard Ranking"/>
      <sheetName val="Validation and Forecasting"/>
      <sheetName val="Performance Dashboard"/>
      <sheetName val="Forecasts"/>
      <sheetName val="Average LDC example"/>
      <sheetName val="Start of WP"/>
      <sheetName val="Overview of Worksheets"/>
      <sheetName val="2013 Benchmarking Calculations"/>
      <sheetName val="2. BM Database"/>
      <sheetName val="2012 BM Database"/>
      <sheetName val="2.1.2 Total Customer Numbers"/>
      <sheetName val="2013 PBR data "/>
      <sheetName val="2.1.7 Roll Up "/>
      <sheetName val="HV Charges"/>
      <sheetName val="Acct 5014 5015 and 5112 "/>
      <sheetName val="LV charges"/>
      <sheetName val="LV Pivot"/>
      <sheetName val="HON LV Charges"/>
      <sheetName val="EUCPI"/>
      <sheetName val="GDP IPI FDD"/>
      <sheetName val="AWE"/>
      <sheetName val="6. Capital Calculations for BM"/>
      <sheetName val="Additional 2013 Data 1"/>
      <sheetName val="Additional 2013 Data 2"/>
      <sheetName val="Additional 2013 Data 3"/>
      <sheetName val="Additional 2013 Data 4"/>
      <sheetName val="Additional 2013 Data 5"/>
      <sheetName val="scorecard data"/>
      <sheetName val="Table 1"/>
      <sheetName val="Table 2"/>
      <sheetName val="Table 3"/>
      <sheetName val="Table 4"/>
      <sheetName val="Table 5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I3" t="str">
            <v>Algoma Power Inc.</v>
          </cell>
          <cell r="J3" t="str">
            <v>Atikokan Hydro Inc.</v>
          </cell>
          <cell r="K3" t="str">
            <v>Bluewater Power Distribution Corporation</v>
          </cell>
          <cell r="L3" t="str">
            <v>Brant County Power Inc.</v>
          </cell>
          <cell r="M3" t="str">
            <v>Brantford Power Inc.</v>
          </cell>
          <cell r="N3" t="str">
            <v>Burlington Hydro Inc.</v>
          </cell>
          <cell r="O3" t="str">
            <v>Cambridge and North Dumfries Hydro Inc.</v>
          </cell>
          <cell r="P3" t="str">
            <v>Canadian Niagara Power Inc.</v>
          </cell>
          <cell r="Q3" t="str">
            <v>Centre Wellington Hydro Ltd.</v>
          </cell>
          <cell r="R3" t="str">
            <v>Chapleau Public Utilities Corporation</v>
          </cell>
          <cell r="S3" t="str">
            <v>Collus PowerStream Corp.</v>
          </cell>
          <cell r="T3" t="str">
            <v>Cooperative Hydro Embrun Inc.</v>
          </cell>
          <cell r="U3" t="str">
            <v>E.L.K. Energy Inc.</v>
          </cell>
          <cell r="V3" t="str">
            <v>Enersource Hydro Mississauga Inc.</v>
          </cell>
          <cell r="W3" t="str">
            <v>Entegrus Powerlines Inc.</v>
          </cell>
          <cell r="X3" t="str">
            <v>EnWin Utilities Ltd.</v>
          </cell>
          <cell r="Y3" t="str">
            <v>Erie Thames Powerlines Corporation</v>
          </cell>
          <cell r="Z3" t="str">
            <v>Espanola Regional Hydro Distribution Corporation</v>
          </cell>
          <cell r="AA3" t="str">
            <v>Essex Powerlines Corporation</v>
          </cell>
          <cell r="AB3" t="str">
            <v>Festival Hydro Inc.</v>
          </cell>
          <cell r="AC3" t="str">
            <v>Fort Frances Power Corporation</v>
          </cell>
          <cell r="AD3" t="str">
            <v>Greater Sudbury Hydro Inc.</v>
          </cell>
          <cell r="AE3" t="str">
            <v>GRIMSBY POWER INCORPORATED</v>
          </cell>
          <cell r="AF3" t="str">
            <v>Guelph Hydro Electric Systems Inc.</v>
          </cell>
          <cell r="AG3" t="str">
            <v>Haldimand County Hydro Inc.</v>
          </cell>
          <cell r="AH3" t="str">
            <v>Halton Hills Hydro Inc.</v>
          </cell>
          <cell r="AI3" t="str">
            <v>Hearst Power Distribution Company Limited</v>
          </cell>
          <cell r="AJ3" t="str">
            <v>Horizon Utilities Corporation</v>
          </cell>
          <cell r="AK3" t="str">
            <v>Hydro 2000 Inc.</v>
          </cell>
          <cell r="AL3" t="str">
            <v>Hydro Hawkesbury Inc.</v>
          </cell>
          <cell r="AM3" t="str">
            <v>Hydro One Brampton Networks Inc.</v>
          </cell>
          <cell r="AN3" t="str">
            <v>Hydro One Networks Inc.</v>
          </cell>
          <cell r="AO3" t="str">
            <v>Hydro Ottawa Limited</v>
          </cell>
          <cell r="AP3" t="str">
            <v>Innisfil Hydro Distribution Systems Limited</v>
          </cell>
          <cell r="AQ3" t="str">
            <v>Kenora Hydro Electric Corporation Ltd.</v>
          </cell>
          <cell r="AR3" t="str">
            <v>Kingston Hydro Corporation</v>
          </cell>
          <cell r="AS3" t="str">
            <v>Kitchener-Wilmot Hydro Inc.</v>
          </cell>
          <cell r="AT3" t="str">
            <v>Lakefront Utilities Inc.</v>
          </cell>
          <cell r="AU3" t="str">
            <v>Lakeland Power Distribution Ltd.</v>
          </cell>
          <cell r="AV3" t="str">
            <v>London Hydro Inc.</v>
          </cell>
          <cell r="AW3" t="str">
            <v>Midland Power Utility Corporation</v>
          </cell>
          <cell r="AX3" t="str">
            <v>Milton Hydro Distribution Inc.</v>
          </cell>
          <cell r="AY3" t="str">
            <v>Newmarket-Tay Power Distribution Ltd.</v>
          </cell>
          <cell r="AZ3" t="str">
            <v>Niagara Peninsula Energy Inc.</v>
          </cell>
          <cell r="BA3" t="str">
            <v>Niagara-on-the-Lake Hydro Inc.</v>
          </cell>
          <cell r="BB3" t="str">
            <v>Norfolk Power Distribution Inc.</v>
          </cell>
          <cell r="BC3" t="str">
            <v>North Bay Hydro Distribution Limited</v>
          </cell>
          <cell r="BD3" t="str">
            <v>Northern Ontario Wires Inc.</v>
          </cell>
          <cell r="BE3" t="str">
            <v>Oakville Hydro Electricity Distribution Inc.</v>
          </cell>
          <cell r="BF3" t="str">
            <v>Orangeville Hydro Limited</v>
          </cell>
          <cell r="BG3" t="str">
            <v>Orillia Power Distribution Corporation</v>
          </cell>
          <cell r="BH3" t="str">
            <v>Oshawa PUC Networks Inc.</v>
          </cell>
          <cell r="BI3" t="str">
            <v>Ottawa River Power Corporation</v>
          </cell>
          <cell r="BJ3" t="str">
            <v>Parry Sound Power Corporation</v>
          </cell>
          <cell r="BK3" t="str">
            <v>Peterborough Distribution Incorporated</v>
          </cell>
          <cell r="BL3" t="str">
            <v>PowerStream Inc.</v>
          </cell>
          <cell r="BM3" t="str">
            <v>PUC Distribution Inc.</v>
          </cell>
          <cell r="BN3" t="str">
            <v>Renfrew Hydro Inc.</v>
          </cell>
          <cell r="BO3" t="str">
            <v>Rideau St. Lawrence Distribution Inc.</v>
          </cell>
          <cell r="BP3" t="str">
            <v>Sioux Lookout Hydro Inc.</v>
          </cell>
          <cell r="BQ3" t="str">
            <v>St. Thomas Energy Inc.</v>
          </cell>
          <cell r="BR3" t="str">
            <v>Thunder Bay Hydro Electricity Distribution Inc.</v>
          </cell>
          <cell r="BS3" t="str">
            <v>Tillsonburg Hydro Inc.</v>
          </cell>
          <cell r="BT3" t="str">
            <v>Toronto Hydro-Electric System Limited</v>
          </cell>
          <cell r="BU3" t="str">
            <v>Veridian Connections Inc.</v>
          </cell>
          <cell r="BV3" t="str">
            <v>Wasaga Distribution Inc.</v>
          </cell>
          <cell r="BW3" t="str">
            <v>Waterloo North Hydro Inc.</v>
          </cell>
          <cell r="BX3" t="str">
            <v>Welland Hydro-Electric System Corp.</v>
          </cell>
          <cell r="BY3" t="str">
            <v>Wellington North Power Inc.</v>
          </cell>
          <cell r="BZ3" t="str">
            <v>West Coast Huron Energy Inc.</v>
          </cell>
          <cell r="CA3" t="str">
            <v>Westario Power Inc.</v>
          </cell>
          <cell r="CB3" t="str">
            <v>Whitby Hydro Electric Corporation</v>
          </cell>
          <cell r="CC3" t="str">
            <v>Woodstock Hydro Services Inc.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2020 Benchmarking Calculations"/>
      <sheetName val="Validation 2020"/>
      <sheetName val="Scorecard Data 2020"/>
      <sheetName val="HON Backcast"/>
      <sheetName val="Forecasting 2020"/>
      <sheetName val="Table 1 2020"/>
      <sheetName val="Table 2 2020"/>
      <sheetName val="Table 3a 2020"/>
      <sheetName val="Table 3b 2020"/>
      <sheetName val="Table 4 2020"/>
      <sheetName val="Table 5 2020"/>
      <sheetName val="Amalgamations 2020"/>
      <sheetName val="2020 Customers"/>
      <sheetName val="2020 Metered kWh"/>
      <sheetName val="2020 Metered kW"/>
      <sheetName val="2020 Distr Revenue"/>
      <sheetName val="2020 Utility Characteristics"/>
      <sheetName val="2020 Capital Data"/>
      <sheetName val="2020 Trial Balance"/>
      <sheetName val="2020 LV Charges"/>
      <sheetName val="2020 Alectra Merger"/>
      <sheetName val="2020 Synergy North"/>
      <sheetName val="2020 Elexicon"/>
      <sheetName val="2020 ERTH"/>
      <sheetName val="2020 List of LDCs"/>
      <sheetName val="2020 revisions to 2018 data"/>
      <sheetName val="2020 Revisions to 2019 Data"/>
      <sheetName val="2.1.5 Metered kW"/>
      <sheetName val="2.1.5 Distr Rev"/>
      <sheetName val="end of 2020 worksheets"/>
      <sheetName val="2012 BM Database"/>
      <sheetName val="GDP IPI FDD"/>
      <sheetName val="AWE"/>
      <sheetName val="Electricity Cost of Capital"/>
      <sheetName val="2019 Benchmarking Calculations"/>
      <sheetName val="Validation 2019"/>
      <sheetName val="Scorecard Data 2019"/>
      <sheetName val="Forecasting 2019"/>
      <sheetName val="Table 1 2019"/>
      <sheetName val="Table 2 2019"/>
      <sheetName val="Table 3a 2019"/>
      <sheetName val="Table 3b 2019"/>
      <sheetName val="Table 4 2019"/>
      <sheetName val="Table 5 2019"/>
      <sheetName val="Amalgamations 2019"/>
      <sheetName val="Backcast of 2019 Mergers"/>
      <sheetName val="2019 Alectra Merger"/>
      <sheetName val="2019 Synergy North"/>
      <sheetName val="2019 Elexicon"/>
      <sheetName val="2019 Customers"/>
      <sheetName val="2019 Metered kWh"/>
      <sheetName val="2019 Metered kW"/>
      <sheetName val="2019 Distr Rev"/>
      <sheetName val="2019 Utility Characteristics"/>
      <sheetName val="2019 Capital Data"/>
      <sheetName val="2019 Trial Balance"/>
      <sheetName val="2019 LV Charges"/>
      <sheetName val="2019 ERTH"/>
      <sheetName val="2019 Revisions to 2018 Data"/>
      <sheetName val="2019 revisions to 2017 data"/>
      <sheetName val="2019 List of LDCs"/>
      <sheetName val="end of 2019 worksheets"/>
      <sheetName val="2018 Benchmarking Calculations"/>
      <sheetName val="Scorecard Data 2018"/>
      <sheetName val="Validation 2018"/>
      <sheetName val="Forecasting 2018"/>
      <sheetName val="Table 1 2018"/>
      <sheetName val="Table 2 2018"/>
      <sheetName val="Table 3a 2018"/>
      <sheetName val="Table 3b 2018"/>
      <sheetName val="Table 4 2018"/>
      <sheetName val="Table 5 2018"/>
      <sheetName val="Amalgamations 2018"/>
      <sheetName val="Backcast of 2018 Mergers"/>
      <sheetName val="2018 Alectra Merger"/>
      <sheetName val="2018 Customers"/>
      <sheetName val="2018 Metered kWh"/>
      <sheetName val="2018 Metered kW"/>
      <sheetName val="2018 Distr Rev"/>
      <sheetName val="2018 Utility Characteristics"/>
      <sheetName val="2018 Capital Data"/>
      <sheetName val="2018 Trial Balance"/>
      <sheetName val="2018 LV Charges"/>
      <sheetName val="2018 List of LDCs"/>
      <sheetName val="2018 revisions to 2016 data"/>
      <sheetName val="2018 Revisions to 2017 Data"/>
      <sheetName val="end of 2018 worksheets"/>
      <sheetName val="Table of Contents 2017"/>
      <sheetName val="2017 Benchmarking Calculations"/>
      <sheetName val="Validation 2017"/>
      <sheetName val="Validation 2017 (HON)"/>
      <sheetName val="Validation 2017 (Energy+)"/>
      <sheetName val="Validation 2017 (Alectra)"/>
      <sheetName val="Forecasting 2017"/>
      <sheetName val="place hold"/>
      <sheetName val="2017 Alectra Merger"/>
      <sheetName val="Scorecard Data 2017"/>
      <sheetName val="Table 1 2017"/>
      <sheetName val="Table 2 2017"/>
      <sheetName val="Table 3a 2017"/>
      <sheetName val="Table 3b 2017"/>
      <sheetName val="Table 4 2017"/>
      <sheetName val="Table 5 2017"/>
      <sheetName val="2017 LV Charges"/>
      <sheetName val="2017 Customers"/>
      <sheetName val="2017 Metered kWh"/>
      <sheetName val="2017 Metered kW"/>
      <sheetName val="2017 Distr Rev"/>
      <sheetName val="2017 Utility Characteristics"/>
      <sheetName val="2017 Capital Data"/>
      <sheetName val="2017 Trial Balance"/>
      <sheetName val="2017 List of LDCs"/>
      <sheetName val="2017 LDC Revisions"/>
      <sheetName val="end of 2017 worksheets"/>
      <sheetName val="Table of Contents 2016"/>
      <sheetName val="2016 Benchmarking Calculations"/>
      <sheetName val="Validation 2016"/>
      <sheetName val="Validation 2016 (Energy Plus)"/>
      <sheetName val="Validation 2016 (HON)"/>
      <sheetName val="Forecasting 2016"/>
      <sheetName val="Merger Calculations"/>
      <sheetName val="Scorecard Data 2016"/>
      <sheetName val="Table 1 2016"/>
      <sheetName val="Table 2 2016"/>
      <sheetName val="Table 3a 2016"/>
      <sheetName val="Table 3b 2016"/>
      <sheetName val="Table 4 2016"/>
      <sheetName val="Table 5 2016"/>
      <sheetName val="2016 Customers"/>
      <sheetName val="2016 Metered kWh"/>
      <sheetName val="2016 Metered kW"/>
      <sheetName val="2016 Distr Rev"/>
      <sheetName val="2016 Utility Characteristics"/>
      <sheetName val="2016 Capital Data"/>
      <sheetName val="2016 Trial Balance"/>
      <sheetName val="2016 LV Charges"/>
      <sheetName val="2016 LDC Revisions"/>
      <sheetName val="end of 2016 worksheets"/>
      <sheetName val="Table of Contents 2015"/>
      <sheetName val="2015 Benchmarking Calculations"/>
      <sheetName val="Forecasting 2015"/>
      <sheetName val="Validation 2015"/>
      <sheetName val="Scorecard Data 2015"/>
      <sheetName val="Table 1 2015"/>
      <sheetName val="Table 2 2015"/>
      <sheetName val="Table 3a 2015"/>
      <sheetName val="Table 3b 2015"/>
      <sheetName val="Table 4 2015"/>
      <sheetName val="Table 5 2015"/>
      <sheetName val="HON-Norfolk Merger"/>
      <sheetName val="2015 Customers"/>
      <sheetName val="2015 Metered kWh"/>
      <sheetName val="2015 Metered kW"/>
      <sheetName val="2015 Distr Rev"/>
      <sheetName val="2015 Utility Characteristics"/>
      <sheetName val="2015 Capital"/>
      <sheetName val="2015 Trial Balance"/>
      <sheetName val="2015 LV Charges"/>
      <sheetName val="2015 LDC Revisions"/>
      <sheetName val="end of 2015 worksheets"/>
      <sheetName val="Table of Contents 2014"/>
      <sheetName val="2014 Benchmarking Calculations"/>
      <sheetName val="Validation 2014"/>
      <sheetName val="Forecasting 2014"/>
      <sheetName val="Table 1 2014"/>
      <sheetName val="Table 2 2014"/>
      <sheetName val="Table 3a 2014"/>
      <sheetName val="Table 3b 2014"/>
      <sheetName val="Table 4 2014"/>
      <sheetName val="Table 5 2014"/>
      <sheetName val="Scorecard Data 2014"/>
      <sheetName val="2014 Customers"/>
      <sheetName val="2014 kWh"/>
      <sheetName val="2014 217 Trial Balance"/>
      <sheetName val="2014 PBR Data"/>
      <sheetName val="2014 Capital"/>
      <sheetName val="Smart Meter DR 2014"/>
      <sheetName val="Smart Meter DR 2013"/>
      <sheetName val="2014 LV Charges"/>
      <sheetName val="Revisions-Jul 2014 to Jun 2015"/>
      <sheetName val="Lakeland Merger"/>
      <sheetName val="2014 215 Metered kW"/>
      <sheetName val="2014 215 Distr Rev"/>
      <sheetName val="end of 2014 worksheets"/>
      <sheetName val="Table of Contents 2013"/>
      <sheetName val="2013 Benchmarking Calculations"/>
      <sheetName val="Validation"/>
      <sheetName val="Forecasting"/>
      <sheetName val="Assumptions for Forecasting"/>
      <sheetName val="Generic LDC Worksheet"/>
      <sheetName val="2. BM Database"/>
      <sheetName val="2.1.2 Total Customer Numbers"/>
      <sheetName val="2013 PBR data "/>
      <sheetName val="2.1.7 Roll Up "/>
      <sheetName val="HV Charges"/>
      <sheetName val="Acct 5014 5015 and 5112 "/>
      <sheetName val="LV charges"/>
      <sheetName val="LV Pivot"/>
      <sheetName val="HON LV Charges"/>
      <sheetName val="Additional 2013 Data 1"/>
      <sheetName val="Additional 2013 Data 2"/>
      <sheetName val="Additional 2013 Data 3"/>
      <sheetName val="Additional 2013 Data 4"/>
      <sheetName val="Additional 2013 Data 5"/>
      <sheetName val="Table 1"/>
      <sheetName val="Table 2"/>
      <sheetName val="Table 3"/>
      <sheetName val="Table 4"/>
      <sheetName val="Table 5"/>
      <sheetName val="scorecard data"/>
      <sheetName val="end of 2013 worksheets"/>
      <sheetName val="Overview of Worksheets"/>
      <sheetName val="EUCPI"/>
      <sheetName val="end of updated worksheets"/>
      <sheetName val="6. Capital Calculations for BM"/>
      <sheetName val="end of IRM-work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>
        <row r="3">
          <cell r="I3" t="str">
            <v>Algoma Power Inc.</v>
          </cell>
          <cell r="J3" t="str">
            <v>Atikokan Hydro Inc.</v>
          </cell>
          <cell r="K3" t="str">
            <v>Bluewater Power Distribution Corporation</v>
          </cell>
          <cell r="L3" t="str">
            <v>Brant County Power Inc.</v>
          </cell>
          <cell r="M3" t="str">
            <v>Brantford Power Inc.</v>
          </cell>
          <cell r="N3" t="str">
            <v>Burlington Hydro Inc.</v>
          </cell>
          <cell r="O3" t="str">
            <v>Cambridge and North Dumfries Hydro Inc.</v>
          </cell>
          <cell r="P3" t="str">
            <v>Canadian Niagara Power Inc.</v>
          </cell>
          <cell r="Q3" t="str">
            <v>Centre Wellington Hydro Ltd.</v>
          </cell>
          <cell r="R3" t="str">
            <v>Chapleau Public Utilities Corporation</v>
          </cell>
          <cell r="S3" t="str">
            <v>Collus PowerStream Corp.</v>
          </cell>
          <cell r="T3" t="str">
            <v>Cooperative Hydro Embrun Inc.</v>
          </cell>
          <cell r="U3" t="str">
            <v>E.L.K. Energy Inc.</v>
          </cell>
          <cell r="V3" t="str">
            <v>Enersource Hydro Mississauga Inc.</v>
          </cell>
          <cell r="W3" t="str">
            <v>Entegrus Powerlines Inc.</v>
          </cell>
          <cell r="X3" t="str">
            <v>EnWin Utilities Ltd.</v>
          </cell>
          <cell r="Y3" t="str">
            <v>Erie Thames Powerlines Corporation</v>
          </cell>
          <cell r="Z3" t="str">
            <v>Espanola Regional Hydro Distribution Corporation</v>
          </cell>
          <cell r="AA3" t="str">
            <v>Essex Powerlines Corporation</v>
          </cell>
          <cell r="AB3" t="str">
            <v>Festival Hydro Inc.</v>
          </cell>
          <cell r="AC3" t="str">
            <v>Fort Frances Power Corporation</v>
          </cell>
          <cell r="AD3" t="str">
            <v>Greater Sudbury Hydro Inc.</v>
          </cell>
          <cell r="AE3" t="str">
            <v>GRIMSBY POWER INCORPORATED</v>
          </cell>
          <cell r="AF3" t="str">
            <v>Guelph Hydro Electric Systems Inc.</v>
          </cell>
          <cell r="AG3" t="str">
            <v>Haldimand County Hydro Inc.</v>
          </cell>
          <cell r="AH3" t="str">
            <v>Halton Hills Hydro Inc.</v>
          </cell>
          <cell r="AI3" t="str">
            <v>Hearst Power Distribution Company Limited</v>
          </cell>
          <cell r="AJ3" t="str">
            <v>Horizon Utilities Corporation</v>
          </cell>
          <cell r="AK3" t="str">
            <v>Hydro 2000 Inc.</v>
          </cell>
          <cell r="AL3" t="str">
            <v>Hydro Hawkesbury Inc.</v>
          </cell>
          <cell r="AM3" t="str">
            <v>Hydro One Brampton Networks Inc.</v>
          </cell>
          <cell r="AN3" t="str">
            <v>Hydro One Networks Inc.</v>
          </cell>
          <cell r="AO3" t="str">
            <v>Hydro Ottawa Limited</v>
          </cell>
          <cell r="AP3" t="str">
            <v>Innisfil Hydro Distribution Systems Limited</v>
          </cell>
          <cell r="AQ3" t="str">
            <v>Kenora Hydro Electric Corporation Ltd.</v>
          </cell>
          <cell r="AR3" t="str">
            <v>Kingston Hydro Corporation</v>
          </cell>
          <cell r="AS3" t="str">
            <v>Kitchener-Wilmot Hydro Inc.</v>
          </cell>
          <cell r="AT3" t="str">
            <v>Lakefront Utilities Inc.</v>
          </cell>
          <cell r="AU3" t="str">
            <v>Lakeland Power Distribution Ltd.</v>
          </cell>
          <cell r="AV3" t="str">
            <v>London Hydro Inc.</v>
          </cell>
          <cell r="AW3" t="str">
            <v>Midland Power Utility Corporation</v>
          </cell>
          <cell r="AX3" t="str">
            <v>Milton Hydro Distribution Inc.</v>
          </cell>
          <cell r="AY3" t="str">
            <v>Newmarket-Tay Power Distribution Ltd.</v>
          </cell>
          <cell r="AZ3" t="str">
            <v>Niagara Peninsula Energy Inc.</v>
          </cell>
          <cell r="BA3" t="str">
            <v>Niagara-on-the-Lake Hydro Inc.</v>
          </cell>
          <cell r="BB3" t="str">
            <v>Norfolk Power Distribution Inc.</v>
          </cell>
          <cell r="BC3" t="str">
            <v>North Bay Hydro Distribution Limited</v>
          </cell>
          <cell r="BD3" t="str">
            <v>Northern Ontario Wires Inc.</v>
          </cell>
          <cell r="BE3" t="str">
            <v>Oakville Hydro Electricity Distribution Inc.</v>
          </cell>
          <cell r="BF3" t="str">
            <v>Orangeville Hydro Limited</v>
          </cell>
          <cell r="BG3" t="str">
            <v>Orillia Power Distribution Corporation</v>
          </cell>
          <cell r="BH3" t="str">
            <v>Oshawa PUC Networks Inc.</v>
          </cell>
          <cell r="BI3" t="str">
            <v>Ottawa River Power Corporation</v>
          </cell>
          <cell r="BJ3" t="str">
            <v>Parry Sound Power Corporation</v>
          </cell>
          <cell r="BK3" t="str">
            <v>Peterborough Distribution Incorporated</v>
          </cell>
          <cell r="BL3" t="str">
            <v>PowerStream Inc.</v>
          </cell>
          <cell r="BM3" t="str">
            <v>PUC Distribution Inc.</v>
          </cell>
          <cell r="BN3" t="str">
            <v>Renfrew Hydro Inc.</v>
          </cell>
          <cell r="BO3" t="str">
            <v>Rideau St. Lawrence Distribution Inc.</v>
          </cell>
          <cell r="BP3" t="str">
            <v>Sioux Lookout Hydro Inc.</v>
          </cell>
          <cell r="BQ3" t="str">
            <v>St. Thomas Energy Inc.</v>
          </cell>
          <cell r="BR3" t="str">
            <v>Thunder Bay Hydro Electricity Distribution Inc.</v>
          </cell>
          <cell r="BS3" t="str">
            <v>Tillsonburg Hydro Inc.</v>
          </cell>
          <cell r="BT3" t="str">
            <v>Toronto Hydro-Electric System Limited</v>
          </cell>
          <cell r="BU3" t="str">
            <v>Veridian Connections Inc.</v>
          </cell>
          <cell r="BV3" t="str">
            <v>Wasaga Distribution Inc.</v>
          </cell>
          <cell r="BW3" t="str">
            <v>Waterloo North Hydro Inc.</v>
          </cell>
          <cell r="BX3" t="str">
            <v>Welland Hydro-Electric System Corp.</v>
          </cell>
          <cell r="BY3" t="str">
            <v>Wellington North Power Inc.</v>
          </cell>
          <cell r="BZ3" t="str">
            <v>West Coast Huron Energy Inc.</v>
          </cell>
          <cell r="CA3" t="str">
            <v>Westario Power Inc.</v>
          </cell>
          <cell r="CB3" t="str">
            <v>Whitby Hydro Electric Corporation</v>
          </cell>
          <cell r="CC3" t="str">
            <v>Woodstock Hydro Services Inc.</v>
          </cell>
        </row>
      </sheetData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DC0EB-2D3F-4C56-853F-933BC415FB3A}">
  <sheetPr>
    <tabColor rgb="FFFFC000"/>
  </sheetPr>
  <dimension ref="A1:I17"/>
  <sheetViews>
    <sheetView tabSelected="1" workbookViewId="0">
      <selection activeCell="F18" sqref="F18"/>
    </sheetView>
  </sheetViews>
  <sheetFormatPr defaultRowHeight="15" x14ac:dyDescent="0.25"/>
  <cols>
    <col min="1" max="1" width="9.28515625" style="721" customWidth="1"/>
    <col min="2" max="2" width="11.28515625" style="721" customWidth="1"/>
    <col min="3" max="3" width="17.5703125" style="721" bestFit="1" customWidth="1"/>
    <col min="4" max="4" width="24.85546875" style="721" customWidth="1"/>
    <col min="5" max="5" width="9.140625" style="721"/>
    <col min="6" max="6" width="10.140625" style="721" customWidth="1"/>
    <col min="7" max="7" width="8.5703125" style="721" bestFit="1" customWidth="1"/>
    <col min="8" max="16384" width="9.140625" style="721"/>
  </cols>
  <sheetData>
    <row r="1" spans="1:9" ht="38.25" customHeight="1" x14ac:dyDescent="0.25">
      <c r="A1" s="719"/>
      <c r="B1" s="719"/>
      <c r="C1" s="720" t="s">
        <v>1157</v>
      </c>
      <c r="D1" s="720" t="s">
        <v>1158</v>
      </c>
      <c r="F1" s="720" t="s">
        <v>1159</v>
      </c>
      <c r="G1" s="720" t="s">
        <v>1160</v>
      </c>
    </row>
    <row r="2" spans="1:9" x14ac:dyDescent="0.25">
      <c r="A2" s="722">
        <v>2020</v>
      </c>
      <c r="B2" s="722"/>
      <c r="C2" s="818">
        <v>561.83450247805922</v>
      </c>
      <c r="D2" s="721">
        <v>12</v>
      </c>
      <c r="F2" s="736">
        <v>691.34324155601394</v>
      </c>
      <c r="G2" s="833">
        <f>(F2-C2)/F2</f>
        <v>0.18732914606421544</v>
      </c>
    </row>
    <row r="3" spans="1:9" x14ac:dyDescent="0.25">
      <c r="A3" s="722">
        <v>2021</v>
      </c>
      <c r="B3" s="722"/>
      <c r="C3" s="832">
        <v>540.45621938597401</v>
      </c>
      <c r="G3" s="822"/>
    </row>
    <row r="4" spans="1:9" ht="42" customHeight="1" x14ac:dyDescent="0.25">
      <c r="A4" s="863"/>
      <c r="B4" s="863"/>
      <c r="C4" s="863"/>
      <c r="D4" s="863"/>
    </row>
    <row r="5" spans="1:9" ht="35.25" customHeight="1" x14ac:dyDescent="0.25">
      <c r="A5" s="719"/>
      <c r="B5" s="720" t="s">
        <v>1278</v>
      </c>
      <c r="C5" s="720" t="s">
        <v>1194</v>
      </c>
      <c r="D5" s="720" t="s">
        <v>1195</v>
      </c>
      <c r="F5" s="720" t="s">
        <v>1159</v>
      </c>
      <c r="G5" s="720" t="s">
        <v>1160</v>
      </c>
      <c r="I5" s="817"/>
    </row>
    <row r="6" spans="1:9" x14ac:dyDescent="0.25">
      <c r="A6" s="814">
        <v>2014</v>
      </c>
      <c r="B6" s="815">
        <v>518.59414671222135</v>
      </c>
      <c r="C6" s="815">
        <v>504.30529928284244</v>
      </c>
      <c r="D6" s="721">
        <v>12</v>
      </c>
      <c r="E6"/>
      <c r="F6" s="816">
        <v>643.16547728054991</v>
      </c>
      <c r="G6" s="452">
        <f>(F6-C6)/F6</f>
        <v>0.21590116836624987</v>
      </c>
      <c r="I6" s="821"/>
    </row>
    <row r="7" spans="1:9" x14ac:dyDescent="0.25">
      <c r="A7" s="814">
        <v>2015</v>
      </c>
      <c r="B7" s="815">
        <v>537.95610813802784</v>
      </c>
      <c r="C7" s="815">
        <v>522.22219547126986</v>
      </c>
      <c r="D7" s="721">
        <v>11</v>
      </c>
      <c r="E7"/>
      <c r="F7" s="816">
        <v>662.11590522633583</v>
      </c>
      <c r="G7" s="452">
        <f t="shared" ref="G7:G12" si="0">(F7-C7)/F7</f>
        <v>0.21128281113749275</v>
      </c>
    </row>
    <row r="8" spans="1:9" x14ac:dyDescent="0.25">
      <c r="A8" s="814">
        <v>2016</v>
      </c>
      <c r="B8" s="815">
        <v>560.01086861088379</v>
      </c>
      <c r="C8" s="815">
        <v>531.45354910745016</v>
      </c>
      <c r="D8" s="721">
        <v>13</v>
      </c>
      <c r="E8"/>
      <c r="F8" s="816">
        <v>670.19985897574156</v>
      </c>
      <c r="G8" s="452">
        <f t="shared" si="0"/>
        <v>0.20702229045576903</v>
      </c>
    </row>
    <row r="9" spans="1:9" x14ac:dyDescent="0.25">
      <c r="A9" s="814">
        <v>2017</v>
      </c>
      <c r="B9" s="815">
        <v>569.3626829719351</v>
      </c>
      <c r="C9" s="815">
        <v>537.65544152991674</v>
      </c>
      <c r="D9" s="721">
        <v>15</v>
      </c>
      <c r="E9"/>
      <c r="F9" s="816">
        <v>660.40433530563337</v>
      </c>
      <c r="G9" s="452">
        <f t="shared" si="0"/>
        <v>0.18586930341532171</v>
      </c>
    </row>
    <row r="10" spans="1:9" x14ac:dyDescent="0.25">
      <c r="A10" s="814">
        <v>2018</v>
      </c>
      <c r="B10" s="815">
        <v>583.11713531060104</v>
      </c>
      <c r="C10" s="815">
        <v>582.5210591380511</v>
      </c>
      <c r="D10" s="721">
        <v>20</v>
      </c>
      <c r="E10"/>
      <c r="F10" s="816">
        <v>688.34917196092715</v>
      </c>
      <c r="G10" s="452">
        <f t="shared" si="0"/>
        <v>0.15374190473913024</v>
      </c>
    </row>
    <row r="11" spans="1:9" x14ac:dyDescent="0.25">
      <c r="A11" s="814">
        <v>2019</v>
      </c>
      <c r="B11" s="815">
        <v>597.34907050458798</v>
      </c>
      <c r="C11" s="815">
        <v>573.56070077971538</v>
      </c>
      <c r="D11" s="721">
        <v>15</v>
      </c>
      <c r="E11"/>
      <c r="F11" s="816">
        <v>704.7990096552154</v>
      </c>
      <c r="G11" s="452">
        <f t="shared" si="0"/>
        <v>0.1862067157836973</v>
      </c>
    </row>
    <row r="12" spans="1:9" x14ac:dyDescent="0.25">
      <c r="A12" s="814">
        <v>2020</v>
      </c>
      <c r="B12" s="815">
        <v>610.83508095899867</v>
      </c>
      <c r="C12" s="815">
        <v>561.83450247805922</v>
      </c>
      <c r="D12" s="721">
        <v>12</v>
      </c>
      <c r="E12"/>
      <c r="F12" s="816">
        <v>691.34324155601394</v>
      </c>
      <c r="G12" s="452">
        <f t="shared" si="0"/>
        <v>0.18732914606421544</v>
      </c>
    </row>
    <row r="14" spans="1:9" ht="45" customHeight="1" x14ac:dyDescent="0.25">
      <c r="A14" s="863" t="s">
        <v>1163</v>
      </c>
      <c r="B14" s="863"/>
      <c r="C14" s="863"/>
      <c r="D14" s="863"/>
    </row>
    <row r="15" spans="1:9" ht="30" x14ac:dyDescent="0.25">
      <c r="A15" s="719"/>
      <c r="B15" s="719"/>
      <c r="C15" s="720" t="s">
        <v>1161</v>
      </c>
      <c r="D15" s="720" t="s">
        <v>1162</v>
      </c>
    </row>
    <row r="16" spans="1:9" x14ac:dyDescent="0.25">
      <c r="A16" s="722">
        <v>2022</v>
      </c>
      <c r="B16" s="722"/>
      <c r="C16" s="815">
        <v>587.02469719185081</v>
      </c>
      <c r="D16" s="721">
        <v>19</v>
      </c>
    </row>
    <row r="17" spans="1:4" x14ac:dyDescent="0.25">
      <c r="A17" s="722">
        <v>2023</v>
      </c>
      <c r="B17" s="722"/>
      <c r="C17" s="815">
        <v>608.76017465549899</v>
      </c>
      <c r="D17" s="721">
        <v>23</v>
      </c>
    </row>
  </sheetData>
  <mergeCells count="2">
    <mergeCell ref="A4:D4"/>
    <mergeCell ref="A14:D1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E6800-E8A2-4CD3-B470-766888AD8012}">
  <sheetPr>
    <tabColor theme="2" tint="-0.249977111117893"/>
    <pageSetUpPr fitToPage="1"/>
  </sheetPr>
  <dimension ref="A1:AL77"/>
  <sheetViews>
    <sheetView topLeftCell="A6" zoomScaleNormal="100" workbookViewId="0">
      <selection sqref="A1:XFD1048576"/>
    </sheetView>
  </sheetViews>
  <sheetFormatPr defaultColWidth="8.7109375" defaultRowHeight="12.75" x14ac:dyDescent="0.2"/>
  <cols>
    <col min="2" max="2" width="51" customWidth="1"/>
    <col min="3" max="3" width="11.28515625" hidden="1" customWidth="1"/>
    <col min="4" max="6" width="12.28515625" hidden="1" customWidth="1"/>
    <col min="7" max="10" width="12.28515625" customWidth="1"/>
    <col min="11" max="12" width="12" hidden="1" customWidth="1"/>
    <col min="13" max="14" width="12" customWidth="1"/>
    <col min="15" max="15" width="15.7109375" customWidth="1"/>
    <col min="16" max="16" width="11.7109375" hidden="1" customWidth="1"/>
    <col min="17" max="18" width="21.85546875" hidden="1" customWidth="1"/>
    <col min="19" max="19" width="20.85546875" hidden="1" customWidth="1"/>
    <col min="20" max="20" width="18.85546875" hidden="1" customWidth="1"/>
    <col min="21" max="21" width="14.140625" hidden="1" customWidth="1"/>
    <col min="22" max="22" width="0" hidden="1" customWidth="1"/>
    <col min="23" max="23" width="65.85546875" hidden="1" customWidth="1"/>
    <col min="24" max="24" width="0" hidden="1" customWidth="1"/>
    <col min="25" max="25" width="56.28515625" hidden="1" customWidth="1"/>
    <col min="26" max="26" width="16.42578125" hidden="1" customWidth="1"/>
    <col min="27" max="28" width="15.140625" hidden="1" customWidth="1"/>
    <col min="29" max="29" width="22.7109375" hidden="1" customWidth="1"/>
    <col min="30" max="30" width="16.42578125" hidden="1" customWidth="1"/>
    <col min="31" max="31" width="12.140625" hidden="1" customWidth="1"/>
    <col min="32" max="33" width="16.42578125" hidden="1" customWidth="1"/>
    <col min="34" max="40" width="0" hidden="1" customWidth="1"/>
  </cols>
  <sheetData>
    <row r="1" spans="1:38" ht="15.75" x14ac:dyDescent="0.25">
      <c r="A1" s="332"/>
      <c r="B1" s="878" t="s">
        <v>516</v>
      </c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343"/>
      <c r="Q1" s="332"/>
      <c r="R1" s="332"/>
      <c r="S1" s="344"/>
      <c r="T1" s="345"/>
      <c r="U1" s="346"/>
      <c r="V1" s="332"/>
      <c r="W1" s="332"/>
      <c r="X1" s="347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</row>
    <row r="2" spans="1:38" ht="15.75" thickBot="1" x14ac:dyDescent="0.3">
      <c r="A2" s="332"/>
      <c r="B2" s="332"/>
      <c r="C2" s="348"/>
      <c r="D2" s="348"/>
      <c r="E2" s="348"/>
      <c r="F2" s="348"/>
      <c r="G2" s="348"/>
      <c r="H2" s="348"/>
      <c r="I2" s="348"/>
      <c r="J2" s="348"/>
      <c r="K2" s="349"/>
      <c r="L2" s="348"/>
      <c r="M2" s="348"/>
      <c r="N2" s="348"/>
      <c r="O2" s="348"/>
      <c r="P2" s="343"/>
      <c r="Q2" s="332"/>
      <c r="R2" s="332"/>
      <c r="S2" s="344"/>
      <c r="T2" s="345"/>
      <c r="U2" s="346"/>
      <c r="V2" s="332"/>
      <c r="W2" s="332"/>
      <c r="X2" s="347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332"/>
      <c r="AJ2" s="332"/>
      <c r="AK2" s="332"/>
      <c r="AL2" s="332"/>
    </row>
    <row r="3" spans="1:38" ht="27" thickBot="1" x14ac:dyDescent="0.45">
      <c r="A3" s="332"/>
      <c r="B3" s="879" t="s">
        <v>517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343"/>
      <c r="Q3" s="332"/>
      <c r="R3" s="332"/>
      <c r="S3" s="344"/>
      <c r="T3" s="345"/>
      <c r="U3" s="346"/>
      <c r="V3" s="332"/>
      <c r="W3" s="332"/>
      <c r="X3" s="347"/>
      <c r="Y3" s="350" t="s">
        <v>518</v>
      </c>
      <c r="Z3" s="351" t="s">
        <v>130</v>
      </c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2"/>
    </row>
    <row r="4" spans="1:38" ht="15" x14ac:dyDescent="0.25">
      <c r="A4" s="332"/>
      <c r="B4" s="332"/>
      <c r="C4" s="332"/>
      <c r="D4" s="332"/>
      <c r="E4" s="332"/>
      <c r="F4" s="332"/>
      <c r="G4" s="332"/>
      <c r="H4" s="332"/>
      <c r="I4" s="332"/>
      <c r="J4" s="332"/>
      <c r="K4" s="352"/>
      <c r="L4" s="332"/>
      <c r="M4" s="332"/>
      <c r="N4" s="332"/>
      <c r="O4" s="332"/>
      <c r="P4" s="343"/>
      <c r="Q4" s="332"/>
      <c r="R4" s="332"/>
      <c r="S4" s="353" t="s">
        <v>519</v>
      </c>
      <c r="T4" s="354" t="s">
        <v>520</v>
      </c>
      <c r="U4" s="346"/>
      <c r="V4" s="332"/>
      <c r="W4" s="332"/>
      <c r="X4" s="347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</row>
    <row r="5" spans="1:38" ht="18.75" x14ac:dyDescent="0.3">
      <c r="A5" s="332"/>
      <c r="B5" s="332"/>
      <c r="C5" s="880" t="s">
        <v>521</v>
      </c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  <c r="P5" s="343"/>
      <c r="Q5" s="332" t="s">
        <v>522</v>
      </c>
      <c r="R5" s="332"/>
      <c r="S5" s="353" t="s">
        <v>523</v>
      </c>
      <c r="T5" s="354" t="s">
        <v>524</v>
      </c>
      <c r="U5" s="346"/>
      <c r="V5" s="332"/>
      <c r="W5" s="332"/>
      <c r="X5" s="347"/>
      <c r="Y5" s="332"/>
      <c r="Z5" s="355" t="s">
        <v>525</v>
      </c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</row>
    <row r="6" spans="1:38" ht="46.5" customHeight="1" x14ac:dyDescent="0.35">
      <c r="A6" s="332"/>
      <c r="B6" s="332"/>
      <c r="C6" s="356">
        <v>2013</v>
      </c>
      <c r="D6" s="357">
        <v>2014</v>
      </c>
      <c r="E6" s="357">
        <v>2015</v>
      </c>
      <c r="F6" s="357">
        <v>2016</v>
      </c>
      <c r="G6" s="357">
        <v>2017</v>
      </c>
      <c r="H6" s="357">
        <v>2018</v>
      </c>
      <c r="I6" s="357">
        <v>2019</v>
      </c>
      <c r="J6" s="357">
        <v>2020</v>
      </c>
      <c r="K6" s="358" t="s">
        <v>526</v>
      </c>
      <c r="L6" s="359" t="s">
        <v>527</v>
      </c>
      <c r="M6" s="357" t="s">
        <v>528</v>
      </c>
      <c r="N6" s="357" t="s">
        <v>529</v>
      </c>
      <c r="O6" s="360" t="s">
        <v>530</v>
      </c>
      <c r="P6" s="343"/>
      <c r="Q6" s="332"/>
      <c r="R6" s="361">
        <v>-0.23320128891973424</v>
      </c>
      <c r="S6" s="353" t="s">
        <v>531</v>
      </c>
      <c r="T6" s="345" t="s">
        <v>532</v>
      </c>
      <c r="U6" s="362" t="s">
        <v>533</v>
      </c>
      <c r="V6" s="332"/>
      <c r="W6" s="332" t="s">
        <v>534</v>
      </c>
      <c r="X6" s="347"/>
      <c r="Y6" s="332"/>
      <c r="Z6" s="363" t="s">
        <v>535</v>
      </c>
      <c r="AA6" s="363" t="s">
        <v>536</v>
      </c>
      <c r="AB6" s="332" t="s">
        <v>226</v>
      </c>
      <c r="AC6" s="332" t="s">
        <v>441</v>
      </c>
      <c r="AD6" s="363" t="s">
        <v>537</v>
      </c>
      <c r="AE6" s="363" t="s">
        <v>538</v>
      </c>
      <c r="AF6" s="332" t="s">
        <v>226</v>
      </c>
      <c r="AG6" s="332"/>
      <c r="AH6" s="332"/>
      <c r="AI6" s="364" t="s">
        <v>539</v>
      </c>
      <c r="AJ6" s="364"/>
      <c r="AK6" s="365"/>
      <c r="AL6" s="365"/>
    </row>
    <row r="7" spans="1:38" ht="15" x14ac:dyDescent="0.25">
      <c r="A7" s="348"/>
      <c r="B7" s="348"/>
      <c r="C7" s="348"/>
      <c r="D7" s="332"/>
      <c r="E7" s="332"/>
      <c r="F7" s="332"/>
      <c r="G7" s="332"/>
      <c r="H7" s="332"/>
      <c r="I7" s="332"/>
      <c r="J7" s="332"/>
      <c r="K7" s="352"/>
      <c r="L7" s="332"/>
      <c r="M7" s="332"/>
      <c r="N7" s="332"/>
      <c r="O7" s="332"/>
      <c r="P7" s="343"/>
      <c r="Q7" s="332"/>
      <c r="R7" s="332"/>
      <c r="S7" s="344"/>
      <c r="T7" s="345"/>
      <c r="U7" s="346"/>
      <c r="V7" s="332"/>
      <c r="W7" s="332"/>
      <c r="X7" s="347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 t="s">
        <v>22</v>
      </c>
      <c r="AJ7" s="332"/>
      <c r="AK7" s="332"/>
      <c r="AL7" s="332"/>
    </row>
    <row r="8" spans="1:38" ht="18" customHeight="1" x14ac:dyDescent="0.25">
      <c r="A8" s="348"/>
      <c r="B8" s="311" t="s">
        <v>4</v>
      </c>
      <c r="C8" s="366"/>
      <c r="D8" s="366"/>
      <c r="E8" s="367">
        <v>-1.0056382449455044E-4</v>
      </c>
      <c r="F8" s="367">
        <v>-8.0257910309693831E-4</v>
      </c>
      <c r="G8" s="367">
        <v>4.1244768532978482E-2</v>
      </c>
      <c r="H8" s="367">
        <v>-7.6089498973753271E-3</v>
      </c>
      <c r="I8" s="367">
        <v>1.4237891208959995E-3</v>
      </c>
      <c r="J8" s="367">
        <v>-4.4102078076602547E-2</v>
      </c>
      <c r="K8" s="368">
        <v>-4.5157146379574438E-4</v>
      </c>
      <c r="L8" s="367">
        <v>1.0944413177502074E-2</v>
      </c>
      <c r="M8" s="367">
        <v>1.1686535918833049E-2</v>
      </c>
      <c r="N8" s="367">
        <v>-1.6762412951027292E-2</v>
      </c>
      <c r="O8" s="369">
        <v>-2.8448948869860342E-2</v>
      </c>
      <c r="P8" s="343"/>
      <c r="Q8" s="332">
        <v>-6.7672504670865437E-3</v>
      </c>
      <c r="R8" s="370">
        <v>8.4169943028878334E-4</v>
      </c>
      <c r="S8" s="371">
        <v>-7.5083860728807766E-3</v>
      </c>
      <c r="T8" s="354">
        <v>-2.7830044612316099E-2</v>
      </c>
      <c r="U8" s="372" t="s">
        <v>603</v>
      </c>
      <c r="V8" s="332"/>
      <c r="W8" s="332"/>
      <c r="X8" s="347"/>
      <c r="Y8" s="332" t="s">
        <v>4</v>
      </c>
      <c r="Z8" s="373">
        <v>4.1244768532978482E-2</v>
      </c>
      <c r="AA8" s="373">
        <v>-8.4169943028878334E-4</v>
      </c>
      <c r="AB8" s="374">
        <v>-4.2086467963267267E-2</v>
      </c>
      <c r="AC8" s="375"/>
      <c r="AD8" s="373">
        <v>-7.6089498973753271E-3</v>
      </c>
      <c r="AE8" s="373">
        <v>0</v>
      </c>
      <c r="AF8" s="376">
        <v>7.6089498973753271E-3</v>
      </c>
      <c r="AG8" s="332"/>
      <c r="AH8" s="332"/>
      <c r="AI8" s="332" t="s">
        <v>24</v>
      </c>
      <c r="AJ8" s="332"/>
      <c r="AK8" s="332"/>
      <c r="AL8" s="332"/>
    </row>
    <row r="9" spans="1:38" ht="18" customHeight="1" x14ac:dyDescent="0.25">
      <c r="A9" s="332"/>
      <c r="B9" s="311" t="s">
        <v>20</v>
      </c>
      <c r="C9" s="367">
        <v>0.71217778629676232</v>
      </c>
      <c r="D9" s="367">
        <v>0.68075601094256688</v>
      </c>
      <c r="E9" s="367">
        <v>0.70603191069711846</v>
      </c>
      <c r="F9" s="367">
        <v>0.69753664058569687</v>
      </c>
      <c r="G9" s="367">
        <v>0.68933259749771869</v>
      </c>
      <c r="H9" s="367">
        <v>0.66057312850554384</v>
      </c>
      <c r="I9" s="367">
        <v>0.64288933286569749</v>
      </c>
      <c r="J9" s="367">
        <v>0.61917199742021156</v>
      </c>
      <c r="K9" s="368">
        <v>0.6947748540751274</v>
      </c>
      <c r="L9" s="367">
        <v>0.68248078886298646</v>
      </c>
      <c r="M9" s="367">
        <v>0.66426501962298667</v>
      </c>
      <c r="N9" s="367">
        <v>0.64087815293048422</v>
      </c>
      <c r="O9" s="369">
        <v>-2.338686669250245E-2</v>
      </c>
      <c r="P9" s="343"/>
      <c r="Q9" s="332">
        <v>0.66057312850554384</v>
      </c>
      <c r="R9" s="370">
        <v>0</v>
      </c>
      <c r="S9" s="371">
        <v>-4.545878219157462E-2</v>
      </c>
      <c r="T9" s="354">
        <v>-3.286149053616394E-2</v>
      </c>
      <c r="U9" s="372" t="s">
        <v>603</v>
      </c>
      <c r="V9" s="332"/>
      <c r="W9" s="332"/>
      <c r="X9" s="347"/>
      <c r="Y9" s="332" t="s">
        <v>20</v>
      </c>
      <c r="Z9" s="373">
        <v>0.68933259749771869</v>
      </c>
      <c r="AA9" s="373">
        <v>0</v>
      </c>
      <c r="AB9" s="374">
        <v>-0.68933259749771869</v>
      </c>
      <c r="AC9" s="375"/>
      <c r="AD9" s="373">
        <v>0.66057312850554384</v>
      </c>
      <c r="AE9" s="373">
        <v>0</v>
      </c>
      <c r="AF9" s="377">
        <v>-0.66057312850554384</v>
      </c>
      <c r="AG9" s="332"/>
      <c r="AH9" s="332"/>
      <c r="AI9" s="332" t="s">
        <v>25</v>
      </c>
      <c r="AJ9" s="332"/>
      <c r="AK9" s="332"/>
      <c r="AL9" s="332"/>
    </row>
    <row r="10" spans="1:38" ht="18" customHeight="1" x14ac:dyDescent="0.25">
      <c r="A10" s="332"/>
      <c r="B10" s="311" t="s">
        <v>21</v>
      </c>
      <c r="C10" s="367">
        <v>0.11627633113620446</v>
      </c>
      <c r="D10" s="367">
        <v>-4.8927369984687823E-2</v>
      </c>
      <c r="E10" s="367">
        <v>9.7302851273268903E-2</v>
      </c>
      <c r="F10" s="367">
        <v>0.1185744297966774</v>
      </c>
      <c r="G10" s="367">
        <v>0.1259040951320283</v>
      </c>
      <c r="H10" s="367">
        <v>9.559354195673378E-2</v>
      </c>
      <c r="I10" s="367">
        <v>6.5651347235937477E-2</v>
      </c>
      <c r="J10" s="367">
        <v>2.8047685050207927E-2</v>
      </c>
      <c r="K10" s="368">
        <v>5.5649970361752822E-2</v>
      </c>
      <c r="L10" s="367">
        <v>0.11335735562847982</v>
      </c>
      <c r="M10" s="367">
        <v>9.5716328108233176E-2</v>
      </c>
      <c r="N10" s="367">
        <v>6.3097524747626407E-2</v>
      </c>
      <c r="O10" s="369">
        <v>-3.2618803360606768E-2</v>
      </c>
      <c r="P10" s="343"/>
      <c r="Q10" s="332">
        <v>9.559354195673378E-2</v>
      </c>
      <c r="R10" s="370">
        <v>0</v>
      </c>
      <c r="S10" s="371">
        <v>-1.7093093165351236E-3</v>
      </c>
      <c r="T10" s="354">
        <v>-2.664572050761907E-2</v>
      </c>
      <c r="U10" s="372" t="s">
        <v>603</v>
      </c>
      <c r="V10" s="378"/>
      <c r="W10" s="378"/>
      <c r="X10" s="379"/>
      <c r="Y10" s="332" t="s">
        <v>21</v>
      </c>
      <c r="Z10" s="373">
        <v>0.1259040951320283</v>
      </c>
      <c r="AA10" s="373">
        <v>0</v>
      </c>
      <c r="AB10" s="374">
        <v>-0.1259040951320283</v>
      </c>
      <c r="AC10" s="375"/>
      <c r="AD10" s="373">
        <v>9.559354195673378E-2</v>
      </c>
      <c r="AE10" s="373">
        <v>0</v>
      </c>
      <c r="AF10" s="377">
        <v>-9.559354195673378E-2</v>
      </c>
      <c r="AG10" s="380"/>
      <c r="AH10" s="380"/>
      <c r="AI10" s="332" t="s">
        <v>31</v>
      </c>
      <c r="AJ10" s="380"/>
      <c r="AK10" s="332"/>
      <c r="AL10" s="332"/>
    </row>
    <row r="11" spans="1:38" ht="18" customHeight="1" x14ac:dyDescent="0.25">
      <c r="A11" s="332"/>
      <c r="B11" s="311" t="s">
        <v>22</v>
      </c>
      <c r="C11" s="367">
        <v>5.91995903194317E-2</v>
      </c>
      <c r="D11" s="367">
        <v>3.2778640113520718E-3</v>
      </c>
      <c r="E11" s="367">
        <v>7.9116818658470298E-3</v>
      </c>
      <c r="F11" s="367">
        <v>2.0582024902304496E-2</v>
      </c>
      <c r="G11" s="367">
        <v>4.0005293791986606E-2</v>
      </c>
      <c r="H11" s="367">
        <v>3.6834302788116932E-2</v>
      </c>
      <c r="I11" s="367">
        <v>3.459907883511248E-3</v>
      </c>
      <c r="J11" s="367">
        <v>-4.5441641854622634E-2</v>
      </c>
      <c r="K11" s="368">
        <v>1.0590523593167867E-2</v>
      </c>
      <c r="L11" s="367">
        <v>3.2473873827469343E-2</v>
      </c>
      <c r="M11" s="367">
        <v>2.6766501487871592E-2</v>
      </c>
      <c r="N11" s="367">
        <v>-1.7158103943314847E-3</v>
      </c>
      <c r="O11" s="369">
        <v>-2.8482311882203078E-2</v>
      </c>
      <c r="P11" s="343"/>
      <c r="Q11" s="332">
        <v>3.6834302788116932E-2</v>
      </c>
      <c r="R11" s="370">
        <v>0</v>
      </c>
      <c r="S11" s="371">
        <v>2.8922620922269902E-2</v>
      </c>
      <c r="T11" s="354">
        <v>6.5406434409713832E-3</v>
      </c>
      <c r="U11" s="372" t="s">
        <v>603</v>
      </c>
      <c r="V11" s="378"/>
      <c r="W11" s="378"/>
      <c r="X11" s="379"/>
      <c r="Y11" s="332" t="s">
        <v>22</v>
      </c>
      <c r="Z11" s="373">
        <v>4.0005293791986606E-2</v>
      </c>
      <c r="AA11" s="373">
        <v>0</v>
      </c>
      <c r="AB11" s="381">
        <v>-4.0005293791986606E-2</v>
      </c>
      <c r="AC11" s="382" t="s">
        <v>540</v>
      </c>
      <c r="AD11" s="373">
        <v>3.6834302788116932E-2</v>
      </c>
      <c r="AE11" s="373">
        <v>0</v>
      </c>
      <c r="AF11" s="377">
        <v>-3.6834302788116932E-2</v>
      </c>
      <c r="AG11" s="332"/>
      <c r="AH11" s="332"/>
      <c r="AI11" s="332" t="s">
        <v>35</v>
      </c>
      <c r="AJ11" s="332"/>
      <c r="AK11" s="332"/>
      <c r="AL11" s="332"/>
    </row>
    <row r="12" spans="1:38" ht="18" customHeight="1" x14ac:dyDescent="0.25">
      <c r="A12" s="332"/>
      <c r="B12" s="311" t="s">
        <v>24</v>
      </c>
      <c r="C12" s="367">
        <v>7.0700419235099144E-3</v>
      </c>
      <c r="D12" s="367">
        <v>-3.6488753859866649E-2</v>
      </c>
      <c r="E12" s="367">
        <v>-6.0531179294817661E-2</v>
      </c>
      <c r="F12" s="367">
        <v>-4.3633329541489248E-2</v>
      </c>
      <c r="G12" s="367">
        <v>-8.2365765740685132E-2</v>
      </c>
      <c r="H12" s="367">
        <v>-9.3754281900766998E-2</v>
      </c>
      <c r="I12" s="367">
        <v>-0.10249420583689453</v>
      </c>
      <c r="J12" s="367">
        <v>-4.797990422022444E-2</v>
      </c>
      <c r="K12" s="368">
        <v>-4.6884420898724521E-2</v>
      </c>
      <c r="L12" s="367">
        <v>-7.3251125727647123E-2</v>
      </c>
      <c r="M12" s="367">
        <v>-9.2871417826115563E-2</v>
      </c>
      <c r="N12" s="367">
        <v>-8.140946398596198E-2</v>
      </c>
      <c r="O12" s="369">
        <v>1.1461953840153583E-2</v>
      </c>
      <c r="P12" s="383"/>
      <c r="Q12" s="332">
        <v>-9.3754281900766998E-2</v>
      </c>
      <c r="R12" s="370">
        <v>0</v>
      </c>
      <c r="S12" s="371">
        <v>-3.3223102605949337E-2</v>
      </c>
      <c r="T12" s="354">
        <v>-3.0754734259679811E-2</v>
      </c>
      <c r="U12" s="372" t="s">
        <v>603</v>
      </c>
      <c r="V12" s="378"/>
      <c r="W12" s="378"/>
      <c r="X12" s="379"/>
      <c r="Y12" s="332" t="s">
        <v>24</v>
      </c>
      <c r="Z12" s="373">
        <v>-8.2365765740685132E-2</v>
      </c>
      <c r="AA12" s="373">
        <v>0</v>
      </c>
      <c r="AB12" s="381">
        <v>8.2365765740685132E-2</v>
      </c>
      <c r="AC12" s="382" t="s">
        <v>540</v>
      </c>
      <c r="AD12" s="373">
        <v>-9.3754281900766998E-2</v>
      </c>
      <c r="AE12" s="373">
        <v>0</v>
      </c>
      <c r="AF12" s="377">
        <v>9.3754281900766998E-2</v>
      </c>
      <c r="AG12" s="332"/>
      <c r="AH12" s="332"/>
      <c r="AI12" s="332" t="s">
        <v>36</v>
      </c>
      <c r="AJ12" s="332"/>
      <c r="AK12" s="332"/>
      <c r="AL12" s="332"/>
    </row>
    <row r="13" spans="1:38" ht="18" customHeight="1" x14ac:dyDescent="0.25">
      <c r="A13" s="332"/>
      <c r="B13" s="311" t="s">
        <v>25</v>
      </c>
      <c r="C13" s="367">
        <v>-7.5153430914081901E-2</v>
      </c>
      <c r="D13" s="367">
        <v>-9.35981500019957E-2</v>
      </c>
      <c r="E13" s="367">
        <v>-0.10273580479940848</v>
      </c>
      <c r="F13" s="367">
        <v>-0.11131026593277424</v>
      </c>
      <c r="G13" s="367">
        <v>-0.11911862981757558</v>
      </c>
      <c r="H13" s="367">
        <v>-0.13883101678348378</v>
      </c>
      <c r="I13" s="367">
        <v>-0.11690697350740133</v>
      </c>
      <c r="J13" s="367">
        <v>-0.13012145082346863</v>
      </c>
      <c r="K13" s="368">
        <v>-0.10254807357805946</v>
      </c>
      <c r="L13" s="367">
        <v>-0.12308663751127787</v>
      </c>
      <c r="M13" s="367">
        <v>-0.12495220670282021</v>
      </c>
      <c r="N13" s="367">
        <v>-0.12861981370478459</v>
      </c>
      <c r="O13" s="369">
        <v>-3.6676070019643764E-3</v>
      </c>
      <c r="P13" s="343"/>
      <c r="Q13" s="332">
        <v>-0.13883101678348378</v>
      </c>
      <c r="R13" s="370">
        <v>0</v>
      </c>
      <c r="S13" s="371">
        <v>-3.6095211984075296E-2</v>
      </c>
      <c r="T13" s="354">
        <v>-2.3616568908308877E-2</v>
      </c>
      <c r="U13" s="372" t="s">
        <v>603</v>
      </c>
      <c r="V13" s="378"/>
      <c r="W13" s="378"/>
      <c r="X13" s="379"/>
      <c r="Y13" s="332" t="s">
        <v>25</v>
      </c>
      <c r="Z13" s="373">
        <v>-0.11911862981757558</v>
      </c>
      <c r="AA13" s="373">
        <v>0</v>
      </c>
      <c r="AB13" s="381">
        <v>0.11911862981757558</v>
      </c>
      <c r="AC13" s="382" t="s">
        <v>540</v>
      </c>
      <c r="AD13" s="373">
        <v>-0.13883101678348378</v>
      </c>
      <c r="AE13" s="373">
        <v>0</v>
      </c>
      <c r="AF13" s="377">
        <v>0.13883101678348378</v>
      </c>
      <c r="AG13" s="332"/>
      <c r="AH13" s="332"/>
      <c r="AI13" s="332" t="s">
        <v>37</v>
      </c>
      <c r="AJ13" s="332"/>
      <c r="AK13" s="332"/>
      <c r="AL13" s="332"/>
    </row>
    <row r="14" spans="1:38" ht="18" customHeight="1" x14ac:dyDescent="0.25">
      <c r="A14" s="332"/>
      <c r="B14" s="311" t="s">
        <v>27</v>
      </c>
      <c r="C14" s="367">
        <v>0.13834444125809764</v>
      </c>
      <c r="D14" s="367">
        <v>0.12893499187405419</v>
      </c>
      <c r="E14" s="367">
        <v>0.12954887332885678</v>
      </c>
      <c r="F14" s="367">
        <v>0.135325906277316</v>
      </c>
      <c r="G14" s="367">
        <v>0.11167797899859878</v>
      </c>
      <c r="H14" s="367">
        <v>0.17053579029887306</v>
      </c>
      <c r="I14" s="367">
        <v>0.15625597104426275</v>
      </c>
      <c r="J14" s="367">
        <v>0.10988194852726137</v>
      </c>
      <c r="K14" s="368">
        <v>0.13126992382674232</v>
      </c>
      <c r="L14" s="367">
        <v>0.1391798918582626</v>
      </c>
      <c r="M14" s="367">
        <v>0.14615658011391153</v>
      </c>
      <c r="N14" s="367">
        <v>0.14555790329013238</v>
      </c>
      <c r="O14" s="369">
        <v>-5.9867682377914844E-4</v>
      </c>
      <c r="P14" s="343"/>
      <c r="Q14" s="332">
        <v>0.17053579029887306</v>
      </c>
      <c r="R14" s="370">
        <v>0</v>
      </c>
      <c r="S14" s="371">
        <v>4.0986916970016274E-2</v>
      </c>
      <c r="T14" s="354">
        <v>4.7033847660915673E-2</v>
      </c>
      <c r="U14" s="372" t="s">
        <v>603</v>
      </c>
      <c r="V14" s="378"/>
      <c r="W14" s="378"/>
      <c r="X14" s="379"/>
      <c r="Y14" s="332" t="s">
        <v>27</v>
      </c>
      <c r="Z14" s="373">
        <v>0.11167797899859878</v>
      </c>
      <c r="AA14" s="373">
        <v>0</v>
      </c>
      <c r="AB14" s="374">
        <v>-0.11167797899859878</v>
      </c>
      <c r="AC14" s="375"/>
      <c r="AD14" s="373">
        <v>0.17053579029887306</v>
      </c>
      <c r="AE14" s="373">
        <v>0</v>
      </c>
      <c r="AF14" s="377">
        <v>-0.17053579029887306</v>
      </c>
      <c r="AG14" s="332"/>
      <c r="AH14" s="332"/>
      <c r="AI14" s="332" t="s">
        <v>38</v>
      </c>
      <c r="AJ14" s="332"/>
      <c r="AK14" s="332"/>
      <c r="AL14" s="332"/>
    </row>
    <row r="15" spans="1:38" ht="18" customHeight="1" x14ac:dyDescent="0.25">
      <c r="A15" s="332"/>
      <c r="B15" s="311" t="s">
        <v>28</v>
      </c>
      <c r="C15" s="367">
        <v>4.1932506235579517E-3</v>
      </c>
      <c r="D15" s="367">
        <v>-3.099898455895302E-2</v>
      </c>
      <c r="E15" s="367">
        <v>-1.178839990354383E-2</v>
      </c>
      <c r="F15" s="367">
        <v>4.2686784785720385E-3</v>
      </c>
      <c r="G15" s="367">
        <v>1.0289293438666823E-2</v>
      </c>
      <c r="H15" s="367">
        <v>-2.8001377187363758E-3</v>
      </c>
      <c r="I15" s="367">
        <v>-1.0937049107322776E-2</v>
      </c>
      <c r="J15" s="367">
        <v>-0.11185159879780419</v>
      </c>
      <c r="K15" s="368">
        <v>-1.2839568661308269E-2</v>
      </c>
      <c r="L15" s="367">
        <v>3.9192780661674951E-3</v>
      </c>
      <c r="M15" s="367">
        <v>-1.149297795797443E-3</v>
      </c>
      <c r="N15" s="367">
        <v>-4.1862928541287786E-2</v>
      </c>
      <c r="O15" s="369">
        <v>-4.0713630745490344E-2</v>
      </c>
      <c r="P15" s="343"/>
      <c r="Q15" s="332">
        <v>-2.8001377187363758E-3</v>
      </c>
      <c r="R15" s="370">
        <v>0</v>
      </c>
      <c r="S15" s="371">
        <v>8.9882621848074544E-3</v>
      </c>
      <c r="T15" s="354">
        <v>-1.0079123677355806E-2</v>
      </c>
      <c r="U15" s="372" t="s">
        <v>603</v>
      </c>
      <c r="V15" s="378"/>
      <c r="W15" s="378"/>
      <c r="X15" s="379"/>
      <c r="Y15" s="332" t="s">
        <v>28</v>
      </c>
      <c r="Z15" s="373">
        <v>1.0289293438666823E-2</v>
      </c>
      <c r="AA15" s="373">
        <v>0</v>
      </c>
      <c r="AB15" s="374">
        <v>-1.0289293438666823E-2</v>
      </c>
      <c r="AC15" s="375"/>
      <c r="AD15" s="373">
        <v>-2.8001377187363758E-3</v>
      </c>
      <c r="AE15" s="373">
        <v>0</v>
      </c>
      <c r="AF15" s="377">
        <v>2.8001377187363758E-3</v>
      </c>
      <c r="AG15" s="332"/>
      <c r="AH15" s="332"/>
      <c r="AI15" s="332" t="s">
        <v>39</v>
      </c>
      <c r="AJ15" s="332"/>
      <c r="AK15" s="332"/>
      <c r="AL15" s="332"/>
    </row>
    <row r="16" spans="1:38" ht="18" customHeight="1" x14ac:dyDescent="0.25">
      <c r="A16" s="332"/>
      <c r="B16" s="311" t="s">
        <v>29</v>
      </c>
      <c r="C16" s="367">
        <v>0.2047218593811484</v>
      </c>
      <c r="D16" s="367">
        <v>0.27695941196450136</v>
      </c>
      <c r="E16" s="367">
        <v>0.23878141255250601</v>
      </c>
      <c r="F16" s="367">
        <v>0.21017910101009249</v>
      </c>
      <c r="G16" s="367">
        <v>0.17017583857315138</v>
      </c>
      <c r="H16" s="367">
        <v>0.24155175538842397</v>
      </c>
      <c r="I16" s="367">
        <v>0.25432466318393848</v>
      </c>
      <c r="J16" s="367">
        <v>0.18853219261563978</v>
      </c>
      <c r="K16" s="368">
        <v>0.24197330850903331</v>
      </c>
      <c r="L16" s="367">
        <v>0.20730223165722261</v>
      </c>
      <c r="M16" s="367">
        <v>0.22201741904850461</v>
      </c>
      <c r="N16" s="367">
        <v>0.22813620372933407</v>
      </c>
      <c r="O16" s="369">
        <v>6.1187846808294644E-3</v>
      </c>
      <c r="P16" s="343"/>
      <c r="Q16" s="332">
        <v>0.24155175538842397</v>
      </c>
      <c r="R16" s="370">
        <v>0</v>
      </c>
      <c r="S16" s="371">
        <v>2.7703428359179549E-3</v>
      </c>
      <c r="T16" s="354">
        <v>5.1374285596802044E-2</v>
      </c>
      <c r="U16" s="372" t="s">
        <v>603</v>
      </c>
      <c r="V16" s="378"/>
      <c r="W16" s="378"/>
      <c r="X16" s="379"/>
      <c r="Y16" s="332" t="s">
        <v>29</v>
      </c>
      <c r="Z16" s="373">
        <v>0.17017583857315138</v>
      </c>
      <c r="AA16" s="373">
        <v>0</v>
      </c>
      <c r="AB16" s="374">
        <v>-0.17017583857315138</v>
      </c>
      <c r="AC16" s="375"/>
      <c r="AD16" s="373">
        <v>0.24155175538842397</v>
      </c>
      <c r="AE16" s="373">
        <v>0</v>
      </c>
      <c r="AF16" s="376">
        <v>-0.24155175538842397</v>
      </c>
      <c r="AG16" s="332"/>
      <c r="AH16" s="332"/>
      <c r="AI16" s="332" t="s">
        <v>40</v>
      </c>
      <c r="AJ16" s="332"/>
      <c r="AK16" s="332"/>
      <c r="AL16" s="332"/>
    </row>
    <row r="17" spans="2:38" ht="18" customHeight="1" x14ac:dyDescent="0.25">
      <c r="B17" s="311" t="s">
        <v>30</v>
      </c>
      <c r="C17" s="367">
        <v>-0.18854540751567986</v>
      </c>
      <c r="D17" s="367">
        <v>-0.29662582073832661</v>
      </c>
      <c r="E17" s="367">
        <v>-0.33248359794952609</v>
      </c>
      <c r="F17" s="367">
        <v>-0.38188091724152129</v>
      </c>
      <c r="G17" s="367">
        <v>-0.41062960410939753</v>
      </c>
      <c r="H17" s="367">
        <v>-0.4483860383060369</v>
      </c>
      <c r="I17" s="367">
        <v>-0.51251875605656572</v>
      </c>
      <c r="J17" s="367">
        <v>-0.54748730468156581</v>
      </c>
      <c r="K17" s="368">
        <v>-0.33699677864312472</v>
      </c>
      <c r="L17" s="367">
        <v>-0.41363218655231854</v>
      </c>
      <c r="M17" s="367">
        <v>-0.45717813282400011</v>
      </c>
      <c r="N17" s="367">
        <v>-0.50279736634805616</v>
      </c>
      <c r="O17" s="369">
        <v>-4.5619233524056058E-2</v>
      </c>
      <c r="P17" s="343"/>
      <c r="Q17" s="332">
        <v>-0.19307436062658731</v>
      </c>
      <c r="R17" s="370">
        <v>0.25531167767944962</v>
      </c>
      <c r="S17" s="371">
        <v>-0.11590244035651082</v>
      </c>
      <c r="T17" s="354">
        <v>-5.2130777630577496E-2</v>
      </c>
      <c r="U17" s="372" t="s">
        <v>603</v>
      </c>
      <c r="V17" s="378"/>
      <c r="W17" s="378"/>
      <c r="X17" s="379"/>
      <c r="Y17" s="332" t="s">
        <v>30</v>
      </c>
      <c r="Z17" s="373">
        <v>-0.41062960410939753</v>
      </c>
      <c r="AA17" s="373">
        <v>0</v>
      </c>
      <c r="AB17" s="384">
        <v>0.41062960410939753</v>
      </c>
      <c r="AC17" s="375"/>
      <c r="AD17" s="373">
        <v>-0.4483860383060369</v>
      </c>
      <c r="AE17" s="373">
        <v>0</v>
      </c>
      <c r="AF17" s="376">
        <v>0.4483860383060369</v>
      </c>
      <c r="AG17" s="332"/>
      <c r="AH17" s="332"/>
      <c r="AI17" s="332" t="s">
        <v>46</v>
      </c>
      <c r="AJ17" s="332"/>
      <c r="AK17" s="332"/>
      <c r="AL17" s="332"/>
    </row>
    <row r="18" spans="2:38" ht="18" customHeight="1" x14ac:dyDescent="0.25">
      <c r="B18" s="311" t="s">
        <v>31</v>
      </c>
      <c r="C18" s="367">
        <v>-0.33218580529987024</v>
      </c>
      <c r="D18" s="367">
        <v>-0.44937636517639429</v>
      </c>
      <c r="E18" s="367">
        <v>-0.34709538811768975</v>
      </c>
      <c r="F18" s="367">
        <v>-0.39445143950061579</v>
      </c>
      <c r="G18" s="367">
        <v>-0.44472131879639099</v>
      </c>
      <c r="H18" s="367">
        <v>-0.47766441528662357</v>
      </c>
      <c r="I18" s="367">
        <v>-0.47412168671060451</v>
      </c>
      <c r="J18" s="367">
        <v>-0.59012108829970589</v>
      </c>
      <c r="K18" s="368">
        <v>-0.39697439759823333</v>
      </c>
      <c r="L18" s="367">
        <v>-0.43894572452787678</v>
      </c>
      <c r="M18" s="367">
        <v>-0.46550247359787306</v>
      </c>
      <c r="N18" s="367">
        <v>-0.5139690634323113</v>
      </c>
      <c r="O18" s="369">
        <v>-4.8466589834438245E-2</v>
      </c>
      <c r="P18" s="343"/>
      <c r="Q18" s="332">
        <v>-0.4483860383060369</v>
      </c>
      <c r="R18" s="370">
        <v>2.9278376980586662E-2</v>
      </c>
      <c r="S18" s="371">
        <v>-0.13056902716893382</v>
      </c>
      <c r="T18" s="354">
        <v>-5.8078036138120182E-2</v>
      </c>
      <c r="U18" s="372" t="s">
        <v>603</v>
      </c>
      <c r="V18" s="378"/>
      <c r="W18" s="378"/>
      <c r="X18" s="379"/>
      <c r="Y18" s="332" t="s">
        <v>31</v>
      </c>
      <c r="Z18" s="373">
        <v>-0.44472131879639099</v>
      </c>
      <c r="AA18" s="373">
        <v>0</v>
      </c>
      <c r="AB18" s="374">
        <v>0.44472131879639099</v>
      </c>
      <c r="AC18" s="375"/>
      <c r="AD18" s="373">
        <v>-0.47766441528662357</v>
      </c>
      <c r="AE18" s="373">
        <v>0</v>
      </c>
      <c r="AF18" s="377">
        <v>0.47766441528662357</v>
      </c>
      <c r="AG18" s="332"/>
      <c r="AH18" s="332"/>
      <c r="AI18" s="332" t="s">
        <v>57</v>
      </c>
      <c r="AJ18" s="332"/>
      <c r="AK18" s="332"/>
      <c r="AL18" s="332"/>
    </row>
    <row r="19" spans="2:38" ht="18" customHeight="1" x14ac:dyDescent="0.25">
      <c r="B19" s="311" t="s">
        <v>80</v>
      </c>
      <c r="C19" s="367">
        <v>-4.8728513756692224E-2</v>
      </c>
      <c r="D19" s="367">
        <v>-4.0634761311634258E-2</v>
      </c>
      <c r="E19" s="367">
        <v>-2.6627090699984181E-2</v>
      </c>
      <c r="F19" s="367">
        <v>-1.6934299077499139E-2</v>
      </c>
      <c r="G19" s="367">
        <v>-2.8089669089971049E-2</v>
      </c>
      <c r="H19" s="367">
        <v>-5.4613525461217782E-2</v>
      </c>
      <c r="I19" s="367">
        <v>-1.0418145232994567E-2</v>
      </c>
      <c r="J19" s="367">
        <v>-4.2521136308402062E-2</v>
      </c>
      <c r="K19" s="368">
        <v>-2.8065383696372525E-2</v>
      </c>
      <c r="L19" s="367">
        <v>-3.3212497876229326E-2</v>
      </c>
      <c r="M19" s="367">
        <v>-3.1040446594727798E-2</v>
      </c>
      <c r="N19" s="367">
        <v>-3.5850935667538136E-2</v>
      </c>
      <c r="O19" s="369">
        <v>-4.8104890728103387E-3</v>
      </c>
      <c r="P19" s="343"/>
      <c r="Q19" s="332">
        <v>-0.47766441528662357</v>
      </c>
      <c r="R19" s="370">
        <v>-0.42305088982540578</v>
      </c>
      <c r="S19" s="371">
        <v>-2.7986434761233601E-2</v>
      </c>
      <c r="T19" s="354">
        <v>-3.2101541377482688E-2</v>
      </c>
      <c r="U19" s="372" t="s">
        <v>603</v>
      </c>
      <c r="V19" s="378"/>
      <c r="W19" s="378"/>
      <c r="X19" s="379"/>
      <c r="Y19" s="332" t="s">
        <v>80</v>
      </c>
      <c r="Z19" s="373">
        <v>-2.8089669089971049E-2</v>
      </c>
      <c r="AA19" s="373">
        <v>-8.7405043494639054E-3</v>
      </c>
      <c r="AB19" s="381">
        <v>1.9349164740507144E-2</v>
      </c>
      <c r="AC19" s="382" t="s">
        <v>540</v>
      </c>
      <c r="AD19" s="373">
        <v>-5.4613525461217782E-2</v>
      </c>
      <c r="AE19" s="373">
        <v>0</v>
      </c>
      <c r="AF19" s="376">
        <v>5.4613525461217782E-2</v>
      </c>
      <c r="AG19" s="332"/>
      <c r="AH19" s="332"/>
      <c r="AI19" s="332" t="s">
        <v>58</v>
      </c>
      <c r="AJ19" s="332"/>
      <c r="AK19" s="332"/>
      <c r="AL19" s="332"/>
    </row>
    <row r="20" spans="2:38" ht="18" customHeight="1" x14ac:dyDescent="0.25">
      <c r="B20" s="311" t="s">
        <v>6</v>
      </c>
      <c r="C20" s="367">
        <v>1.3565659342295365E-2</v>
      </c>
      <c r="D20" s="367">
        <v>-2.2355562835493482E-2</v>
      </c>
      <c r="E20" s="367">
        <v>-5.3031106206849817E-2</v>
      </c>
      <c r="F20" s="367">
        <v>-9.8981010167422667E-2</v>
      </c>
      <c r="G20" s="367">
        <v>-0.11115123769332692</v>
      </c>
      <c r="H20" s="367">
        <v>-0.13118334367303955</v>
      </c>
      <c r="I20" s="367">
        <v>-0.14143125715294327</v>
      </c>
      <c r="J20" s="367">
        <v>-0.14363015980296079</v>
      </c>
      <c r="K20" s="368">
        <v>-5.8122559736588662E-2</v>
      </c>
      <c r="L20" s="367">
        <v>-0.11377186384459637</v>
      </c>
      <c r="M20" s="367">
        <v>-0.12792194617310326</v>
      </c>
      <c r="N20" s="367">
        <v>-0.1387482535429812</v>
      </c>
      <c r="O20" s="369">
        <v>-1.0826307369877941E-2</v>
      </c>
      <c r="P20" s="343"/>
      <c r="Q20" s="332">
        <v>-0.13118334367303955</v>
      </c>
      <c r="R20" s="370">
        <v>0</v>
      </c>
      <c r="S20" s="385">
        <v>-7.8152237466189739E-2</v>
      </c>
      <c r="T20" s="386">
        <v>-2.611721974266476E-2</v>
      </c>
      <c r="U20" s="387" t="s">
        <v>603</v>
      </c>
      <c r="V20" s="378"/>
      <c r="W20" s="378" t="s">
        <v>541</v>
      </c>
      <c r="X20" s="379"/>
      <c r="Y20" s="332" t="s">
        <v>6</v>
      </c>
      <c r="Z20" s="372">
        <v>-0.11115123769332692</v>
      </c>
      <c r="AA20" s="372">
        <v>0</v>
      </c>
      <c r="AB20" s="374">
        <v>0.11115123769332692</v>
      </c>
      <c r="AC20" s="332"/>
      <c r="AD20" s="373">
        <v>-0.13118334367303955</v>
      </c>
      <c r="AE20" s="373">
        <v>0</v>
      </c>
      <c r="AF20" s="377">
        <v>0.13118334367303955</v>
      </c>
      <c r="AG20" s="332"/>
      <c r="AH20" s="332"/>
      <c r="AI20" s="332" t="s">
        <v>59</v>
      </c>
      <c r="AJ20" s="332"/>
      <c r="AK20" s="332"/>
      <c r="AL20" s="332"/>
    </row>
    <row r="21" spans="2:38" ht="18" customHeight="1" x14ac:dyDescent="0.25">
      <c r="B21" s="311" t="s">
        <v>33</v>
      </c>
      <c r="C21" s="367">
        <v>-9.1853553469793223E-2</v>
      </c>
      <c r="D21" s="367">
        <v>-0.13832646780799715</v>
      </c>
      <c r="E21" s="367">
        <v>-0.15399359967918966</v>
      </c>
      <c r="F21" s="367">
        <v>-0.13494336070784527</v>
      </c>
      <c r="G21" s="367">
        <v>-0.16809739828459141</v>
      </c>
      <c r="H21" s="367">
        <v>-0.16023770628346737</v>
      </c>
      <c r="I21" s="367">
        <v>-0.20953965541268835</v>
      </c>
      <c r="J21" s="367">
        <v>-0.25398302007146839</v>
      </c>
      <c r="K21" s="368">
        <v>-0.14242114273167736</v>
      </c>
      <c r="L21" s="367">
        <v>-0.154426155091968</v>
      </c>
      <c r="M21" s="367">
        <v>-0.17929158666024905</v>
      </c>
      <c r="N21" s="367">
        <v>-0.20792012725587469</v>
      </c>
      <c r="O21" s="369">
        <v>-2.862854059562564E-2</v>
      </c>
      <c r="P21" s="343"/>
      <c r="Q21" s="332">
        <v>-0.16023770628346737</v>
      </c>
      <c r="R21" s="370">
        <v>0</v>
      </c>
      <c r="S21" s="371">
        <v>-6.2441066042777105E-3</v>
      </c>
      <c r="T21" s="354">
        <v>-8.7173267872490412E-3</v>
      </c>
      <c r="U21" s="372" t="s">
        <v>603</v>
      </c>
      <c r="V21" s="378"/>
      <c r="W21" s="378"/>
      <c r="X21" s="379"/>
      <c r="Y21" s="332" t="s">
        <v>33</v>
      </c>
      <c r="Z21" s="373">
        <v>-0.16809739828459141</v>
      </c>
      <c r="AA21" s="373">
        <v>0</v>
      </c>
      <c r="AB21" s="374">
        <v>0.16809739828459141</v>
      </c>
      <c r="AC21" s="375" t="s">
        <v>542</v>
      </c>
      <c r="AD21" s="373">
        <v>-0.16023770628346737</v>
      </c>
      <c r="AE21" s="373">
        <v>0</v>
      </c>
      <c r="AF21" s="376">
        <v>0.16023770628346737</v>
      </c>
      <c r="AG21" s="332"/>
      <c r="AH21" s="332"/>
      <c r="AI21" s="332" t="s">
        <v>63</v>
      </c>
      <c r="AJ21" s="332"/>
      <c r="AK21" s="332"/>
      <c r="AL21" s="332"/>
    </row>
    <row r="22" spans="2:38" ht="18" customHeight="1" x14ac:dyDescent="0.25">
      <c r="B22" s="311" t="s">
        <v>617</v>
      </c>
      <c r="C22" s="367">
        <v>0.10259991611228694</v>
      </c>
      <c r="D22" s="367">
        <v>0.10864621228231178</v>
      </c>
      <c r="E22" s="367">
        <v>9.9081698234558827E-2</v>
      </c>
      <c r="F22" s="367">
        <v>9.6056461718184813E-2</v>
      </c>
      <c r="G22" s="367">
        <v>5.3009560568334758E-2</v>
      </c>
      <c r="H22" s="367">
        <v>-2.6893244417793071E-2</v>
      </c>
      <c r="I22" s="367">
        <v>-0.10059850014143838</v>
      </c>
      <c r="J22" s="367">
        <v>-0.15316822129751145</v>
      </c>
      <c r="K22" s="368">
        <v>0.10126145741168514</v>
      </c>
      <c r="L22" s="367">
        <v>4.0724259289575501E-2</v>
      </c>
      <c r="M22" s="367">
        <v>-2.4827394663632232E-2</v>
      </c>
      <c r="N22" s="367">
        <v>-9.3553321952247637E-2</v>
      </c>
      <c r="O22" s="369">
        <v>-6.8725927288615402E-2</v>
      </c>
      <c r="P22" s="343"/>
      <c r="Q22" s="332">
        <v>-2.6893244417793071E-2</v>
      </c>
      <c r="R22" s="370">
        <v>0</v>
      </c>
      <c r="S22" s="371">
        <v>-0.1259749426523519</v>
      </c>
      <c r="T22" s="354">
        <v>-0.10142625556105286</v>
      </c>
      <c r="U22" s="372" t="s">
        <v>603</v>
      </c>
      <c r="V22" s="378"/>
      <c r="W22" s="378"/>
      <c r="X22" s="379"/>
      <c r="Y22" s="332" t="s">
        <v>617</v>
      </c>
      <c r="Z22" s="373">
        <v>5.3009560568334758E-2</v>
      </c>
      <c r="AA22" s="373">
        <v>0</v>
      </c>
      <c r="AB22" s="374">
        <v>-5.3009560568334758E-2</v>
      </c>
      <c r="AC22" s="375"/>
      <c r="AD22" s="373">
        <v>-2.6893244417793071E-2</v>
      </c>
      <c r="AE22" s="373">
        <v>0</v>
      </c>
      <c r="AF22" s="377">
        <v>2.6893244417793071E-2</v>
      </c>
      <c r="AG22" s="332"/>
      <c r="AH22" s="332"/>
      <c r="AI22" s="332" t="s">
        <v>71</v>
      </c>
      <c r="AJ22" s="332"/>
      <c r="AK22" s="332"/>
      <c r="AL22" s="332"/>
    </row>
    <row r="23" spans="2:38" ht="18" customHeight="1" x14ac:dyDescent="0.25">
      <c r="B23" s="311" t="s">
        <v>442</v>
      </c>
      <c r="C23" s="367">
        <v>-0.12258665992553767</v>
      </c>
      <c r="D23" s="367">
        <v>-0.14237711777141834</v>
      </c>
      <c r="E23" s="367">
        <v>-0.14187073129993855</v>
      </c>
      <c r="F23" s="367">
        <v>-0.1317651130903405</v>
      </c>
      <c r="G23" s="367">
        <v>-0.18400886803332583</v>
      </c>
      <c r="H23" s="367">
        <v>-0.19307436062658731</v>
      </c>
      <c r="I23" s="367">
        <v>-3.8618859926714773E-2</v>
      </c>
      <c r="J23" s="367">
        <v>-9.7808232125186523E-2</v>
      </c>
      <c r="K23" s="368">
        <v>-0.13867098738723246</v>
      </c>
      <c r="L23" s="367">
        <v>-0.16961611391675122</v>
      </c>
      <c r="M23" s="367">
        <v>-0.1385673628622093</v>
      </c>
      <c r="N23" s="367">
        <v>-0.10983381755949621</v>
      </c>
      <c r="O23" s="369">
        <v>2.873354530271309E-2</v>
      </c>
      <c r="P23" s="343"/>
      <c r="Q23" s="332">
        <v>2.3000779196439725E-2</v>
      </c>
      <c r="R23" s="370">
        <v>0.21607513982302703</v>
      </c>
      <c r="S23" s="371">
        <v>-5.1203629326648764E-2</v>
      </c>
      <c r="T23" s="354">
        <v>-3.5187370064754142E-2</v>
      </c>
      <c r="U23" s="372" t="s">
        <v>603</v>
      </c>
      <c r="V23" s="378"/>
      <c r="W23" s="378"/>
      <c r="X23" s="379"/>
      <c r="Y23" s="332" t="s">
        <v>442</v>
      </c>
      <c r="Z23" s="373">
        <v>-0.18400886803332583</v>
      </c>
      <c r="AA23" s="373">
        <v>0</v>
      </c>
      <c r="AB23" s="374">
        <v>0.18400886803332583</v>
      </c>
      <c r="AC23" s="375"/>
      <c r="AD23" s="373">
        <v>-0.19307436062658731</v>
      </c>
      <c r="AE23" s="373">
        <v>0</v>
      </c>
      <c r="AF23" s="377">
        <v>0.19307436062658731</v>
      </c>
      <c r="AG23" s="332"/>
      <c r="AH23" s="332"/>
      <c r="AI23" s="332" t="s">
        <v>78</v>
      </c>
      <c r="AJ23" s="332"/>
      <c r="AK23" s="332"/>
      <c r="AL23" s="332"/>
    </row>
    <row r="24" spans="2:38" ht="18" customHeight="1" x14ac:dyDescent="0.25">
      <c r="B24" s="311" t="s">
        <v>443</v>
      </c>
      <c r="C24" s="367">
        <v>0.14313985041555877</v>
      </c>
      <c r="D24" s="367">
        <v>0.11801556274343067</v>
      </c>
      <c r="E24" s="367">
        <v>0.11904051015355128</v>
      </c>
      <c r="F24" s="367">
        <v>0.11931069835857941</v>
      </c>
      <c r="G24" s="367">
        <v>0.11226660693216889</v>
      </c>
      <c r="H24" s="367">
        <v>6.6180595326147104E-2</v>
      </c>
      <c r="I24" s="367">
        <v>1.309128830937336E-2</v>
      </c>
      <c r="J24" s="367">
        <v>-1.5187714077746148E-2</v>
      </c>
      <c r="K24" s="368">
        <v>0.11878892375185379</v>
      </c>
      <c r="L24" s="367">
        <v>9.9252633538965129E-2</v>
      </c>
      <c r="M24" s="367">
        <v>6.3846163522563129E-2</v>
      </c>
      <c r="N24" s="367">
        <v>2.1361389852591436E-2</v>
      </c>
      <c r="O24" s="369">
        <v>-4.2484773669971693E-2</v>
      </c>
      <c r="P24" s="343"/>
      <c r="Q24" s="332">
        <v>-0.24775687024487569</v>
      </c>
      <c r="R24" s="370">
        <v>-0.31393746557102281</v>
      </c>
      <c r="S24" s="371">
        <v>-5.2859914827404181E-2</v>
      </c>
      <c r="T24" s="354">
        <v>-4.9608057319227045E-2</v>
      </c>
      <c r="U24" s="372" t="s">
        <v>603</v>
      </c>
      <c r="V24" s="378"/>
      <c r="W24" s="378"/>
      <c r="X24" s="379"/>
      <c r="Y24" s="332" t="s">
        <v>443</v>
      </c>
      <c r="Z24" s="373">
        <v>0.11226660693216889</v>
      </c>
      <c r="AA24" s="373">
        <v>4.317981612970738E-2</v>
      </c>
      <c r="AB24" s="381">
        <v>-6.9086790802461509E-2</v>
      </c>
      <c r="AC24" s="382" t="s">
        <v>540</v>
      </c>
      <c r="AD24" s="373">
        <v>6.6180595326147104E-2</v>
      </c>
      <c r="AE24" s="373">
        <v>0</v>
      </c>
      <c r="AF24" s="376">
        <v>-6.6180595326147104E-2</v>
      </c>
      <c r="AG24" s="332"/>
      <c r="AH24" s="332"/>
      <c r="AI24" s="332" t="s">
        <v>18</v>
      </c>
      <c r="AJ24" s="332"/>
      <c r="AK24" s="332"/>
      <c r="AL24" s="332"/>
    </row>
    <row r="25" spans="2:38" ht="18" customHeight="1" x14ac:dyDescent="0.25">
      <c r="B25" s="311" t="s">
        <v>35</v>
      </c>
      <c r="C25" s="367">
        <v>-0.19264751289619567</v>
      </c>
      <c r="D25" s="367">
        <v>-0.25421944419791404</v>
      </c>
      <c r="E25" s="367">
        <v>-0.20361196118985733</v>
      </c>
      <c r="F25" s="367">
        <v>-0.20854398605540175</v>
      </c>
      <c r="G25" s="367">
        <v>-0.23080743238259485</v>
      </c>
      <c r="H25" s="367">
        <v>-0.24775687024487569</v>
      </c>
      <c r="I25" s="367">
        <v>-0.17195891734062968</v>
      </c>
      <c r="J25" s="367">
        <v>-0.25549736484763641</v>
      </c>
      <c r="K25" s="368">
        <v>-0.22212513048105773</v>
      </c>
      <c r="L25" s="367">
        <v>-0.22903609622762411</v>
      </c>
      <c r="M25" s="367">
        <v>-0.21684107332270006</v>
      </c>
      <c r="N25" s="367">
        <v>-0.22507105081104725</v>
      </c>
      <c r="O25" s="369">
        <v>-8.2299774883471954E-3</v>
      </c>
      <c r="P25" s="343"/>
      <c r="Q25" s="332">
        <v>-0.12320467107657999</v>
      </c>
      <c r="R25" s="370">
        <v>0.1245521991682957</v>
      </c>
      <c r="S25" s="371">
        <v>-4.4144909055018361E-2</v>
      </c>
      <c r="T25" s="354">
        <v>-2.8081161025877377E-2</v>
      </c>
      <c r="U25" s="372" t="s">
        <v>603</v>
      </c>
      <c r="V25" s="378"/>
      <c r="W25" s="378"/>
      <c r="X25" s="379"/>
      <c r="Y25" s="332" t="s">
        <v>35</v>
      </c>
      <c r="Z25" s="373">
        <v>-0.23080743238259485</v>
      </c>
      <c r="AA25" s="373">
        <v>0</v>
      </c>
      <c r="AB25" s="381">
        <v>0.23080743238259485</v>
      </c>
      <c r="AC25" s="382" t="s">
        <v>540</v>
      </c>
      <c r="AD25" s="373">
        <v>-0.24775687024487569</v>
      </c>
      <c r="AE25" s="373">
        <v>0</v>
      </c>
      <c r="AF25" s="377">
        <v>0.24775687024487569</v>
      </c>
      <c r="AG25" s="332"/>
      <c r="AH25" s="332"/>
      <c r="AI25" s="332" t="s">
        <v>82</v>
      </c>
      <c r="AJ25" s="332"/>
      <c r="AK25" s="332"/>
      <c r="AL25" s="332"/>
    </row>
    <row r="26" spans="2:38" ht="18" customHeight="1" x14ac:dyDescent="0.25">
      <c r="B26" s="311" t="s">
        <v>36</v>
      </c>
      <c r="C26" s="367">
        <v>-0.17235361196081644</v>
      </c>
      <c r="D26" s="367">
        <v>-0.1267504362694819</v>
      </c>
      <c r="E26" s="367">
        <v>-0.13480116485236857</v>
      </c>
      <c r="F26" s="367">
        <v>-0.14315834076282447</v>
      </c>
      <c r="G26" s="367">
        <v>-0.1412729855282201</v>
      </c>
      <c r="H26" s="367">
        <v>-0.12320467107657999</v>
      </c>
      <c r="I26" s="367">
        <v>-0.19156907547690391</v>
      </c>
      <c r="J26" s="367">
        <v>-0.23766048391453037</v>
      </c>
      <c r="K26" s="368">
        <v>-0.13490331396155833</v>
      </c>
      <c r="L26" s="367">
        <v>-0.13587866578920818</v>
      </c>
      <c r="M26" s="367">
        <v>-0.152015577360568</v>
      </c>
      <c r="N26" s="367">
        <v>-0.1841447434893381</v>
      </c>
      <c r="O26" s="369">
        <v>-3.2129166128770092E-2</v>
      </c>
      <c r="P26" s="343"/>
      <c r="Q26" s="332">
        <v>0.10847145353854716</v>
      </c>
      <c r="R26" s="370">
        <v>0.23167612461512715</v>
      </c>
      <c r="S26" s="371">
        <v>1.1596493775788572E-2</v>
      </c>
      <c r="T26" s="354">
        <v>1.9010992068942287E-2</v>
      </c>
      <c r="U26" s="372" t="s">
        <v>603</v>
      </c>
      <c r="V26" s="378"/>
      <c r="W26" s="378"/>
      <c r="X26" s="379"/>
      <c r="Y26" s="332" t="s">
        <v>36</v>
      </c>
      <c r="Z26" s="373">
        <v>-0.1412729855282201</v>
      </c>
      <c r="AA26" s="373">
        <v>0</v>
      </c>
      <c r="AB26" s="381">
        <v>0.1412729855282201</v>
      </c>
      <c r="AC26" s="382" t="s">
        <v>540</v>
      </c>
      <c r="AD26" s="373">
        <v>-0.12320467107657999</v>
      </c>
      <c r="AE26" s="373">
        <v>0</v>
      </c>
      <c r="AF26" s="377">
        <v>0.12320467107657999</v>
      </c>
      <c r="AG26" s="332"/>
      <c r="AH26" s="332"/>
      <c r="AI26" s="332"/>
      <c r="AJ26" s="332"/>
      <c r="AK26" s="332"/>
      <c r="AL26" s="332"/>
    </row>
    <row r="27" spans="2:38" ht="18" customHeight="1" x14ac:dyDescent="0.25">
      <c r="B27" s="311" t="s">
        <v>37</v>
      </c>
      <c r="C27" s="367">
        <v>0.19642570050061647</v>
      </c>
      <c r="D27" s="367">
        <v>0.16629744520770681</v>
      </c>
      <c r="E27" s="367">
        <v>0.13983043346236282</v>
      </c>
      <c r="F27" s="367">
        <v>0.13430049909877317</v>
      </c>
      <c r="G27" s="367">
        <v>8.8072947085392747E-2</v>
      </c>
      <c r="H27" s="367">
        <v>0.10847145353854716</v>
      </c>
      <c r="I27" s="367">
        <v>5.9408702683434213E-2</v>
      </c>
      <c r="J27" s="367">
        <v>1.6390218011704445E-2</v>
      </c>
      <c r="K27" s="368">
        <v>0.14680945925628094</v>
      </c>
      <c r="L27" s="367">
        <v>0.11028163324090436</v>
      </c>
      <c r="M27" s="367">
        <v>8.5317701102458052E-2</v>
      </c>
      <c r="N27" s="367">
        <v>6.1423458077895281E-2</v>
      </c>
      <c r="O27" s="369">
        <v>-2.3894243024562771E-2</v>
      </c>
      <c r="P27" s="343"/>
      <c r="Q27" s="332">
        <v>-7.8708771569075374E-3</v>
      </c>
      <c r="R27" s="370">
        <v>-0.1163423306954547</v>
      </c>
      <c r="S27" s="371">
        <v>-3.1358979923815658E-2</v>
      </c>
      <c r="T27" s="354">
        <v>-2.7152695535358068E-3</v>
      </c>
      <c r="U27" s="372" t="s">
        <v>603</v>
      </c>
      <c r="V27" s="378"/>
      <c r="W27" s="378"/>
      <c r="X27" s="379"/>
      <c r="Y27" s="332" t="s">
        <v>37</v>
      </c>
      <c r="Z27" s="373">
        <v>8.8072947085392747E-2</v>
      </c>
      <c r="AA27" s="373">
        <v>0</v>
      </c>
      <c r="AB27" s="381">
        <v>-8.8072947085392747E-2</v>
      </c>
      <c r="AC27" s="382" t="s">
        <v>540</v>
      </c>
      <c r="AD27" s="373">
        <v>0.10847145353854716</v>
      </c>
      <c r="AE27" s="373">
        <v>0</v>
      </c>
      <c r="AF27" s="376">
        <v>-0.10847145353854716</v>
      </c>
      <c r="AG27" s="332"/>
      <c r="AH27" s="332"/>
      <c r="AI27" s="332"/>
      <c r="AJ27" s="332"/>
      <c r="AK27" s="332"/>
      <c r="AL27" s="332"/>
    </row>
    <row r="28" spans="2:38" ht="18" customHeight="1" x14ac:dyDescent="0.25">
      <c r="B28" s="311" t="s">
        <v>38</v>
      </c>
      <c r="C28" s="367">
        <v>6.3670820955084834E-2</v>
      </c>
      <c r="D28" s="367">
        <v>5.597821703116275E-2</v>
      </c>
      <c r="E28" s="367">
        <v>5.1052990879939683E-2</v>
      </c>
      <c r="F28" s="367">
        <v>6.8351028518996521E-2</v>
      </c>
      <c r="G28" s="367">
        <v>2.4312200014364814E-2</v>
      </c>
      <c r="H28" s="367">
        <v>-7.8708771569075374E-3</v>
      </c>
      <c r="I28" s="367">
        <v>-5.0941848222132394E-2</v>
      </c>
      <c r="J28" s="367">
        <v>-0.11354513201969003</v>
      </c>
      <c r="K28" s="368">
        <v>5.8460745476699653E-2</v>
      </c>
      <c r="L28" s="367">
        <v>2.82641171254846E-2</v>
      </c>
      <c r="M28" s="367">
        <v>-1.1500175121558371E-2</v>
      </c>
      <c r="N28" s="367">
        <v>-5.7452619132909992E-2</v>
      </c>
      <c r="O28" s="369">
        <v>-4.5952444011351623E-2</v>
      </c>
      <c r="P28" s="343"/>
      <c r="Q28" s="332">
        <v>7.6140422612958253E-2</v>
      </c>
      <c r="R28" s="370">
        <v>8.4011299769865794E-2</v>
      </c>
      <c r="S28" s="371">
        <v>-5.8923868036847224E-2</v>
      </c>
      <c r="T28" s="354">
        <v>-5.4202491423588212E-2</v>
      </c>
      <c r="U28" s="372" t="s">
        <v>603</v>
      </c>
      <c r="V28" s="378"/>
      <c r="W28" s="378"/>
      <c r="X28" s="379"/>
      <c r="Y28" s="332" t="s">
        <v>38</v>
      </c>
      <c r="Z28" s="373">
        <v>2.4312200014364814E-2</v>
      </c>
      <c r="AA28" s="373">
        <v>0</v>
      </c>
      <c r="AB28" s="381">
        <v>-2.4312200014364814E-2</v>
      </c>
      <c r="AC28" s="382" t="s">
        <v>540</v>
      </c>
      <c r="AD28" s="373">
        <v>-7.8708771569075374E-3</v>
      </c>
      <c r="AE28" s="373">
        <v>0</v>
      </c>
      <c r="AF28" s="376">
        <v>7.8708771569075374E-3</v>
      </c>
      <c r="AG28" s="332"/>
      <c r="AH28" s="332"/>
      <c r="AI28" s="332"/>
      <c r="AJ28" s="332"/>
      <c r="AK28" s="332"/>
      <c r="AL28" s="332"/>
    </row>
    <row r="29" spans="2:38" ht="18" customHeight="1" x14ac:dyDescent="0.35">
      <c r="B29" s="311" t="s">
        <v>39</v>
      </c>
      <c r="C29" s="367">
        <v>4.8231189451864401E-2</v>
      </c>
      <c r="D29" s="367">
        <v>0.14926324756724754</v>
      </c>
      <c r="E29" s="367">
        <v>8.012318813172821E-2</v>
      </c>
      <c r="F29" s="367">
        <v>9.6186157822484408E-2</v>
      </c>
      <c r="G29" s="367">
        <v>7.1088368407897409E-2</v>
      </c>
      <c r="H29" s="367">
        <v>7.6140422612958253E-2</v>
      </c>
      <c r="I29" s="367">
        <v>5.1321104481130961E-2</v>
      </c>
      <c r="J29" s="367">
        <v>3.0242139773718618E-2</v>
      </c>
      <c r="K29" s="368">
        <v>0.10852419784048672</v>
      </c>
      <c r="L29" s="367">
        <v>8.1138316281113357E-2</v>
      </c>
      <c r="M29" s="367">
        <v>6.6183298500662222E-2</v>
      </c>
      <c r="N29" s="367">
        <v>5.2567888955935942E-2</v>
      </c>
      <c r="O29" s="369">
        <v>-1.361540954472628E-2</v>
      </c>
      <c r="P29" s="343"/>
      <c r="Q29" s="332">
        <v>-0.27647306171757707</v>
      </c>
      <c r="R29" s="370">
        <v>-0.3526134843305353</v>
      </c>
      <c r="S29" s="371">
        <v>-3.9827655187699568E-3</v>
      </c>
      <c r="T29" s="354">
        <v>-7.496840502232649E-3</v>
      </c>
      <c r="U29" s="372" t="s">
        <v>603</v>
      </c>
      <c r="V29" s="378"/>
      <c r="W29" s="378"/>
      <c r="X29" s="379"/>
      <c r="Y29" s="332" t="s">
        <v>39</v>
      </c>
      <c r="Z29" s="373">
        <v>7.1088368407897409E-2</v>
      </c>
      <c r="AA29" s="373">
        <v>0</v>
      </c>
      <c r="AB29" s="381">
        <v>-7.1088368407897409E-2</v>
      </c>
      <c r="AC29" s="382" t="s">
        <v>540</v>
      </c>
      <c r="AD29" s="373">
        <v>7.6140422612958253E-2</v>
      </c>
      <c r="AE29" s="373">
        <v>0</v>
      </c>
      <c r="AF29" s="377">
        <v>-7.6140422612958253E-2</v>
      </c>
      <c r="AG29" s="332"/>
      <c r="AH29" s="332"/>
      <c r="AI29" s="388" t="s">
        <v>543</v>
      </c>
      <c r="AJ29" s="389"/>
      <c r="AK29" s="389"/>
      <c r="AL29" s="389"/>
    </row>
    <row r="30" spans="2:38" ht="18" customHeight="1" x14ac:dyDescent="0.25">
      <c r="B30" s="311" t="s">
        <v>40</v>
      </c>
      <c r="C30" s="367">
        <v>-0.1685086122044622</v>
      </c>
      <c r="D30" s="367">
        <v>-0.17266276337744782</v>
      </c>
      <c r="E30" s="367">
        <v>-0.16981590559649995</v>
      </c>
      <c r="F30" s="367">
        <v>-0.12955609529149836</v>
      </c>
      <c r="G30" s="367">
        <v>-0.2494463748605496</v>
      </c>
      <c r="H30" s="367">
        <v>-0.27647306171757707</v>
      </c>
      <c r="I30" s="367">
        <v>-0.31750127379123649</v>
      </c>
      <c r="J30" s="367">
        <v>-0.34539224029061172</v>
      </c>
      <c r="K30" s="368">
        <v>-0.15734492142181536</v>
      </c>
      <c r="L30" s="367">
        <v>-0.21849184395654167</v>
      </c>
      <c r="M30" s="367">
        <v>-0.28114023678978772</v>
      </c>
      <c r="N30" s="367">
        <v>-0.31312219193314178</v>
      </c>
      <c r="O30" s="369">
        <v>-3.1981955143354057E-2</v>
      </c>
      <c r="P30" s="343"/>
      <c r="Q30" s="332">
        <v>-2.2761367546868562E-2</v>
      </c>
      <c r="R30" s="370">
        <v>0.25371169417070849</v>
      </c>
      <c r="S30" s="371">
        <v>-0.10665715612107712</v>
      </c>
      <c r="T30" s="354">
        <v>-8.6971826641553091E-2</v>
      </c>
      <c r="U30" s="372" t="s">
        <v>603</v>
      </c>
      <c r="V30" s="378"/>
      <c r="W30" s="378"/>
      <c r="X30" s="379"/>
      <c r="Y30" s="332" t="s">
        <v>40</v>
      </c>
      <c r="Z30" s="373">
        <v>-0.2494463748605496</v>
      </c>
      <c r="AA30" s="373">
        <v>0</v>
      </c>
      <c r="AB30" s="374">
        <v>0.2494463748605496</v>
      </c>
      <c r="AC30" s="375"/>
      <c r="AD30" s="373">
        <v>-0.27647306171757707</v>
      </c>
      <c r="AE30" s="373">
        <v>0</v>
      </c>
      <c r="AF30" s="377">
        <v>0.27647306171757707</v>
      </c>
      <c r="AG30" s="332"/>
      <c r="AH30" s="332"/>
      <c r="AI30" s="332" t="s">
        <v>4</v>
      </c>
      <c r="AJ30" s="332"/>
      <c r="AK30" s="332"/>
      <c r="AL30" s="332"/>
    </row>
    <row r="31" spans="2:38" ht="18" customHeight="1" x14ac:dyDescent="0.25">
      <c r="B31" s="311" t="s">
        <v>43</v>
      </c>
      <c r="C31" s="367">
        <v>-0.35687083724217328</v>
      </c>
      <c r="D31" s="367">
        <v>-0.31273246298588175</v>
      </c>
      <c r="E31" s="367">
        <v>-0.28160334207753757</v>
      </c>
      <c r="F31" s="367">
        <v>-0.27549199300053506</v>
      </c>
      <c r="G31" s="367">
        <v>-0.28379343140248919</v>
      </c>
      <c r="H31" s="367">
        <v>-0.29151340026801986</v>
      </c>
      <c r="I31" s="367">
        <v>-0.30262206479404263</v>
      </c>
      <c r="J31" s="367">
        <v>-0.33801726669905835</v>
      </c>
      <c r="K31" s="368">
        <v>-0.28994259935465144</v>
      </c>
      <c r="L31" s="367">
        <v>-0.28359960822368141</v>
      </c>
      <c r="M31" s="367">
        <v>-0.29264296548818386</v>
      </c>
      <c r="N31" s="367">
        <v>-0.31071757725370697</v>
      </c>
      <c r="O31" s="369">
        <v>-1.8074611765523108E-2</v>
      </c>
      <c r="P31" s="343"/>
      <c r="Q31" s="332">
        <v>-0.29151340026801986</v>
      </c>
      <c r="R31" s="370">
        <v>0</v>
      </c>
      <c r="S31" s="371">
        <v>-9.910058190482296E-3</v>
      </c>
      <c r="T31" s="354">
        <v>-1.1870688066507706E-2</v>
      </c>
      <c r="U31" s="372" t="s">
        <v>603</v>
      </c>
      <c r="V31" s="378"/>
      <c r="W31" s="378"/>
      <c r="X31" s="379"/>
      <c r="Y31" s="332" t="s">
        <v>43</v>
      </c>
      <c r="Z31" s="373">
        <v>-0.28379343140248919</v>
      </c>
      <c r="AA31" s="373">
        <v>0</v>
      </c>
      <c r="AB31" s="374">
        <v>0.28379343140248919</v>
      </c>
      <c r="AC31" s="375"/>
      <c r="AD31" s="373">
        <v>-0.29151340026801986</v>
      </c>
      <c r="AE31" s="373">
        <v>0</v>
      </c>
      <c r="AF31" s="377">
        <v>0.29151340026801986</v>
      </c>
      <c r="AG31" s="332"/>
      <c r="AH31" s="332"/>
      <c r="AI31" s="332" t="s">
        <v>29</v>
      </c>
      <c r="AJ31" s="332"/>
      <c r="AK31" s="332"/>
      <c r="AL31" s="332"/>
    </row>
    <row r="32" spans="2:38" ht="18" customHeight="1" x14ac:dyDescent="0.25">
      <c r="B32" s="311" t="s">
        <v>44</v>
      </c>
      <c r="C32" s="367">
        <v>-0.33071707552081286</v>
      </c>
      <c r="D32" s="367">
        <v>-0.22373757375851475</v>
      </c>
      <c r="E32" s="367">
        <v>-7.4283903775821045E-2</v>
      </c>
      <c r="F32" s="367">
        <v>-0.21270883613216501</v>
      </c>
      <c r="G32" s="367">
        <v>-0.20133203636505317</v>
      </c>
      <c r="H32" s="367">
        <v>-0.21299880948856922</v>
      </c>
      <c r="I32" s="367">
        <v>-0.28655718924719448</v>
      </c>
      <c r="J32" s="367">
        <v>-0.31638304316666244</v>
      </c>
      <c r="K32" s="368">
        <v>-0.17024343788883359</v>
      </c>
      <c r="L32" s="367">
        <v>-0.20901322732859581</v>
      </c>
      <c r="M32" s="367">
        <v>-0.23362934503360563</v>
      </c>
      <c r="N32" s="367">
        <v>-0.27197968063414207</v>
      </c>
      <c r="O32" s="369">
        <v>-3.8350335600536439E-2</v>
      </c>
      <c r="P32" s="343"/>
      <c r="Q32" s="332">
        <v>-0.21299880948856922</v>
      </c>
      <c r="R32" s="370">
        <v>0</v>
      </c>
      <c r="S32" s="371">
        <v>-0.13871490571274819</v>
      </c>
      <c r="T32" s="354">
        <v>-5.9783732399601164E-3</v>
      </c>
      <c r="U32" s="372" t="s">
        <v>606</v>
      </c>
      <c r="V32" s="378"/>
      <c r="W32" s="378"/>
      <c r="X32" s="379"/>
      <c r="Y32" s="332" t="s">
        <v>44</v>
      </c>
      <c r="Z32" s="373">
        <v>-0.20133203636505317</v>
      </c>
      <c r="AA32" s="373">
        <v>0</v>
      </c>
      <c r="AB32" s="374">
        <v>0.20133203636505317</v>
      </c>
      <c r="AC32" s="375"/>
      <c r="AD32" s="373">
        <v>-0.21299880948856922</v>
      </c>
      <c r="AE32" s="373">
        <v>0</v>
      </c>
      <c r="AF32" s="377">
        <v>0.21299880948856922</v>
      </c>
      <c r="AG32" s="332"/>
      <c r="AH32" s="332"/>
      <c r="AI32" s="332" t="s">
        <v>31</v>
      </c>
      <c r="AJ32" s="332"/>
      <c r="AK32" s="332"/>
      <c r="AL32" s="332"/>
    </row>
    <row r="33" spans="2:35" ht="18" customHeight="1" x14ac:dyDescent="0.25">
      <c r="B33" s="311" t="s">
        <v>46</v>
      </c>
      <c r="C33" s="367">
        <v>-9.6059727966355639E-3</v>
      </c>
      <c r="D33" s="367">
        <v>-0.15289511030680633</v>
      </c>
      <c r="E33" s="367">
        <v>-6.1766129420147635E-2</v>
      </c>
      <c r="F33" s="367">
        <v>-0.19571721019911756</v>
      </c>
      <c r="G33" s="367">
        <v>-0.23046700501020001</v>
      </c>
      <c r="H33" s="367">
        <v>-0.15435074148231448</v>
      </c>
      <c r="I33" s="367">
        <v>-0.22364979288063969</v>
      </c>
      <c r="J33" s="367">
        <v>-0.17953858606282372</v>
      </c>
      <c r="K33" s="368">
        <v>-0.13679281664202383</v>
      </c>
      <c r="L33" s="367">
        <v>-0.19351165223054401</v>
      </c>
      <c r="M33" s="367">
        <v>-0.20282251312438473</v>
      </c>
      <c r="N33" s="367">
        <v>-0.18584637347525931</v>
      </c>
      <c r="O33" s="369">
        <v>1.6976139649125421E-2</v>
      </c>
      <c r="P33" s="343"/>
      <c r="Q33" s="332">
        <v>-0.15435074148231448</v>
      </c>
      <c r="R33" s="370">
        <v>0</v>
      </c>
      <c r="S33" s="371">
        <v>-9.2584612062166838E-2</v>
      </c>
      <c r="T33" s="354">
        <v>5.8741366122344318E-2</v>
      </c>
      <c r="U33" s="372" t="s">
        <v>603</v>
      </c>
      <c r="V33" s="378"/>
      <c r="W33" s="378"/>
      <c r="X33" s="379"/>
      <c r="Y33" s="332" t="s">
        <v>46</v>
      </c>
      <c r="Z33" s="373">
        <v>-0.23046700501020001</v>
      </c>
      <c r="AA33" s="373">
        <v>0</v>
      </c>
      <c r="AB33" s="384">
        <v>0.23046700501020001</v>
      </c>
      <c r="AC33" s="382" t="s">
        <v>540</v>
      </c>
      <c r="AD33" s="373">
        <v>-0.15435074148231448</v>
      </c>
      <c r="AE33" s="373">
        <v>0</v>
      </c>
      <c r="AF33" s="376">
        <v>0.15435074148231448</v>
      </c>
      <c r="AG33" s="332"/>
      <c r="AH33" s="332"/>
      <c r="AI33" s="332" t="s">
        <v>33</v>
      </c>
    </row>
    <row r="34" spans="2:35" ht="18" customHeight="1" x14ac:dyDescent="0.25">
      <c r="B34" s="311" t="s">
        <v>47</v>
      </c>
      <c r="C34" s="367">
        <v>-0.51086739673894455</v>
      </c>
      <c r="D34" s="367">
        <v>-0.64315045699794049</v>
      </c>
      <c r="E34" s="367">
        <v>-0.68104304591369058</v>
      </c>
      <c r="F34" s="367">
        <v>-0.66367582201788655</v>
      </c>
      <c r="G34" s="367">
        <v>-0.56301113228127964</v>
      </c>
      <c r="H34" s="367">
        <v>-0.57659660670458412</v>
      </c>
      <c r="I34" s="367">
        <v>-0.69256659557232225</v>
      </c>
      <c r="J34" s="367">
        <v>-0.66364634974203562</v>
      </c>
      <c r="K34" s="368">
        <v>-0.66262310830983928</v>
      </c>
      <c r="L34" s="367">
        <v>-0.60109452033458355</v>
      </c>
      <c r="M34" s="367">
        <v>-0.61072477818606208</v>
      </c>
      <c r="N34" s="367">
        <v>-0.64426985067298059</v>
      </c>
      <c r="O34" s="369">
        <v>-3.3545072486918515E-2</v>
      </c>
      <c r="P34" s="343"/>
      <c r="Q34" s="332">
        <v>-0.57659660670458412</v>
      </c>
      <c r="R34" s="370">
        <v>0</v>
      </c>
      <c r="S34" s="371">
        <v>0.10444643920910646</v>
      </c>
      <c r="T34" s="354">
        <v>3.6746870444999025E-2</v>
      </c>
      <c r="U34" s="372" t="s">
        <v>603</v>
      </c>
      <c r="V34" s="378"/>
      <c r="W34" s="378"/>
      <c r="X34" s="379"/>
      <c r="Y34" s="332" t="s">
        <v>47</v>
      </c>
      <c r="Z34" s="373">
        <v>-0.56301113228127964</v>
      </c>
      <c r="AA34" s="373">
        <v>0</v>
      </c>
      <c r="AB34" s="384">
        <v>0.56301113228127964</v>
      </c>
      <c r="AC34" s="375"/>
      <c r="AD34" s="373">
        <v>-0.57659660670458412</v>
      </c>
      <c r="AE34" s="373">
        <v>0</v>
      </c>
      <c r="AF34" s="376">
        <v>0.57659660670458412</v>
      </c>
      <c r="AG34" s="332"/>
      <c r="AH34" s="332"/>
      <c r="AI34" s="332" t="s">
        <v>442</v>
      </c>
    </row>
    <row r="35" spans="2:35" ht="18" customHeight="1" x14ac:dyDescent="0.25">
      <c r="B35" s="311" t="s">
        <v>49</v>
      </c>
      <c r="C35" s="367">
        <v>0.26522279435631629</v>
      </c>
      <c r="D35" s="367">
        <v>0.28927508418040176</v>
      </c>
      <c r="E35" s="367">
        <v>0.19679747657353114</v>
      </c>
      <c r="F35" s="367">
        <v>0.15563569706944919</v>
      </c>
      <c r="G35" s="367">
        <v>0.16983472745278344</v>
      </c>
      <c r="H35" s="367">
        <v>0.1599439079302731</v>
      </c>
      <c r="I35" s="367">
        <v>0.1634161112788772</v>
      </c>
      <c r="J35" s="367">
        <v>0.16121633079278622</v>
      </c>
      <c r="K35" s="368">
        <v>0.21390275260779404</v>
      </c>
      <c r="L35" s="367">
        <v>0.16180477748416858</v>
      </c>
      <c r="M35" s="367">
        <v>0.16439824888731125</v>
      </c>
      <c r="N35" s="367">
        <v>0.16152545000064553</v>
      </c>
      <c r="O35" s="369">
        <v>-2.8727988866657228E-3</v>
      </c>
      <c r="P35" s="343"/>
      <c r="Q35" s="332">
        <v>0.1599439079302731</v>
      </c>
      <c r="R35" s="370">
        <v>0</v>
      </c>
      <c r="S35" s="371">
        <v>-3.6853568643258033E-2</v>
      </c>
      <c r="T35" s="354">
        <v>-2.7913043308432084E-3</v>
      </c>
      <c r="U35" s="372" t="s">
        <v>603</v>
      </c>
      <c r="V35" s="378"/>
      <c r="W35" s="378"/>
      <c r="X35" s="379"/>
      <c r="Y35" s="332" t="s">
        <v>49</v>
      </c>
      <c r="Z35" s="373">
        <v>0.16983472745278344</v>
      </c>
      <c r="AA35" s="373">
        <v>0</v>
      </c>
      <c r="AB35" s="374">
        <v>-0.16983472745278344</v>
      </c>
      <c r="AC35" s="375"/>
      <c r="AD35" s="373">
        <v>0.1599439079302731</v>
      </c>
      <c r="AE35" s="373">
        <v>0</v>
      </c>
      <c r="AF35" s="376">
        <v>-0.1599439079302731</v>
      </c>
      <c r="AG35" s="332"/>
      <c r="AH35" s="332"/>
      <c r="AI35" s="332" t="s">
        <v>35</v>
      </c>
    </row>
    <row r="36" spans="2:35" ht="18" customHeight="1" x14ac:dyDescent="0.25">
      <c r="B36" s="311" t="s">
        <v>50</v>
      </c>
      <c r="C36" s="367">
        <v>8.4663336700462166E-2</v>
      </c>
      <c r="D36" s="367">
        <v>0.12675749033615535</v>
      </c>
      <c r="E36" s="367">
        <v>0.15249207969423123</v>
      </c>
      <c r="F36" s="367">
        <v>0.15701098319323137</v>
      </c>
      <c r="G36" s="367">
        <v>0.16517118532726821</v>
      </c>
      <c r="H36" s="367">
        <v>0.18231453200353245</v>
      </c>
      <c r="I36" s="367">
        <v>0.20445706714178802</v>
      </c>
      <c r="J36" s="367">
        <v>0.19818062445872181</v>
      </c>
      <c r="K36" s="368">
        <v>0.14542018440787266</v>
      </c>
      <c r="L36" s="367">
        <v>0.16816556684134401</v>
      </c>
      <c r="M36" s="367">
        <v>0.18398092815752956</v>
      </c>
      <c r="N36" s="367">
        <v>0.19498407453468078</v>
      </c>
      <c r="O36" s="369">
        <v>1.1003146377151218E-2</v>
      </c>
      <c r="P36" s="343"/>
      <c r="Q36" s="332">
        <v>-2.2330564442644099E-2</v>
      </c>
      <c r="R36" s="370">
        <v>-0.20464509644617657</v>
      </c>
      <c r="S36" s="371">
        <v>2.9822452309301223E-2</v>
      </c>
      <c r="T36" s="354">
        <v>2.1223447743282664E-2</v>
      </c>
      <c r="U36" s="372" t="s">
        <v>603</v>
      </c>
      <c r="V36" s="378"/>
      <c r="W36" s="378"/>
      <c r="X36" s="379"/>
      <c r="Y36" s="332" t="s">
        <v>50</v>
      </c>
      <c r="Z36" s="373">
        <v>0.16517118532726821</v>
      </c>
      <c r="AA36" s="373">
        <v>0</v>
      </c>
      <c r="AB36" s="374">
        <v>-0.16517118532726821</v>
      </c>
      <c r="AC36" s="375"/>
      <c r="AD36" s="373">
        <v>0.18231453200353245</v>
      </c>
      <c r="AE36" s="373">
        <v>0</v>
      </c>
      <c r="AF36" s="377">
        <v>-0.18231453200353245</v>
      </c>
      <c r="AG36" s="332"/>
      <c r="AH36" s="332"/>
      <c r="AI36" s="332" t="s">
        <v>39</v>
      </c>
    </row>
    <row r="37" spans="2:35" ht="18" customHeight="1" x14ac:dyDescent="0.25">
      <c r="B37" s="311" t="s">
        <v>51</v>
      </c>
      <c r="C37" s="367">
        <v>-2.7872382785416944E-2</v>
      </c>
      <c r="D37" s="367">
        <v>-2.791681335186753E-2</v>
      </c>
      <c r="E37" s="367">
        <v>8.5332278337988773E-2</v>
      </c>
      <c r="F37" s="367">
        <v>9.0521491614362168E-2</v>
      </c>
      <c r="G37" s="367">
        <v>4.6849462680324805E-2</v>
      </c>
      <c r="H37" s="367">
        <v>-2.2330564442644099E-2</v>
      </c>
      <c r="I37" s="367">
        <v>-5.2907946301099275E-2</v>
      </c>
      <c r="J37" s="367">
        <v>-6.820148094629308E-2</v>
      </c>
      <c r="K37" s="368">
        <v>4.9312318866827798E-2</v>
      </c>
      <c r="L37" s="367">
        <v>3.8346796617347627E-2</v>
      </c>
      <c r="M37" s="367">
        <v>-9.4630160211395236E-3</v>
      </c>
      <c r="N37" s="367">
        <v>-4.7813330563345489E-2</v>
      </c>
      <c r="O37" s="369">
        <v>-3.8350314542205964E-2</v>
      </c>
      <c r="P37" s="343"/>
      <c r="Q37" s="332">
        <v>-9.8668585944893958E-2</v>
      </c>
      <c r="R37" s="370">
        <v>-7.6338021502249859E-2</v>
      </c>
      <c r="S37" s="385">
        <v>-0.10766284278063287</v>
      </c>
      <c r="T37" s="386">
        <v>-9.1016041589987592E-2</v>
      </c>
      <c r="U37" s="387" t="s">
        <v>603</v>
      </c>
      <c r="V37" s="378"/>
      <c r="W37" s="378" t="s">
        <v>544</v>
      </c>
      <c r="X37" s="379"/>
      <c r="Y37" s="332" t="s">
        <v>51</v>
      </c>
      <c r="Z37" s="373">
        <v>4.6849462680324805E-2</v>
      </c>
      <c r="AA37" s="373">
        <v>0</v>
      </c>
      <c r="AB37" s="374">
        <v>-4.6849462680324805E-2</v>
      </c>
      <c r="AC37" s="375"/>
      <c r="AD37" s="373">
        <v>-2.2330564442644099E-2</v>
      </c>
      <c r="AE37" s="373">
        <v>0</v>
      </c>
      <c r="AF37" s="377">
        <v>2.2330564442644099E-2</v>
      </c>
      <c r="AG37" s="332"/>
      <c r="AH37" s="332"/>
      <c r="AI37" s="332" t="s">
        <v>46</v>
      </c>
    </row>
    <row r="38" spans="2:35" ht="18" customHeight="1" x14ac:dyDescent="0.25">
      <c r="B38" s="311" t="s">
        <v>52</v>
      </c>
      <c r="C38" s="367">
        <v>3.6597314239210664E-2</v>
      </c>
      <c r="D38" s="367">
        <v>-3.5991996283478427E-2</v>
      </c>
      <c r="E38" s="367">
        <v>-3.1235094258237218E-2</v>
      </c>
      <c r="F38" s="367">
        <v>-2.8906023782322442E-2</v>
      </c>
      <c r="G38" s="367">
        <v>-1.3597057165973493E-2</v>
      </c>
      <c r="H38" s="367">
        <v>1.255278982614313E-2</v>
      </c>
      <c r="I38" s="367">
        <v>-3.8032025254945354E-2</v>
      </c>
      <c r="J38" s="367">
        <v>-6.8103932151016539E-2</v>
      </c>
      <c r="K38" s="368">
        <v>-3.2044371441346031E-2</v>
      </c>
      <c r="L38" s="367">
        <v>-9.9834303740509358E-3</v>
      </c>
      <c r="M38" s="367">
        <v>-1.3025430864925238E-2</v>
      </c>
      <c r="N38" s="367">
        <v>-3.1194389193272925E-2</v>
      </c>
      <c r="O38" s="369">
        <v>-1.8168958328347688E-2</v>
      </c>
      <c r="P38" s="343"/>
      <c r="Q38" s="332">
        <v>1.255278982614313E-2</v>
      </c>
      <c r="R38" s="370">
        <v>0</v>
      </c>
      <c r="S38" s="371">
        <v>4.3787884084380349E-2</v>
      </c>
      <c r="T38" s="354">
        <v>3.3804330300291098E-2</v>
      </c>
      <c r="U38" s="372" t="s">
        <v>603</v>
      </c>
      <c r="V38" s="378"/>
      <c r="W38" s="378"/>
      <c r="X38" s="379"/>
      <c r="Y38" s="332" t="s">
        <v>52</v>
      </c>
      <c r="Z38" s="373">
        <v>-1.3597057165973493E-2</v>
      </c>
      <c r="AA38" s="373">
        <v>0</v>
      </c>
      <c r="AB38" s="374">
        <v>1.3597057165973493E-2</v>
      </c>
      <c r="AC38" s="375"/>
      <c r="AD38" s="373">
        <v>1.255278982614313E-2</v>
      </c>
      <c r="AE38" s="373">
        <v>0</v>
      </c>
      <c r="AF38" s="377">
        <v>-1.255278982614313E-2</v>
      </c>
      <c r="AG38" s="332"/>
      <c r="AH38" s="332"/>
      <c r="AI38" s="332" t="s">
        <v>47</v>
      </c>
    </row>
    <row r="39" spans="2:35" ht="18" customHeight="1" x14ac:dyDescent="0.25">
      <c r="B39" s="311" t="s">
        <v>53</v>
      </c>
      <c r="C39" s="367">
        <v>-0.19320590356944303</v>
      </c>
      <c r="D39" s="367">
        <v>-0.1902708496736496</v>
      </c>
      <c r="E39" s="367">
        <v>-0.22347261724008805</v>
      </c>
      <c r="F39" s="367">
        <v>-0.20354044009622529</v>
      </c>
      <c r="G39" s="367">
        <v>-0.19886788067098882</v>
      </c>
      <c r="H39" s="367">
        <v>-0.1923847197764629</v>
      </c>
      <c r="I39" s="367">
        <v>-0.21129481184897642</v>
      </c>
      <c r="J39" s="367">
        <v>-0.22068470179331931</v>
      </c>
      <c r="K39" s="368">
        <v>-0.20576130233665432</v>
      </c>
      <c r="L39" s="367">
        <v>-0.19826434684789232</v>
      </c>
      <c r="M39" s="367">
        <v>-0.20084913743214269</v>
      </c>
      <c r="N39" s="367">
        <v>-0.20812141113958624</v>
      </c>
      <c r="O39" s="369">
        <v>-7.272273707443544E-3</v>
      </c>
      <c r="P39" s="343"/>
      <c r="Q39" s="332">
        <v>-0.1923847197764629</v>
      </c>
      <c r="R39" s="370">
        <v>0</v>
      </c>
      <c r="S39" s="371">
        <v>3.1087897463625142E-2</v>
      </c>
      <c r="T39" s="354">
        <v>8.8194406071441522E-3</v>
      </c>
      <c r="U39" s="372" t="s">
        <v>603</v>
      </c>
      <c r="V39" s="378"/>
      <c r="W39" s="378"/>
      <c r="X39" s="379"/>
      <c r="Y39" s="332" t="s">
        <v>53</v>
      </c>
      <c r="Z39" s="373">
        <v>-0.19886788067098882</v>
      </c>
      <c r="AA39" s="373">
        <v>0</v>
      </c>
      <c r="AB39" s="374">
        <v>0.19886788067098882</v>
      </c>
      <c r="AC39" s="375"/>
      <c r="AD39" s="373">
        <v>-0.1923847197764629</v>
      </c>
      <c r="AE39" s="373">
        <v>0</v>
      </c>
      <c r="AF39" s="377">
        <v>0.1923847197764629</v>
      </c>
      <c r="AG39" s="332"/>
      <c r="AH39" s="332"/>
      <c r="AI39" s="332" t="s">
        <v>49</v>
      </c>
    </row>
    <row r="40" spans="2:35" ht="18" customHeight="1" x14ac:dyDescent="0.25">
      <c r="B40" s="311" t="s">
        <v>54</v>
      </c>
      <c r="C40" s="367">
        <v>-7.3946677771740937E-2</v>
      </c>
      <c r="D40" s="367">
        <v>-0.16046102990175795</v>
      </c>
      <c r="E40" s="367">
        <v>-0.22059548171389978</v>
      </c>
      <c r="F40" s="367">
        <v>-0.1880645293297267</v>
      </c>
      <c r="G40" s="367">
        <v>-0.23517395268724575</v>
      </c>
      <c r="H40" s="367">
        <v>-0.20985794951884912</v>
      </c>
      <c r="I40" s="367">
        <v>-0.2441866843949165</v>
      </c>
      <c r="J40" s="367">
        <v>-0.27179818183827964</v>
      </c>
      <c r="K40" s="368">
        <v>-0.18970701364846146</v>
      </c>
      <c r="L40" s="367">
        <v>-0.21103214384527388</v>
      </c>
      <c r="M40" s="367">
        <v>-0.2297395288670038</v>
      </c>
      <c r="N40" s="367">
        <v>-0.24194760525068174</v>
      </c>
      <c r="O40" s="369">
        <v>-1.2208076383677935E-2</v>
      </c>
      <c r="P40" s="343"/>
      <c r="Q40" s="332">
        <v>-0.20985794951884912</v>
      </c>
      <c r="R40" s="370">
        <v>0</v>
      </c>
      <c r="S40" s="371">
        <v>1.0737532195050664E-2</v>
      </c>
      <c r="T40" s="354">
        <v>1.7612914896371068E-3</v>
      </c>
      <c r="U40" s="372" t="s">
        <v>603</v>
      </c>
      <c r="V40" s="378"/>
      <c r="W40" s="378"/>
      <c r="X40" s="379"/>
      <c r="Y40" s="332" t="s">
        <v>54</v>
      </c>
      <c r="Z40" s="373">
        <v>-0.23517395268724575</v>
      </c>
      <c r="AA40" s="373">
        <v>0</v>
      </c>
      <c r="AB40" s="384">
        <v>0.23517395268724575</v>
      </c>
      <c r="AC40" s="375"/>
      <c r="AD40" s="373">
        <v>-0.20985794951884912</v>
      </c>
      <c r="AE40" s="373">
        <v>0</v>
      </c>
      <c r="AF40" s="376">
        <v>0.20985794951884912</v>
      </c>
      <c r="AG40" s="332"/>
      <c r="AH40" s="332"/>
      <c r="AI40" s="332" t="s">
        <v>54</v>
      </c>
    </row>
    <row r="41" spans="2:35" ht="18" customHeight="1" x14ac:dyDescent="0.25">
      <c r="B41" s="311" t="s">
        <v>55</v>
      </c>
      <c r="C41" s="367">
        <v>-9.1891852173685718E-3</v>
      </c>
      <c r="D41" s="367">
        <v>-1.883069186139092E-2</v>
      </c>
      <c r="E41" s="367">
        <v>-7.5826148872448346E-2</v>
      </c>
      <c r="F41" s="367">
        <v>-0.11645010935552043</v>
      </c>
      <c r="G41" s="367">
        <v>-0.16138079865080168</v>
      </c>
      <c r="H41" s="367">
        <v>-9.2470479709290454E-2</v>
      </c>
      <c r="I41" s="367">
        <v>-0.14175124704930278</v>
      </c>
      <c r="J41" s="367">
        <v>-0.16857704241157284</v>
      </c>
      <c r="K41" s="368">
        <v>-7.0368983363119905E-2</v>
      </c>
      <c r="L41" s="367">
        <v>-0.12343379590520419</v>
      </c>
      <c r="M41" s="367">
        <v>-0.13186750846979831</v>
      </c>
      <c r="N41" s="367">
        <v>-0.13426625639005538</v>
      </c>
      <c r="O41" s="369">
        <v>-2.3987479202570716E-3</v>
      </c>
      <c r="P41" s="343"/>
      <c r="Q41" s="332">
        <v>-9.2470479709290454E-2</v>
      </c>
      <c r="R41" s="370">
        <v>0</v>
      </c>
      <c r="S41" s="371">
        <v>-1.6644330836842108E-2</v>
      </c>
      <c r="T41" s="354">
        <v>4.6444974293870595E-2</v>
      </c>
      <c r="U41" s="372" t="s">
        <v>603</v>
      </c>
      <c r="V41" s="378"/>
      <c r="W41" s="378"/>
      <c r="X41" s="379"/>
      <c r="Y41" s="332" t="s">
        <v>55</v>
      </c>
      <c r="Z41" s="373">
        <v>-0.16138079865080168</v>
      </c>
      <c r="AA41" s="373">
        <v>0</v>
      </c>
      <c r="AB41" s="374">
        <v>0.16138079865080168</v>
      </c>
      <c r="AC41" s="375"/>
      <c r="AD41" s="373">
        <v>-9.2470479709290454E-2</v>
      </c>
      <c r="AE41" s="373">
        <v>0</v>
      </c>
      <c r="AF41" s="377">
        <v>9.2470479709290454E-2</v>
      </c>
      <c r="AG41" s="332"/>
      <c r="AH41" s="332"/>
      <c r="AI41" s="332" t="s">
        <v>59</v>
      </c>
    </row>
    <row r="42" spans="2:35" ht="18" customHeight="1" x14ac:dyDescent="0.25">
      <c r="B42" s="311" t="s">
        <v>56</v>
      </c>
      <c r="C42" s="367">
        <v>-0.1102462794960916</v>
      </c>
      <c r="D42" s="367">
        <v>-0.12819522900670355</v>
      </c>
      <c r="E42" s="367">
        <v>-9.9379610138709898E-2</v>
      </c>
      <c r="F42" s="367">
        <v>-8.0204653560004641E-2</v>
      </c>
      <c r="G42" s="367">
        <v>-7.092120646301206E-2</v>
      </c>
      <c r="H42" s="367">
        <v>-5.8883753821959539E-2</v>
      </c>
      <c r="I42" s="367">
        <v>-5.768857009901035E-2</v>
      </c>
      <c r="J42" s="367">
        <v>-6.3072313185265474E-2</v>
      </c>
      <c r="K42" s="368">
        <v>-0.10259316423513935</v>
      </c>
      <c r="L42" s="367">
        <v>-7.0003204614992084E-2</v>
      </c>
      <c r="M42" s="367">
        <v>-6.2497843461327314E-2</v>
      </c>
      <c r="N42" s="367">
        <v>-5.9881545702078452E-2</v>
      </c>
      <c r="O42" s="369">
        <v>2.6162977592488618E-3</v>
      </c>
      <c r="P42" s="343"/>
      <c r="Q42" s="332">
        <v>-5.8883753821959539E-2</v>
      </c>
      <c r="R42" s="370">
        <v>0</v>
      </c>
      <c r="S42" s="371">
        <v>4.0495856316750359E-2</v>
      </c>
      <c r="T42" s="354">
        <v>1.6679176189548811E-2</v>
      </c>
      <c r="U42" s="372" t="s">
        <v>603</v>
      </c>
      <c r="V42" s="378"/>
      <c r="W42" s="378"/>
      <c r="X42" s="379"/>
      <c r="Y42" s="332" t="s">
        <v>56</v>
      </c>
      <c r="Z42" s="373">
        <v>-7.092120646301206E-2</v>
      </c>
      <c r="AA42" s="373">
        <v>0</v>
      </c>
      <c r="AB42" s="374">
        <v>7.092120646301206E-2</v>
      </c>
      <c r="AC42" s="375"/>
      <c r="AD42" s="373">
        <v>-5.8883753821959539E-2</v>
      </c>
      <c r="AE42" s="373">
        <v>0</v>
      </c>
      <c r="AF42" s="377">
        <v>5.8883753821959539E-2</v>
      </c>
      <c r="AG42" s="332"/>
      <c r="AH42" s="332"/>
      <c r="AI42" s="332" t="s">
        <v>60</v>
      </c>
    </row>
    <row r="43" spans="2:35" ht="18" customHeight="1" x14ac:dyDescent="0.25">
      <c r="B43" s="311" t="s">
        <v>58</v>
      </c>
      <c r="C43" s="367">
        <v>-4.4934620815778863E-2</v>
      </c>
      <c r="D43" s="367">
        <v>-3.9574769132324723E-2</v>
      </c>
      <c r="E43" s="367">
        <v>2.6932793990189417E-2</v>
      </c>
      <c r="F43" s="367">
        <v>-5.9523642853244862E-3</v>
      </c>
      <c r="G43" s="367">
        <v>-0.14351244814584868</v>
      </c>
      <c r="H43" s="367">
        <v>-0.17353299422013507</v>
      </c>
      <c r="I43" s="367">
        <v>-0.18747702304330149</v>
      </c>
      <c r="J43" s="367">
        <v>-0.23684973295436651</v>
      </c>
      <c r="K43" s="368">
        <v>-6.1981131424865971E-3</v>
      </c>
      <c r="L43" s="367">
        <v>-0.10766593555043608</v>
      </c>
      <c r="M43" s="367">
        <v>-0.16817415513642842</v>
      </c>
      <c r="N43" s="367">
        <v>-0.19928658340593439</v>
      </c>
      <c r="O43" s="369">
        <v>-3.1112428269505971E-2</v>
      </c>
      <c r="P43" s="343"/>
      <c r="Q43" s="332">
        <v>-0.17353299422013507</v>
      </c>
      <c r="R43" s="370">
        <v>0</v>
      </c>
      <c r="S43" s="385">
        <v>-0.20046578821032449</v>
      </c>
      <c r="T43" s="386">
        <v>-9.8800588004548495E-2</v>
      </c>
      <c r="U43" s="387" t="s">
        <v>603</v>
      </c>
      <c r="V43" s="378"/>
      <c r="W43" s="378" t="s">
        <v>545</v>
      </c>
      <c r="X43" s="379"/>
      <c r="Y43" s="332" t="s">
        <v>58</v>
      </c>
      <c r="Z43" s="373">
        <v>-0.14351244814584868</v>
      </c>
      <c r="AA43" s="373">
        <v>0</v>
      </c>
      <c r="AB43" s="381">
        <v>0.14351244814584868</v>
      </c>
      <c r="AC43" s="382" t="s">
        <v>540</v>
      </c>
      <c r="AD43" s="373">
        <v>-0.17353299422013507</v>
      </c>
      <c r="AE43" s="373">
        <v>0</v>
      </c>
      <c r="AF43" s="377">
        <v>0.17353299422013507</v>
      </c>
      <c r="AG43" s="332"/>
      <c r="AH43" s="332"/>
      <c r="AI43" s="332" t="s">
        <v>77</v>
      </c>
    </row>
    <row r="44" spans="2:35" ht="18" customHeight="1" x14ac:dyDescent="0.25">
      <c r="B44" s="311" t="s">
        <v>59</v>
      </c>
      <c r="C44" s="367">
        <v>-0.12989199429469983</v>
      </c>
      <c r="D44" s="367">
        <v>-0.12835653609601747</v>
      </c>
      <c r="E44" s="367">
        <v>-0.13736915513371983</v>
      </c>
      <c r="F44" s="367">
        <v>-0.11915371684144341</v>
      </c>
      <c r="G44" s="367">
        <v>-8.5627189165743509E-2</v>
      </c>
      <c r="H44" s="367">
        <v>-0.10018715109223296</v>
      </c>
      <c r="I44" s="367">
        <v>-9.7804855186381212E-2</v>
      </c>
      <c r="J44" s="367">
        <v>-0.15870631591477194</v>
      </c>
      <c r="K44" s="368">
        <v>-0.12829313602372691</v>
      </c>
      <c r="L44" s="367">
        <v>-0.10165601903313996</v>
      </c>
      <c r="M44" s="367">
        <v>-9.453973181478588E-2</v>
      </c>
      <c r="N44" s="367">
        <v>-0.11889944073112872</v>
      </c>
      <c r="O44" s="369">
        <v>-2.4359708916342843E-2</v>
      </c>
      <c r="P44" s="343"/>
      <c r="Q44" s="332">
        <v>-0.10018715109223296</v>
      </c>
      <c r="R44" s="370">
        <v>0</v>
      </c>
      <c r="S44" s="371">
        <v>3.7182004041486874E-2</v>
      </c>
      <c r="T44" s="354">
        <v>2.2033019113604918E-3</v>
      </c>
      <c r="U44" s="372" t="s">
        <v>606</v>
      </c>
      <c r="V44" s="378"/>
      <c r="W44" s="378"/>
      <c r="X44" s="379"/>
      <c r="Y44" s="332" t="s">
        <v>59</v>
      </c>
      <c r="Z44" s="373">
        <v>-8.5627189165743509E-2</v>
      </c>
      <c r="AA44" s="373">
        <v>0</v>
      </c>
      <c r="AB44" s="384">
        <v>8.5627189165743509E-2</v>
      </c>
      <c r="AC44" s="382" t="s">
        <v>540</v>
      </c>
      <c r="AD44" s="373">
        <v>-0.10018715109223296</v>
      </c>
      <c r="AE44" s="373">
        <v>0</v>
      </c>
      <c r="AF44" s="376">
        <v>0.10018715109223296</v>
      </c>
      <c r="AG44" s="332"/>
      <c r="AH44" s="332"/>
      <c r="AI44" s="332" t="s">
        <v>78</v>
      </c>
    </row>
    <row r="45" spans="2:35" ht="18" customHeight="1" x14ac:dyDescent="0.25">
      <c r="B45" s="311" t="s">
        <v>60</v>
      </c>
      <c r="C45" s="367">
        <v>1.1496876646335067E-2</v>
      </c>
      <c r="D45" s="367">
        <v>7.7446488292469431E-2</v>
      </c>
      <c r="E45" s="367">
        <v>4.544285653579741E-2</v>
      </c>
      <c r="F45" s="367">
        <v>3.4886150338008036E-2</v>
      </c>
      <c r="G45" s="367">
        <v>4.8630427941724147E-2</v>
      </c>
      <c r="H45" s="367">
        <v>1.2722268251887889E-2</v>
      </c>
      <c r="I45" s="367">
        <v>1.1406183632681423E-2</v>
      </c>
      <c r="J45" s="367">
        <v>-2.8411802084296358E-2</v>
      </c>
      <c r="K45" s="368">
        <v>5.2591831722091621E-2</v>
      </c>
      <c r="L45" s="367">
        <v>3.2079615510540026E-2</v>
      </c>
      <c r="M45" s="367">
        <v>2.4252959942097821E-2</v>
      </c>
      <c r="N45" s="367">
        <v>-1.4277833999090152E-3</v>
      </c>
      <c r="O45" s="369">
        <v>-2.5680743342006835E-2</v>
      </c>
      <c r="P45" s="343"/>
      <c r="Q45" s="332">
        <v>1.2722268251887889E-2</v>
      </c>
      <c r="R45" s="370">
        <v>0</v>
      </c>
      <c r="S45" s="371">
        <v>-3.2720588283909523E-2</v>
      </c>
      <c r="T45" s="354">
        <v>-2.9036020887978208E-2</v>
      </c>
      <c r="U45" s="372" t="s">
        <v>603</v>
      </c>
      <c r="V45" s="378"/>
      <c r="W45" s="378"/>
      <c r="X45" s="379"/>
      <c r="Y45" s="332" t="s">
        <v>60</v>
      </c>
      <c r="Z45" s="373">
        <v>4.8630427941724147E-2</v>
      </c>
      <c r="AA45" s="373">
        <v>0</v>
      </c>
      <c r="AB45" s="384">
        <v>-4.8630427941724147E-2</v>
      </c>
      <c r="AC45" s="375"/>
      <c r="AD45" s="373">
        <v>1.2722268251887889E-2</v>
      </c>
      <c r="AE45" s="373">
        <v>0</v>
      </c>
      <c r="AF45" s="376">
        <v>-1.2722268251887889E-2</v>
      </c>
      <c r="AG45" s="332"/>
      <c r="AH45" s="332"/>
      <c r="AI45" s="332"/>
    </row>
    <row r="46" spans="2:35" ht="18" customHeight="1" x14ac:dyDescent="0.25">
      <c r="B46" s="311" t="s">
        <v>61</v>
      </c>
      <c r="C46" s="367">
        <v>-6.664948424485246E-3</v>
      </c>
      <c r="D46" s="367">
        <v>-2.8495762755498758E-2</v>
      </c>
      <c r="E46" s="367">
        <v>-6.5883889446759644E-2</v>
      </c>
      <c r="F46" s="367">
        <v>-6.4084655441337193E-2</v>
      </c>
      <c r="G46" s="367">
        <v>-9.1667349480746396E-2</v>
      </c>
      <c r="H46" s="367">
        <v>-5.1762674360192364E-2</v>
      </c>
      <c r="I46" s="367">
        <v>-9.532252348910189E-2</v>
      </c>
      <c r="J46" s="367">
        <v>-0.1268567944138263</v>
      </c>
      <c r="K46" s="368">
        <v>-5.2821435881198531E-2</v>
      </c>
      <c r="L46" s="367">
        <v>-6.9171559760758644E-2</v>
      </c>
      <c r="M46" s="367">
        <v>-7.9584182443346876E-2</v>
      </c>
      <c r="N46" s="367">
        <v>-9.1313997421040183E-2</v>
      </c>
      <c r="O46" s="369">
        <v>-1.1729814977693306E-2</v>
      </c>
      <c r="P46" s="343"/>
      <c r="Q46" s="332">
        <v>-5.1762674360192364E-2</v>
      </c>
      <c r="R46" s="370">
        <v>0</v>
      </c>
      <c r="S46" s="371">
        <v>1.4121215086567281E-2</v>
      </c>
      <c r="T46" s="354">
        <v>2.6113328100849424E-2</v>
      </c>
      <c r="U46" s="372" t="s">
        <v>603</v>
      </c>
      <c r="V46" s="378"/>
      <c r="W46" s="378"/>
      <c r="X46" s="379"/>
      <c r="Y46" s="332" t="s">
        <v>61</v>
      </c>
      <c r="Z46" s="373">
        <v>-9.1667349480746396E-2</v>
      </c>
      <c r="AA46" s="373">
        <v>0</v>
      </c>
      <c r="AB46" s="374">
        <v>9.1667349480746396E-2</v>
      </c>
      <c r="AC46" s="375"/>
      <c r="AD46" s="373">
        <v>-5.1762674360192364E-2</v>
      </c>
      <c r="AE46" s="373">
        <v>0</v>
      </c>
      <c r="AF46" s="377">
        <v>5.1762674360192364E-2</v>
      </c>
      <c r="AG46" s="332"/>
      <c r="AH46" s="332"/>
      <c r="AI46" s="332"/>
    </row>
    <row r="47" spans="2:35" ht="18" customHeight="1" x14ac:dyDescent="0.25">
      <c r="B47" s="311" t="s">
        <v>63</v>
      </c>
      <c r="C47" s="367">
        <v>5.3773069891792008E-2</v>
      </c>
      <c r="D47" s="367">
        <v>8.2490088235947195E-2</v>
      </c>
      <c r="E47" s="367">
        <v>6.9845361050938568E-2</v>
      </c>
      <c r="F47" s="367">
        <v>3.2388891794771085E-2</v>
      </c>
      <c r="G47" s="367">
        <v>5.4827970423291836E-2</v>
      </c>
      <c r="H47" s="367">
        <v>3.2871165743072903E-2</v>
      </c>
      <c r="I47" s="367">
        <v>4.9053092159230954E-2</v>
      </c>
      <c r="J47" s="367">
        <v>1.4242144853587924E-2</v>
      </c>
      <c r="K47" s="368">
        <v>6.1574780360552278E-2</v>
      </c>
      <c r="L47" s="367">
        <v>4.0029342653711941E-2</v>
      </c>
      <c r="M47" s="367">
        <v>4.55840761085319E-2</v>
      </c>
      <c r="N47" s="367">
        <v>3.2055467585297259E-2</v>
      </c>
      <c r="O47" s="369">
        <v>-1.3528608523234641E-2</v>
      </c>
      <c r="P47" s="343"/>
      <c r="Q47" s="332">
        <v>3.2871165743072903E-2</v>
      </c>
      <c r="R47" s="370">
        <v>0</v>
      </c>
      <c r="S47" s="371">
        <v>-3.6974195307865665E-2</v>
      </c>
      <c r="T47" s="354">
        <v>-1.0737265365958558E-2</v>
      </c>
      <c r="U47" s="372" t="s">
        <v>603</v>
      </c>
      <c r="V47" s="378"/>
      <c r="W47" s="378"/>
      <c r="X47" s="379"/>
      <c r="Y47" s="332" t="s">
        <v>63</v>
      </c>
      <c r="Z47" s="373">
        <v>5.4827970423291836E-2</v>
      </c>
      <c r="AA47" s="373">
        <v>0</v>
      </c>
      <c r="AB47" s="381">
        <v>-5.4827970423291836E-2</v>
      </c>
      <c r="AC47" s="382" t="s">
        <v>540</v>
      </c>
      <c r="AD47" s="373">
        <v>3.2871165743072903E-2</v>
      </c>
      <c r="AE47" s="373">
        <v>0</v>
      </c>
      <c r="AF47" s="377">
        <v>-3.2871165743072903E-2</v>
      </c>
      <c r="AG47" s="332"/>
      <c r="AH47" s="332"/>
      <c r="AI47" s="332"/>
    </row>
    <row r="48" spans="2:35" ht="18" customHeight="1" x14ac:dyDescent="0.25">
      <c r="B48" s="311" t="s">
        <v>64</v>
      </c>
      <c r="C48" s="367">
        <v>-0.21506144457218859</v>
      </c>
      <c r="D48" s="367">
        <v>-0.32596548112503049</v>
      </c>
      <c r="E48" s="367">
        <v>-0.42248785768120484</v>
      </c>
      <c r="F48" s="367">
        <v>-0.38539494116598599</v>
      </c>
      <c r="G48" s="367">
        <v>-0.35990777494756127</v>
      </c>
      <c r="H48" s="367">
        <v>-0.37347368955381871</v>
      </c>
      <c r="I48" s="367">
        <v>-0.38221698237767532</v>
      </c>
      <c r="J48" s="367">
        <v>-0.42083421619196193</v>
      </c>
      <c r="K48" s="368">
        <v>-0.37794942665740711</v>
      </c>
      <c r="L48" s="367">
        <v>-0.37292546855578862</v>
      </c>
      <c r="M48" s="367">
        <v>-0.37186614895968512</v>
      </c>
      <c r="N48" s="367">
        <v>-0.3921749627078186</v>
      </c>
      <c r="O48" s="369">
        <v>-2.0308813748133481E-2</v>
      </c>
      <c r="P48" s="343"/>
      <c r="Q48" s="332">
        <v>-0.37347368955381871</v>
      </c>
      <c r="R48" s="370">
        <v>0</v>
      </c>
      <c r="S48" s="371">
        <v>4.9014168127386126E-2</v>
      </c>
      <c r="T48" s="354">
        <v>-8.2233149704508124E-4</v>
      </c>
      <c r="U48" s="372" t="s">
        <v>603</v>
      </c>
      <c r="V48" s="378"/>
      <c r="W48" s="378"/>
      <c r="X48" s="379"/>
      <c r="Y48" s="332" t="s">
        <v>64</v>
      </c>
      <c r="Z48" s="373">
        <v>-0.35990777494756127</v>
      </c>
      <c r="AA48" s="373">
        <v>0</v>
      </c>
      <c r="AB48" s="374">
        <v>0.35990777494756127</v>
      </c>
      <c r="AC48" s="375"/>
      <c r="AD48" s="373">
        <v>-0.37347368955381871</v>
      </c>
      <c r="AE48" s="373">
        <v>0</v>
      </c>
      <c r="AF48" s="377">
        <v>0.37347368955381871</v>
      </c>
      <c r="AG48" s="332"/>
      <c r="AH48" s="332"/>
      <c r="AI48" s="332"/>
    </row>
    <row r="49" spans="2:35" ht="18" customHeight="1" x14ac:dyDescent="0.25">
      <c r="B49" s="311" t="s">
        <v>65</v>
      </c>
      <c r="C49" s="367">
        <v>0.13802279973796636</v>
      </c>
      <c r="D49" s="367">
        <v>8.6817982554056677E-2</v>
      </c>
      <c r="E49" s="367">
        <v>6.8902247247756065E-2</v>
      </c>
      <c r="F49" s="367">
        <v>4.4954594754340917E-2</v>
      </c>
      <c r="G49" s="367">
        <v>2.5742769970603607E-2</v>
      </c>
      <c r="H49" s="367">
        <v>1.0010852944333569E-2</v>
      </c>
      <c r="I49" s="367">
        <v>3.3157081652704147E-3</v>
      </c>
      <c r="J49" s="367">
        <v>-3.8255858758730582E-2</v>
      </c>
      <c r="K49" s="368">
        <v>6.6891608185384546E-2</v>
      </c>
      <c r="L49" s="367">
        <v>2.6902739223092696E-2</v>
      </c>
      <c r="M49" s="367">
        <v>1.3023110360069196E-2</v>
      </c>
      <c r="N49" s="367">
        <v>-8.3097658830422003E-3</v>
      </c>
      <c r="O49" s="369">
        <v>-2.1332876243111396E-2</v>
      </c>
      <c r="P49" s="343"/>
      <c r="Q49" s="332">
        <v>1.0010852944333569E-2</v>
      </c>
      <c r="R49" s="370">
        <v>0</v>
      </c>
      <c r="S49" s="371">
        <v>-5.8891394303422495E-2</v>
      </c>
      <c r="T49" s="354">
        <v>-2.533782941813869E-2</v>
      </c>
      <c r="U49" s="372" t="s">
        <v>603</v>
      </c>
      <c r="V49" s="378"/>
      <c r="W49" s="378"/>
      <c r="X49" s="379"/>
      <c r="Y49" s="332" t="s">
        <v>65</v>
      </c>
      <c r="Z49" s="373">
        <v>2.5742769970603607E-2</v>
      </c>
      <c r="AA49" s="373">
        <v>0</v>
      </c>
      <c r="AB49" s="374">
        <v>-2.5742769970603607E-2</v>
      </c>
      <c r="AC49" s="375"/>
      <c r="AD49" s="373">
        <v>1.0010852944333569E-2</v>
      </c>
      <c r="AE49" s="373">
        <v>0</v>
      </c>
      <c r="AF49" s="377">
        <v>-1.0010852944333569E-2</v>
      </c>
      <c r="AG49" s="332"/>
      <c r="AH49" s="332"/>
      <c r="AI49" s="332"/>
    </row>
    <row r="50" spans="2:35" ht="18" customHeight="1" x14ac:dyDescent="0.25">
      <c r="B50" s="311" t="s">
        <v>66</v>
      </c>
      <c r="C50" s="367">
        <v>1.2751046899824037E-3</v>
      </c>
      <c r="D50" s="367">
        <v>-3.9781080338335294E-2</v>
      </c>
      <c r="E50" s="367">
        <v>-7.6480481158966551E-2</v>
      </c>
      <c r="F50" s="367">
        <v>-0.10230562681159319</v>
      </c>
      <c r="G50" s="367">
        <v>-0.1427372608489357</v>
      </c>
      <c r="H50" s="367">
        <v>-0.20003458519954234</v>
      </c>
      <c r="I50" s="367">
        <v>-0.20676384283335048</v>
      </c>
      <c r="J50" s="367">
        <v>-0.28762271475198842</v>
      </c>
      <c r="K50" s="368">
        <v>-7.2855729436298353E-2</v>
      </c>
      <c r="L50" s="367">
        <v>-0.14835915762002375</v>
      </c>
      <c r="M50" s="367">
        <v>-0.18317856296060953</v>
      </c>
      <c r="N50" s="367">
        <v>-0.23147371426162708</v>
      </c>
      <c r="O50" s="369">
        <v>-4.8295151301017553E-2</v>
      </c>
      <c r="P50" s="343"/>
      <c r="Q50" s="332">
        <v>-0.20003458519954234</v>
      </c>
      <c r="R50" s="370">
        <v>0</v>
      </c>
      <c r="S50" s="371">
        <v>-0.12355410404057579</v>
      </c>
      <c r="T50" s="354">
        <v>-7.7513141369277894E-2</v>
      </c>
      <c r="U50" s="372" t="s">
        <v>603</v>
      </c>
      <c r="V50" s="378"/>
      <c r="W50" s="378"/>
      <c r="X50" s="379"/>
      <c r="Y50" s="332" t="s">
        <v>66</v>
      </c>
      <c r="Z50" s="373">
        <v>-0.1427372608489357</v>
      </c>
      <c r="AA50" s="373">
        <v>0</v>
      </c>
      <c r="AB50" s="374">
        <v>0.1427372608489357</v>
      </c>
      <c r="AC50" s="375"/>
      <c r="AD50" s="373">
        <v>-0.20003458519954234</v>
      </c>
      <c r="AE50" s="373">
        <v>0</v>
      </c>
      <c r="AF50" s="377">
        <v>0.20003458519954234</v>
      </c>
      <c r="AG50" s="332"/>
      <c r="AH50" s="332"/>
      <c r="AI50" s="332"/>
    </row>
    <row r="51" spans="2:35" ht="18" customHeight="1" x14ac:dyDescent="0.25">
      <c r="B51" s="311" t="s">
        <v>67</v>
      </c>
      <c r="C51" s="367">
        <v>-4.7318593032502479E-2</v>
      </c>
      <c r="D51" s="367">
        <v>-5.2761117042819328E-2</v>
      </c>
      <c r="E51" s="367">
        <v>-7.9807448010616705E-2</v>
      </c>
      <c r="F51" s="367">
        <v>-2.5041568319419859E-2</v>
      </c>
      <c r="G51" s="367">
        <v>-3.8394035908504931E-2</v>
      </c>
      <c r="H51" s="367">
        <v>-5.6650616611175993E-2</v>
      </c>
      <c r="I51" s="367">
        <v>-7.4154535372392971E-2</v>
      </c>
      <c r="J51" s="367">
        <v>-1.8552020648299302E-2</v>
      </c>
      <c r="K51" s="368">
        <v>-5.2536711124285297E-2</v>
      </c>
      <c r="L51" s="367">
        <v>-4.0028740279700263E-2</v>
      </c>
      <c r="M51" s="367">
        <v>-5.639972929735796E-2</v>
      </c>
      <c r="N51" s="367">
        <v>-4.9785724210622752E-2</v>
      </c>
      <c r="O51" s="369">
        <v>6.6140050867352085E-3</v>
      </c>
      <c r="P51" s="343"/>
      <c r="Q51" s="332">
        <v>-5.6650616611175993E-2</v>
      </c>
      <c r="R51" s="370">
        <v>0</v>
      </c>
      <c r="S51" s="371">
        <v>2.3156831399440712E-2</v>
      </c>
      <c r="T51" s="354">
        <v>-2.4932814497213594E-2</v>
      </c>
      <c r="U51" s="372" t="s">
        <v>603</v>
      </c>
      <c r="V51" s="378"/>
      <c r="W51" s="378"/>
      <c r="X51" s="379"/>
      <c r="Y51" s="332" t="s">
        <v>67</v>
      </c>
      <c r="Z51" s="373">
        <v>-3.8394035908504931E-2</v>
      </c>
      <c r="AA51" s="373">
        <v>0</v>
      </c>
      <c r="AB51" s="374">
        <v>3.8394035908504931E-2</v>
      </c>
      <c r="AC51" s="375"/>
      <c r="AD51" s="373">
        <v>-5.6650616611175993E-2</v>
      </c>
      <c r="AE51" s="373">
        <v>0</v>
      </c>
      <c r="AF51" s="377">
        <v>5.6650616611175993E-2</v>
      </c>
      <c r="AG51" s="332"/>
      <c r="AH51" s="332"/>
      <c r="AI51" s="332"/>
    </row>
    <row r="52" spans="2:35" ht="18" customHeight="1" x14ac:dyDescent="0.25">
      <c r="B52" s="311" t="s">
        <v>68</v>
      </c>
      <c r="C52" s="367">
        <v>-0.17380787023651523</v>
      </c>
      <c r="D52" s="367">
        <v>-0.1809493985500851</v>
      </c>
      <c r="E52" s="367">
        <v>-0.14945401007620784</v>
      </c>
      <c r="F52" s="367">
        <v>-0.15442994850460851</v>
      </c>
      <c r="G52" s="367">
        <v>-0.16264805507018759</v>
      </c>
      <c r="H52" s="367">
        <v>-0.14448629176665168</v>
      </c>
      <c r="I52" s="367">
        <v>-0.12016954816399628</v>
      </c>
      <c r="J52" s="367">
        <v>-0.1661709324078994</v>
      </c>
      <c r="K52" s="368">
        <v>-0.16161111904363382</v>
      </c>
      <c r="L52" s="367">
        <v>-0.15385476511381593</v>
      </c>
      <c r="M52" s="367">
        <v>-0.14243463166694517</v>
      </c>
      <c r="N52" s="367">
        <v>-0.14360892411284912</v>
      </c>
      <c r="O52" s="369">
        <v>-1.1742924459039461E-3</v>
      </c>
      <c r="P52" s="343"/>
      <c r="Q52" s="332">
        <v>-0.14448629176665168</v>
      </c>
      <c r="R52" s="370">
        <v>0</v>
      </c>
      <c r="S52" s="371">
        <v>4.9677183095561683E-3</v>
      </c>
      <c r="T52" s="354">
        <v>1.4052710020746373E-2</v>
      </c>
      <c r="U52" s="372" t="s">
        <v>603</v>
      </c>
      <c r="V52" s="378"/>
      <c r="W52" s="378"/>
      <c r="X52" s="379"/>
      <c r="Y52" s="332" t="s">
        <v>68</v>
      </c>
      <c r="Z52" s="373">
        <v>-0.16264805507018759</v>
      </c>
      <c r="AA52" s="373">
        <v>0</v>
      </c>
      <c r="AB52" s="374">
        <v>0.16264805507018759</v>
      </c>
      <c r="AC52" s="375"/>
      <c r="AD52" s="373">
        <v>-0.14448629176665168</v>
      </c>
      <c r="AE52" s="373">
        <v>0</v>
      </c>
      <c r="AF52" s="377">
        <v>0.14448629176665168</v>
      </c>
      <c r="AG52" s="332"/>
      <c r="AH52" s="332"/>
      <c r="AI52" s="332"/>
    </row>
    <row r="53" spans="2:35" ht="18" customHeight="1" x14ac:dyDescent="0.25">
      <c r="B53" s="311" t="s">
        <v>69</v>
      </c>
      <c r="C53" s="367">
        <v>4.3491305523781242E-2</v>
      </c>
      <c r="D53" s="367">
        <v>-6.9063703138385474E-2</v>
      </c>
      <c r="E53" s="367">
        <v>-9.3384746134531446E-2</v>
      </c>
      <c r="F53" s="367">
        <v>-9.781187694611447E-2</v>
      </c>
      <c r="G53" s="367">
        <v>-0.10367969672271901</v>
      </c>
      <c r="H53" s="367">
        <v>-0.21911245789754569</v>
      </c>
      <c r="I53" s="367">
        <v>-0.18855373182112023</v>
      </c>
      <c r="J53" s="367">
        <v>-0.24280239582567409</v>
      </c>
      <c r="K53" s="368">
        <v>-8.6753442073010459E-2</v>
      </c>
      <c r="L53" s="367">
        <v>-0.14020134385545971</v>
      </c>
      <c r="M53" s="367">
        <v>-0.17044862881379497</v>
      </c>
      <c r="N53" s="367">
        <v>-0.21682286184811331</v>
      </c>
      <c r="O53" s="369">
        <v>-4.6374233034318341E-2</v>
      </c>
      <c r="P53" s="343"/>
      <c r="Q53" s="332">
        <v>-0.21911245789754569</v>
      </c>
      <c r="R53" s="370">
        <v>0</v>
      </c>
      <c r="S53" s="385">
        <v>-0.12572771176301423</v>
      </c>
      <c r="T53" s="386">
        <v>-0.11836667106312895</v>
      </c>
      <c r="U53" s="387" t="s">
        <v>603</v>
      </c>
      <c r="V53" s="378"/>
      <c r="W53" s="378" t="s">
        <v>546</v>
      </c>
      <c r="X53" s="379"/>
      <c r="Y53" s="332" t="s">
        <v>69</v>
      </c>
      <c r="Z53" s="373">
        <v>-0.10367969672271901</v>
      </c>
      <c r="AA53" s="373">
        <v>0</v>
      </c>
      <c r="AB53" s="374">
        <v>0.10367969672271901</v>
      </c>
      <c r="AC53" s="375"/>
      <c r="AD53" s="373">
        <v>-0.21911245789754569</v>
      </c>
      <c r="AE53" s="373">
        <v>0</v>
      </c>
      <c r="AF53" s="377">
        <v>0.21911245789754569</v>
      </c>
      <c r="AG53" s="332"/>
      <c r="AH53" s="332"/>
      <c r="AI53" s="332"/>
    </row>
    <row r="54" spans="2:35" ht="18" customHeight="1" x14ac:dyDescent="0.25">
      <c r="B54" s="311" t="s">
        <v>71</v>
      </c>
      <c r="C54" s="367">
        <v>0.14501514838844556</v>
      </c>
      <c r="D54" s="367">
        <v>0.14480898455601585</v>
      </c>
      <c r="E54" s="367">
        <v>0.11039920036442048</v>
      </c>
      <c r="F54" s="367">
        <v>0.12603300772274295</v>
      </c>
      <c r="G54" s="367">
        <v>8.2460970620447563E-2</v>
      </c>
      <c r="H54" s="367">
        <v>5.797526128895579E-2</v>
      </c>
      <c r="I54" s="367">
        <v>1.539097702042197E-2</v>
      </c>
      <c r="J54" s="367">
        <v>-5.9842178431464181E-3</v>
      </c>
      <c r="K54" s="368">
        <v>0.12708039754772643</v>
      </c>
      <c r="L54" s="367">
        <v>8.8823079877382097E-2</v>
      </c>
      <c r="M54" s="367">
        <v>5.1942402976608439E-2</v>
      </c>
      <c r="N54" s="367">
        <v>2.2460673488743782E-2</v>
      </c>
      <c r="O54" s="369">
        <v>-2.9481729487864657E-2</v>
      </c>
      <c r="P54" s="343"/>
      <c r="Q54" s="332">
        <v>5.797526128895579E-2</v>
      </c>
      <c r="R54" s="370">
        <v>0</v>
      </c>
      <c r="S54" s="385">
        <v>-5.2423939075464693E-2</v>
      </c>
      <c r="T54" s="386">
        <v>-4.627172788263946E-2</v>
      </c>
      <c r="U54" s="387" t="s">
        <v>603</v>
      </c>
      <c r="V54" s="378"/>
      <c r="W54" s="378" t="s">
        <v>547</v>
      </c>
      <c r="X54" s="379"/>
      <c r="Y54" s="332" t="s">
        <v>71</v>
      </c>
      <c r="Z54" s="373">
        <v>8.2460970620447563E-2</v>
      </c>
      <c r="AA54" s="373">
        <v>0</v>
      </c>
      <c r="AB54" s="381">
        <v>-8.2460970620447563E-2</v>
      </c>
      <c r="AC54" s="382" t="s">
        <v>540</v>
      </c>
      <c r="AD54" s="373">
        <v>5.797526128895579E-2</v>
      </c>
      <c r="AE54" s="373">
        <v>0</v>
      </c>
      <c r="AF54" s="377">
        <v>-5.797526128895579E-2</v>
      </c>
      <c r="AG54" s="332"/>
      <c r="AH54" s="332"/>
      <c r="AI54" s="332"/>
    </row>
    <row r="55" spans="2:35" ht="18" customHeight="1" x14ac:dyDescent="0.25">
      <c r="B55" s="311" t="s">
        <v>73</v>
      </c>
      <c r="C55" s="367">
        <v>0.22663402342485406</v>
      </c>
      <c r="D55" s="367">
        <v>0.1456433608223453</v>
      </c>
      <c r="E55" s="367">
        <v>0.16164588870826915</v>
      </c>
      <c r="F55" s="367">
        <v>0.14018840917828337</v>
      </c>
      <c r="G55" s="367">
        <v>0.11244761129122202</v>
      </c>
      <c r="H55" s="367">
        <v>8.1650757706730567E-2</v>
      </c>
      <c r="I55" s="367">
        <v>5.4953129853466662E-2</v>
      </c>
      <c r="J55" s="367">
        <v>1.1004099635633324E-2</v>
      </c>
      <c r="K55" s="368">
        <v>0.1491592195696326</v>
      </c>
      <c r="L55" s="367">
        <v>0.11142892605874533</v>
      </c>
      <c r="M55" s="367">
        <v>8.3017166283806412E-2</v>
      </c>
      <c r="N55" s="367">
        <v>4.9202662398610181E-2</v>
      </c>
      <c r="O55" s="369">
        <v>-3.3814503885196232E-2</v>
      </c>
      <c r="P55" s="343"/>
      <c r="Q55" s="332">
        <v>8.1650757706730567E-2</v>
      </c>
      <c r="R55" s="370">
        <v>0</v>
      </c>
      <c r="S55" s="371">
        <v>-7.9995131001538586E-2</v>
      </c>
      <c r="T55" s="354">
        <v>-4.4667252528022131E-2</v>
      </c>
      <c r="U55" s="372" t="s">
        <v>603</v>
      </c>
      <c r="V55" s="378"/>
      <c r="W55" s="378"/>
      <c r="X55" s="379"/>
      <c r="Y55" s="332" t="s">
        <v>73</v>
      </c>
      <c r="Z55" s="373">
        <v>0.11244761129122202</v>
      </c>
      <c r="AA55" s="373">
        <v>0</v>
      </c>
      <c r="AB55" s="374">
        <v>-0.11244761129122202</v>
      </c>
      <c r="AC55" s="375"/>
      <c r="AD55" s="373">
        <v>8.1650757706730567E-2</v>
      </c>
      <c r="AE55" s="373">
        <v>0</v>
      </c>
      <c r="AF55" s="377">
        <v>-8.1650757706730567E-2</v>
      </c>
      <c r="AG55" s="332"/>
      <c r="AH55" s="332"/>
      <c r="AI55" s="332"/>
    </row>
    <row r="56" spans="2:35" ht="18" customHeight="1" x14ac:dyDescent="0.25">
      <c r="B56" s="311" t="s">
        <v>74</v>
      </c>
      <c r="C56" s="367">
        <v>0.15734681372695519</v>
      </c>
      <c r="D56" s="367">
        <v>0.10394293414488494</v>
      </c>
      <c r="E56" s="367">
        <v>0.10577263093813177</v>
      </c>
      <c r="F56" s="367">
        <v>0.10565803820530219</v>
      </c>
      <c r="G56" s="367">
        <v>7.6920313206913921E-2</v>
      </c>
      <c r="H56" s="367">
        <v>7.2308948513432877E-2</v>
      </c>
      <c r="I56" s="367">
        <v>1.1197146956854628E-2</v>
      </c>
      <c r="J56" s="367">
        <v>-2.4824445113850246E-2</v>
      </c>
      <c r="K56" s="368">
        <v>0.10512453442943963</v>
      </c>
      <c r="L56" s="367">
        <v>8.4962433308549676E-2</v>
      </c>
      <c r="M56" s="367">
        <v>5.3475469559067144E-2</v>
      </c>
      <c r="N56" s="367">
        <v>1.9560550118812418E-2</v>
      </c>
      <c r="O56" s="369">
        <v>-3.3914919440254723E-2</v>
      </c>
      <c r="P56" s="343"/>
      <c r="Q56" s="332">
        <v>7.2308948513432877E-2</v>
      </c>
      <c r="R56" s="370">
        <v>0</v>
      </c>
      <c r="S56" s="371">
        <v>-3.3463682424698896E-2</v>
      </c>
      <c r="T56" s="354">
        <v>-1.8980227192675184E-2</v>
      </c>
      <c r="U56" s="372" t="s">
        <v>603</v>
      </c>
      <c r="V56" s="378"/>
      <c r="W56" s="378"/>
      <c r="X56" s="379"/>
      <c r="Y56" s="332" t="s">
        <v>74</v>
      </c>
      <c r="Z56" s="373">
        <v>7.6920313206913921E-2</v>
      </c>
      <c r="AA56" s="373">
        <v>0</v>
      </c>
      <c r="AB56" s="374">
        <v>-7.6920313206913921E-2</v>
      </c>
      <c r="AC56" s="375"/>
      <c r="AD56" s="373">
        <v>7.2308948513432877E-2</v>
      </c>
      <c r="AE56" s="373">
        <v>0</v>
      </c>
      <c r="AF56" s="377">
        <v>-7.2308948513432877E-2</v>
      </c>
      <c r="AG56" s="332"/>
      <c r="AH56" s="332"/>
      <c r="AI56" s="332"/>
    </row>
    <row r="57" spans="2:35" ht="18" customHeight="1" x14ac:dyDescent="0.25">
      <c r="B57" s="311" t="s">
        <v>75</v>
      </c>
      <c r="C57" s="367">
        <v>-7.2473039783308282E-2</v>
      </c>
      <c r="D57" s="367">
        <v>-8.0777541986579257E-2</v>
      </c>
      <c r="E57" s="367">
        <v>-4.7918446426578928E-2</v>
      </c>
      <c r="F57" s="367">
        <v>-8.0797555879495192E-2</v>
      </c>
      <c r="G57" s="367">
        <v>-4.1485979966266094E-2</v>
      </c>
      <c r="H57" s="367">
        <v>-9.404932931141699E-2</v>
      </c>
      <c r="I57" s="367">
        <v>-0.11217241043935856</v>
      </c>
      <c r="J57" s="367">
        <v>-0.153911123606575</v>
      </c>
      <c r="K57" s="368">
        <v>-6.9831181430884459E-2</v>
      </c>
      <c r="L57" s="367">
        <v>-7.2110955052392761E-2</v>
      </c>
      <c r="M57" s="367">
        <v>-8.2569239905680547E-2</v>
      </c>
      <c r="N57" s="367">
        <v>-0.12004428778578352</v>
      </c>
      <c r="O57" s="369">
        <v>-3.7475047880102974E-2</v>
      </c>
      <c r="P57" s="343"/>
      <c r="Q57" s="332">
        <v>-9.404932931141699E-2</v>
      </c>
      <c r="R57" s="370">
        <v>0</v>
      </c>
      <c r="S57" s="371">
        <v>-4.6130882884838062E-2</v>
      </c>
      <c r="T57" s="354">
        <v>-3.2907561388536344E-2</v>
      </c>
      <c r="U57" s="372" t="s">
        <v>606</v>
      </c>
      <c r="V57" s="378"/>
      <c r="W57" s="378"/>
      <c r="X57" s="379"/>
      <c r="Y57" s="332" t="s">
        <v>75</v>
      </c>
      <c r="Z57" s="373">
        <v>-4.1485979966266094E-2</v>
      </c>
      <c r="AA57" s="373">
        <v>0</v>
      </c>
      <c r="AB57" s="374">
        <v>4.1485979966266094E-2</v>
      </c>
      <c r="AC57" s="375"/>
      <c r="AD57" s="373">
        <v>-9.404932931141699E-2</v>
      </c>
      <c r="AE57" s="373">
        <v>0</v>
      </c>
      <c r="AF57" s="377">
        <v>9.404932931141699E-2</v>
      </c>
      <c r="AG57" s="332"/>
      <c r="AH57" s="332"/>
      <c r="AI57" s="332"/>
    </row>
    <row r="58" spans="2:35" ht="18" customHeight="1" x14ac:dyDescent="0.25">
      <c r="B58" s="311" t="s">
        <v>76</v>
      </c>
      <c r="C58" s="367">
        <v>2.9425641274287182E-2</v>
      </c>
      <c r="D58" s="367">
        <v>6.2073160352605815E-2</v>
      </c>
      <c r="E58" s="367">
        <v>-4.264729379385946E-2</v>
      </c>
      <c r="F58" s="367">
        <v>-3.4155539993055276E-2</v>
      </c>
      <c r="G58" s="367">
        <v>-7.9287415644441098E-2</v>
      </c>
      <c r="H58" s="367">
        <v>-0.16916290238625717</v>
      </c>
      <c r="I58" s="367">
        <v>-0.18972864103109879</v>
      </c>
      <c r="J58" s="367">
        <v>-0.25849890503516093</v>
      </c>
      <c r="K58" s="368">
        <v>-4.9098911447696403E-3</v>
      </c>
      <c r="L58" s="367">
        <v>-9.4201952674584519E-2</v>
      </c>
      <c r="M58" s="367">
        <v>-0.14605965302059901</v>
      </c>
      <c r="N58" s="367">
        <v>-0.20579681615083897</v>
      </c>
      <c r="O58" s="369">
        <v>-5.9737163130239967E-2</v>
      </c>
      <c r="P58" s="343"/>
      <c r="Q58" s="332">
        <v>-0.16916290238625717</v>
      </c>
      <c r="R58" s="370">
        <v>0</v>
      </c>
      <c r="S58" s="371">
        <v>-0.12651560859239772</v>
      </c>
      <c r="T58" s="354">
        <v>-0.11244142456750898</v>
      </c>
      <c r="U58" s="372" t="s">
        <v>603</v>
      </c>
      <c r="V58" s="378"/>
      <c r="W58" s="378"/>
      <c r="X58" s="379"/>
      <c r="Y58" s="332" t="s">
        <v>76</v>
      </c>
      <c r="Z58" s="373">
        <v>-7.9287415644441098E-2</v>
      </c>
      <c r="AA58" s="373">
        <v>0</v>
      </c>
      <c r="AB58" s="374">
        <v>7.9287415644441098E-2</v>
      </c>
      <c r="AC58" s="375"/>
      <c r="AD58" s="373">
        <v>-0.16916290238625717</v>
      </c>
      <c r="AE58" s="373">
        <v>0</v>
      </c>
      <c r="AF58" s="377">
        <v>0.16916290238625717</v>
      </c>
      <c r="AG58" s="332"/>
      <c r="AH58" s="332"/>
      <c r="AI58" s="332"/>
    </row>
    <row r="59" spans="2:35" ht="18" customHeight="1" x14ac:dyDescent="0.25">
      <c r="B59" s="311" t="s">
        <v>444</v>
      </c>
      <c r="C59" s="367">
        <v>6.2326481281848603E-2</v>
      </c>
      <c r="D59" s="367">
        <v>5.5443285923967099E-2</v>
      </c>
      <c r="E59" s="367">
        <v>7.3466795446362115E-2</v>
      </c>
      <c r="F59" s="367">
        <v>9.7539776925489208E-2</v>
      </c>
      <c r="G59" s="367">
        <v>9.1388978312723676E-2</v>
      </c>
      <c r="H59" s="367">
        <v>7.4182109704836394E-2</v>
      </c>
      <c r="I59" s="367">
        <v>6.179284492167985E-2</v>
      </c>
      <c r="J59" s="367">
        <v>4.8018103990591565E-3</v>
      </c>
      <c r="K59" s="368">
        <v>7.5483286098606148E-2</v>
      </c>
      <c r="L59" s="367">
        <v>8.7703621647683097E-2</v>
      </c>
      <c r="M59" s="367">
        <v>7.5787977646413304E-2</v>
      </c>
      <c r="N59" s="367">
        <v>4.6925588341858469E-2</v>
      </c>
      <c r="O59" s="369">
        <v>-2.8862389304554835E-2</v>
      </c>
      <c r="P59" s="343"/>
      <c r="Q59" s="332">
        <v>9.3482768835928959E-2</v>
      </c>
      <c r="R59" s="370">
        <v>1.9300659131092565E-2</v>
      </c>
      <c r="S59" s="371">
        <v>7.1531425847427832E-4</v>
      </c>
      <c r="T59" s="354">
        <v>-2.0282267914270055E-2</v>
      </c>
      <c r="U59" s="372" t="s">
        <v>603</v>
      </c>
      <c r="V59" s="378"/>
      <c r="W59" s="378"/>
      <c r="X59" s="379"/>
      <c r="Y59" s="332" t="s">
        <v>444</v>
      </c>
      <c r="Z59" s="390">
        <v>9.1388978312723676E-2</v>
      </c>
      <c r="AA59" s="390">
        <v>0</v>
      </c>
      <c r="AB59" s="391">
        <v>-9.1388978312723676E-2</v>
      </c>
      <c r="AC59" s="392" t="s">
        <v>540</v>
      </c>
      <c r="AD59" s="373">
        <v>7.4182109704836394E-2</v>
      </c>
      <c r="AE59" s="373">
        <v>0</v>
      </c>
      <c r="AF59" s="377">
        <v>-7.4182109704836394E-2</v>
      </c>
      <c r="AG59" s="332"/>
      <c r="AH59" s="332"/>
      <c r="AI59" s="332" t="s">
        <v>548</v>
      </c>
    </row>
    <row r="60" spans="2:35" ht="18" customHeight="1" x14ac:dyDescent="0.25">
      <c r="B60" s="311" t="s">
        <v>78</v>
      </c>
      <c r="C60" s="367">
        <v>0.19466940600604382</v>
      </c>
      <c r="D60" s="367">
        <v>4.4358407061192991E-2</v>
      </c>
      <c r="E60" s="367">
        <v>-4.7652832167869672E-3</v>
      </c>
      <c r="F60" s="367">
        <v>1.5897035873183286E-2</v>
      </c>
      <c r="G60" s="367">
        <v>-1.1501696373013277E-2</v>
      </c>
      <c r="H60" s="367">
        <v>3.2266265180271286E-2</v>
      </c>
      <c r="I60" s="367">
        <v>3.6977920539523521E-2</v>
      </c>
      <c r="J60" s="367">
        <v>-5.5167936282187538E-2</v>
      </c>
      <c r="K60" s="368">
        <v>1.8496719905863105E-2</v>
      </c>
      <c r="L60" s="367">
        <v>1.2220534893480432E-2</v>
      </c>
      <c r="M60" s="367">
        <v>1.9247496448927176E-2</v>
      </c>
      <c r="N60" s="367">
        <v>4.6920831458690899E-3</v>
      </c>
      <c r="O60" s="369">
        <v>-1.4555413303058085E-2</v>
      </c>
      <c r="P60" s="343"/>
      <c r="Q60" s="332">
        <v>3.2266265180271286E-2</v>
      </c>
      <c r="R60" s="370">
        <v>0</v>
      </c>
      <c r="S60" s="371">
        <v>3.7031548397058252E-2</v>
      </c>
      <c r="T60" s="354">
        <v>3.0068595430186282E-2</v>
      </c>
      <c r="U60" s="372" t="s">
        <v>603</v>
      </c>
      <c r="V60" s="378"/>
      <c r="W60" s="378"/>
      <c r="X60" s="379"/>
      <c r="Y60" s="332" t="s">
        <v>78</v>
      </c>
      <c r="Z60" s="373">
        <v>-1.1501696373013277E-2</v>
      </c>
      <c r="AA60" s="373">
        <v>0</v>
      </c>
      <c r="AB60" s="384">
        <v>1.1501696373013277E-2</v>
      </c>
      <c r="AC60" s="382" t="s">
        <v>540</v>
      </c>
      <c r="AD60" s="373">
        <v>3.2266265180271286E-2</v>
      </c>
      <c r="AE60" s="373">
        <v>0</v>
      </c>
      <c r="AF60" s="376">
        <v>-3.2266265180271286E-2</v>
      </c>
      <c r="AG60" s="332"/>
      <c r="AH60" s="332"/>
      <c r="AI60" s="332"/>
    </row>
    <row r="61" spans="2:35" ht="18" customHeight="1" x14ac:dyDescent="0.25">
      <c r="B61" s="311" t="s">
        <v>79</v>
      </c>
      <c r="C61" s="367">
        <v>0.48368308193273107</v>
      </c>
      <c r="D61" s="367">
        <v>0.49891854225197385</v>
      </c>
      <c r="E61" s="367">
        <v>0.51474627393933603</v>
      </c>
      <c r="F61" s="367">
        <v>0.52337019654760064</v>
      </c>
      <c r="G61" s="367">
        <v>0.52944574365265096</v>
      </c>
      <c r="H61" s="367">
        <v>0.52967500191875216</v>
      </c>
      <c r="I61" s="367">
        <v>0.52846486710782936</v>
      </c>
      <c r="J61" s="367">
        <v>0.52863268155633625</v>
      </c>
      <c r="K61" s="368">
        <v>0.51234500424630358</v>
      </c>
      <c r="L61" s="367">
        <v>0.52749698070633466</v>
      </c>
      <c r="M61" s="367">
        <v>0.52919520422641086</v>
      </c>
      <c r="N61" s="367">
        <v>0.52892418352763926</v>
      </c>
      <c r="O61" s="369">
        <v>-2.7102069877160684E-4</v>
      </c>
      <c r="P61" s="343"/>
      <c r="Q61" s="332">
        <v>0.52967500191875216</v>
      </c>
      <c r="R61" s="370">
        <v>0</v>
      </c>
      <c r="S61" s="371">
        <v>1.4928727979416134E-2</v>
      </c>
      <c r="T61" s="354">
        <v>3.2670318186263092E-3</v>
      </c>
      <c r="U61" s="372" t="s">
        <v>603</v>
      </c>
      <c r="V61" s="378"/>
      <c r="W61" s="378"/>
      <c r="X61" s="379"/>
      <c r="Y61" s="332" t="s">
        <v>79</v>
      </c>
      <c r="Z61" s="373">
        <v>0.52944574365265096</v>
      </c>
      <c r="AA61" s="373">
        <v>0</v>
      </c>
      <c r="AB61" s="374">
        <v>-0.52944574365265096</v>
      </c>
      <c r="AC61" s="375"/>
      <c r="AD61" s="373">
        <v>0.52967500191875216</v>
      </c>
      <c r="AE61" s="373">
        <v>0</v>
      </c>
      <c r="AF61" s="377">
        <v>-0.52967500191875216</v>
      </c>
      <c r="AG61" s="332"/>
      <c r="AH61" s="332"/>
      <c r="AI61" s="332"/>
    </row>
    <row r="62" spans="2:35" ht="18" customHeight="1" x14ac:dyDescent="0.25">
      <c r="B62" s="311" t="s">
        <v>81</v>
      </c>
      <c r="C62" s="367">
        <v>-0.41563181287153517</v>
      </c>
      <c r="D62" s="367">
        <v>-0.41575714810160036</v>
      </c>
      <c r="E62" s="367">
        <v>-0.45550285863118628</v>
      </c>
      <c r="F62" s="367">
        <v>-0.4494394170458989</v>
      </c>
      <c r="G62" s="367">
        <v>-0.45657017682524337</v>
      </c>
      <c r="H62" s="367">
        <v>-0.46737681479801951</v>
      </c>
      <c r="I62" s="367">
        <v>-0.4290961755624258</v>
      </c>
      <c r="J62" s="367">
        <v>-0.46635347670964911</v>
      </c>
      <c r="K62" s="368">
        <v>-0.44023314125956187</v>
      </c>
      <c r="L62" s="367">
        <v>-0.45779546955638728</v>
      </c>
      <c r="M62" s="367">
        <v>-0.45101438906189623</v>
      </c>
      <c r="N62" s="367">
        <v>-0.45427548902336484</v>
      </c>
      <c r="O62" s="369">
        <v>-3.2610999614686165E-3</v>
      </c>
      <c r="P62" s="343"/>
      <c r="Q62" s="332">
        <v>-4.5873021111753877E-2</v>
      </c>
      <c r="R62" s="370">
        <v>0.42150379368626562</v>
      </c>
      <c r="S62" s="371">
        <v>-1.1873956166833233E-2</v>
      </c>
      <c r="T62" s="354">
        <v>-1.437201786244835E-2</v>
      </c>
      <c r="U62" s="372" t="s">
        <v>603</v>
      </c>
      <c r="V62" s="378"/>
      <c r="W62" s="378"/>
      <c r="X62" s="379"/>
      <c r="Y62" s="332" t="s">
        <v>81</v>
      </c>
      <c r="Z62" s="373">
        <v>-0.45657017682524337</v>
      </c>
      <c r="AA62" s="373">
        <v>0</v>
      </c>
      <c r="AB62" s="374">
        <v>0.45657017682524337</v>
      </c>
      <c r="AC62" s="382" t="s">
        <v>540</v>
      </c>
      <c r="AD62" s="373">
        <v>-0.46737681479801951</v>
      </c>
      <c r="AE62" s="373">
        <v>0</v>
      </c>
      <c r="AF62" s="377">
        <v>0.46737681479801951</v>
      </c>
      <c r="AG62" s="332"/>
      <c r="AH62" s="332"/>
      <c r="AI62" s="332"/>
    </row>
    <row r="63" spans="2:35" ht="18" customHeight="1" x14ac:dyDescent="0.25">
      <c r="B63" s="311" t="s">
        <v>82</v>
      </c>
      <c r="C63" s="367">
        <v>0.10552913668464609</v>
      </c>
      <c r="D63" s="367">
        <v>0.11034523300870686</v>
      </c>
      <c r="E63" s="367">
        <v>8.1979682414906066E-2</v>
      </c>
      <c r="F63" s="367">
        <v>9.8501770584952839E-2</v>
      </c>
      <c r="G63" s="367">
        <v>9.5339226117957004E-2</v>
      </c>
      <c r="H63" s="367">
        <v>9.7026758670746019E-2</v>
      </c>
      <c r="I63" s="367">
        <v>8.0907207874280393E-2</v>
      </c>
      <c r="J63" s="367">
        <v>3.4690877148692061E-2</v>
      </c>
      <c r="K63" s="368">
        <v>9.6942228669521915E-2</v>
      </c>
      <c r="L63" s="367">
        <v>9.6955918457885273E-2</v>
      </c>
      <c r="M63" s="367">
        <v>9.1091064220994486E-2</v>
      </c>
      <c r="N63" s="367">
        <v>7.087494789790616E-2</v>
      </c>
      <c r="O63" s="369">
        <v>-2.0216116323088326E-2</v>
      </c>
      <c r="P63" s="343"/>
      <c r="Q63" s="332">
        <v>-0.46737681479801951</v>
      </c>
      <c r="R63" s="370">
        <v>-0.56440357346876557</v>
      </c>
      <c r="S63" s="371">
        <v>1.5047076255839953E-2</v>
      </c>
      <c r="T63" s="354">
        <v>1.0626031929110435E-4</v>
      </c>
      <c r="U63" s="372" t="s">
        <v>603</v>
      </c>
      <c r="V63" s="378"/>
      <c r="W63" s="378"/>
      <c r="X63" s="379"/>
      <c r="Y63" s="332" t="s">
        <v>82</v>
      </c>
      <c r="Z63" s="373">
        <v>9.5339226117957004E-2</v>
      </c>
      <c r="AA63" s="373">
        <v>0</v>
      </c>
      <c r="AB63" s="374">
        <v>-9.5339226117957004E-2</v>
      </c>
      <c r="AC63" s="375"/>
      <c r="AD63" s="373">
        <v>9.7026758670746019E-2</v>
      </c>
      <c r="AE63" s="373">
        <v>0</v>
      </c>
      <c r="AF63" s="377">
        <v>-9.7026758670746019E-2</v>
      </c>
      <c r="AG63" s="332"/>
      <c r="AH63" s="332"/>
      <c r="AI63" s="332"/>
    </row>
    <row r="64" spans="2:35" ht="18" customHeight="1" x14ac:dyDescent="0.25">
      <c r="B64" s="311" t="s">
        <v>83</v>
      </c>
      <c r="C64" s="367">
        <v>-0.15191177859265412</v>
      </c>
      <c r="D64" s="367">
        <v>-0.17273872088680589</v>
      </c>
      <c r="E64" s="367">
        <v>-0.1865758992943703</v>
      </c>
      <c r="F64" s="367">
        <v>-0.17370220580672927</v>
      </c>
      <c r="G64" s="367">
        <v>-0.19594661765466731</v>
      </c>
      <c r="H64" s="367">
        <v>-0.24022901853235762</v>
      </c>
      <c r="I64" s="367">
        <v>-0.2543672282856414</v>
      </c>
      <c r="J64" s="367">
        <v>-0.30331369179944884</v>
      </c>
      <c r="K64" s="368">
        <v>-0.17767227532930183</v>
      </c>
      <c r="L64" s="367">
        <v>-0.20329261399791809</v>
      </c>
      <c r="M64" s="367">
        <v>-0.2301809548242221</v>
      </c>
      <c r="N64" s="367">
        <v>-0.2659699795391493</v>
      </c>
      <c r="O64" s="369">
        <v>-3.5789024714927203E-2</v>
      </c>
      <c r="P64" s="343"/>
      <c r="Q64" s="332">
        <v>9.7026758670746019E-2</v>
      </c>
      <c r="R64" s="370">
        <v>0.33725577720310362</v>
      </c>
      <c r="S64" s="371">
        <v>-5.3653119237987323E-2</v>
      </c>
      <c r="T64" s="354">
        <v>-5.5404606801659317E-2</v>
      </c>
      <c r="U64" s="372" t="s">
        <v>606</v>
      </c>
      <c r="V64" s="378"/>
      <c r="W64" s="378"/>
      <c r="X64" s="379"/>
      <c r="Y64" s="332" t="s">
        <v>83</v>
      </c>
      <c r="Z64" s="372">
        <v>-0.19594661765466731</v>
      </c>
      <c r="AA64" s="372">
        <v>0</v>
      </c>
      <c r="AB64" s="374">
        <v>0.19594661765466731</v>
      </c>
      <c r="AC64" s="382" t="s">
        <v>540</v>
      </c>
      <c r="AD64" s="373">
        <v>-0.24022901853235762</v>
      </c>
      <c r="AE64" s="373">
        <v>0</v>
      </c>
      <c r="AF64" s="377">
        <v>0.24022901853235762</v>
      </c>
      <c r="AG64" s="332"/>
      <c r="AH64" s="332"/>
      <c r="AI64" s="332"/>
    </row>
    <row r="65" spans="2:32" ht="18" customHeight="1" x14ac:dyDescent="0.25">
      <c r="B65" s="311" t="s">
        <v>84</v>
      </c>
      <c r="C65" s="367">
        <v>0.17679842259943332</v>
      </c>
      <c r="D65" s="367">
        <v>0.14224833148430724</v>
      </c>
      <c r="E65" s="367">
        <v>0.1183000698598986</v>
      </c>
      <c r="F65" s="367">
        <v>0.16157123794359185</v>
      </c>
      <c r="G65" s="367">
        <v>0.1274813872531238</v>
      </c>
      <c r="H65" s="367">
        <v>8.7275315801089132E-2</v>
      </c>
      <c r="I65" s="367">
        <v>6.7336258615260422E-2</v>
      </c>
      <c r="J65" s="367">
        <v>2.8865725808569453E-2</v>
      </c>
      <c r="K65" s="368">
        <v>0.14070654642926592</v>
      </c>
      <c r="L65" s="367">
        <v>0.12544264699926824</v>
      </c>
      <c r="M65" s="367">
        <v>9.403098722315778E-2</v>
      </c>
      <c r="N65" s="367">
        <v>6.1159100074972994E-2</v>
      </c>
      <c r="O65" s="369">
        <v>-3.2871887148184786E-2</v>
      </c>
      <c r="P65" s="343"/>
      <c r="Q65" s="332">
        <v>-0.24022901853235762</v>
      </c>
      <c r="R65" s="370">
        <v>-0.32750433433344672</v>
      </c>
      <c r="S65" s="371">
        <v>-3.1024754058809473E-2</v>
      </c>
      <c r="T65" s="354">
        <v>-5.7250996797268694E-2</v>
      </c>
      <c r="U65" s="372" t="s">
        <v>603</v>
      </c>
      <c r="V65" s="378"/>
      <c r="W65" s="378"/>
      <c r="X65" s="379"/>
      <c r="Y65" s="332" t="s">
        <v>84</v>
      </c>
      <c r="Z65" s="373">
        <v>0.1274813872531238</v>
      </c>
      <c r="AA65" s="373">
        <v>0</v>
      </c>
      <c r="AB65" s="374">
        <v>-0.1274813872531238</v>
      </c>
      <c r="AC65" s="375"/>
      <c r="AD65" s="373">
        <v>8.7275315801089132E-2</v>
      </c>
      <c r="AE65" s="373">
        <v>0</v>
      </c>
      <c r="AF65" s="377">
        <v>-8.7275315801089132E-2</v>
      </c>
    </row>
    <row r="66" spans="2:32" ht="18" customHeight="1" x14ac:dyDescent="0.25">
      <c r="B66" s="311" t="s">
        <v>85</v>
      </c>
      <c r="C66" s="367">
        <v>2.2333718528653238E-2</v>
      </c>
      <c r="D66" s="367">
        <v>-4.1518854224978433E-2</v>
      </c>
      <c r="E66" s="367">
        <v>-5.9947503055636536E-2</v>
      </c>
      <c r="F66" s="367">
        <v>-2.6780322903377264E-2</v>
      </c>
      <c r="G66" s="367">
        <v>-1.5373478811613703E-2</v>
      </c>
      <c r="H66" s="367">
        <v>-8.4840149794422878E-2</v>
      </c>
      <c r="I66" s="367">
        <v>-7.7325232443086409E-2</v>
      </c>
      <c r="J66" s="367">
        <v>-0.11060315570304359</v>
      </c>
      <c r="K66" s="368">
        <v>-4.2748893394664082E-2</v>
      </c>
      <c r="L66" s="367">
        <v>-4.2331317169804615E-2</v>
      </c>
      <c r="M66" s="367">
        <v>-5.9179620349707661E-2</v>
      </c>
      <c r="N66" s="367">
        <v>-9.0922845980184297E-2</v>
      </c>
      <c r="O66" s="369">
        <v>-3.1743225630476636E-2</v>
      </c>
      <c r="P66" s="343"/>
      <c r="Q66" s="332">
        <v>8.7275315801089132E-2</v>
      </c>
      <c r="R66" s="370">
        <v>0.172115465595512</v>
      </c>
      <c r="S66" s="371">
        <v>-2.4892646738786342E-2</v>
      </c>
      <c r="T66" s="354">
        <v>-6.3763248936927391E-2</v>
      </c>
      <c r="U66" s="372" t="s">
        <v>603</v>
      </c>
      <c r="V66" s="378"/>
      <c r="W66" s="378"/>
      <c r="X66" s="379"/>
      <c r="Y66" s="332" t="s">
        <v>85</v>
      </c>
      <c r="Z66" s="373">
        <v>-1.5373478811613703E-2</v>
      </c>
      <c r="AA66" s="373">
        <v>0</v>
      </c>
      <c r="AB66" s="374">
        <v>1.5373478811613703E-2</v>
      </c>
      <c r="AC66" s="375"/>
      <c r="AD66" s="373">
        <v>-8.4840149794422878E-2</v>
      </c>
      <c r="AE66" s="373">
        <v>0</v>
      </c>
      <c r="AF66" s="377">
        <v>8.4840149794422878E-2</v>
      </c>
    </row>
    <row r="68" spans="2:32" ht="15" x14ac:dyDescent="0.25">
      <c r="B68" s="393" t="s">
        <v>514</v>
      </c>
      <c r="C68" s="375">
        <v>-3.8768966957803612E-3</v>
      </c>
      <c r="D68" s="375">
        <v>-2.8699413596012045E-2</v>
      </c>
      <c r="E68" s="369">
        <v>-3.1002636494977615E-2</v>
      </c>
      <c r="F68" s="369">
        <v>-3.381256246741067E-2</v>
      </c>
      <c r="G68" s="369">
        <v>-4.9028349786014294E-2</v>
      </c>
      <c r="H68" s="369">
        <v>-6.2338665684544582E-2</v>
      </c>
      <c r="I68" s="369">
        <v>-7.7618156598855986E-2</v>
      </c>
      <c r="J68" s="369">
        <v>-0.11293798185591206</v>
      </c>
      <c r="K68" s="394">
        <v>-3.1011945191036172E-2</v>
      </c>
      <c r="L68" s="369">
        <v>-4.8393192645989846E-2</v>
      </c>
      <c r="M68" s="369">
        <v>-6.2995057356471623E-2</v>
      </c>
      <c r="N68" s="369">
        <v>-8.4298268046437572E-2</v>
      </c>
      <c r="O68" s="369">
        <v>-2.1303210689965935E-2</v>
      </c>
      <c r="P68" s="343"/>
      <c r="Q68" s="332"/>
      <c r="R68" s="332"/>
      <c r="S68" s="344"/>
      <c r="T68" s="345"/>
      <c r="U68" s="346"/>
      <c r="V68" s="332"/>
      <c r="W68" s="332" t="s">
        <v>549</v>
      </c>
      <c r="X68" s="347"/>
      <c r="Y68" s="332"/>
      <c r="Z68" s="332"/>
      <c r="AA68" s="332"/>
      <c r="AB68" s="332"/>
      <c r="AC68" s="332"/>
      <c r="AD68" s="332"/>
      <c r="AE68" s="332"/>
      <c r="AF68" s="332"/>
    </row>
    <row r="69" spans="2:32" ht="15" x14ac:dyDescent="0.25">
      <c r="B69" s="332" t="s">
        <v>515</v>
      </c>
      <c r="C69" s="395">
        <v>5.6316462735339331E-3</v>
      </c>
      <c r="D69" s="395">
        <v>-3.6240375071672534E-2</v>
      </c>
      <c r="E69" s="396">
        <v>-4.264729379385946E-2</v>
      </c>
      <c r="F69" s="396">
        <v>-2.6780322903377264E-2</v>
      </c>
      <c r="G69" s="396">
        <v>-3.8394035908504931E-2</v>
      </c>
      <c r="H69" s="396">
        <v>-5.6650616611175993E-2</v>
      </c>
      <c r="I69" s="396">
        <v>-7.4154535372392971E-2</v>
      </c>
      <c r="J69" s="396">
        <v>-0.11060315570304359</v>
      </c>
      <c r="K69" s="397">
        <v>-3.2044371441346031E-2</v>
      </c>
      <c r="L69" s="396">
        <v>-4.2331317169804615E-2</v>
      </c>
      <c r="M69" s="396">
        <v>-5.9179620349707661E-2</v>
      </c>
      <c r="N69" s="396">
        <v>-8.140946398596198E-2</v>
      </c>
      <c r="O69" s="396">
        <v>-2.3894243024562771E-2</v>
      </c>
      <c r="P69" s="343"/>
      <c r="Q69" s="332"/>
      <c r="R69" s="332"/>
      <c r="S69" s="344"/>
      <c r="T69" s="345"/>
      <c r="U69" s="346"/>
      <c r="V69" s="332"/>
      <c r="W69" s="332" t="s">
        <v>550</v>
      </c>
      <c r="X69" s="347"/>
      <c r="Y69" s="332"/>
      <c r="Z69" s="332"/>
      <c r="AA69" s="332"/>
      <c r="AB69" s="332"/>
      <c r="AC69" s="332"/>
      <c r="AD69" s="332"/>
      <c r="AE69" s="332"/>
      <c r="AF69" s="332"/>
    </row>
    <row r="70" spans="2:32" ht="15" x14ac:dyDescent="0.25">
      <c r="B70" s="332" t="s">
        <v>551</v>
      </c>
      <c r="C70" s="395">
        <v>0.71217778629676232</v>
      </c>
      <c r="D70" s="395">
        <v>0.68075601094256688</v>
      </c>
      <c r="E70" s="396">
        <v>0.70603191069711846</v>
      </c>
      <c r="F70" s="396">
        <v>0.69753664058569687</v>
      </c>
      <c r="G70" s="396">
        <v>0.68933259749771869</v>
      </c>
      <c r="H70" s="396">
        <v>0.66057312850554384</v>
      </c>
      <c r="I70" s="396">
        <v>0.64288933286569749</v>
      </c>
      <c r="J70" s="396">
        <v>0.61917199742021156</v>
      </c>
      <c r="K70" s="397">
        <v>0.6947748540751274</v>
      </c>
      <c r="L70" s="396">
        <v>0.68248078886298646</v>
      </c>
      <c r="M70" s="396">
        <v>0.66426501962298667</v>
      </c>
      <c r="N70" s="396">
        <v>0.64087815293048422</v>
      </c>
      <c r="O70" s="396">
        <v>2.873354530271309E-2</v>
      </c>
      <c r="P70" s="343"/>
      <c r="Q70" s="332"/>
      <c r="R70" s="332"/>
      <c r="S70" s="344"/>
      <c r="T70" s="345"/>
      <c r="U70" s="346"/>
      <c r="V70" s="332"/>
      <c r="W70" s="332"/>
      <c r="X70" s="347"/>
      <c r="Y70" s="332"/>
      <c r="Z70" s="332"/>
      <c r="AA70" s="332"/>
      <c r="AB70" s="332"/>
      <c r="AC70" s="332"/>
      <c r="AD70" s="332"/>
      <c r="AE70" s="332"/>
      <c r="AF70" s="332"/>
    </row>
    <row r="71" spans="2:32" ht="15" x14ac:dyDescent="0.25">
      <c r="B71" s="332" t="s">
        <v>552</v>
      </c>
      <c r="C71" s="395">
        <v>-0.51086739673894455</v>
      </c>
      <c r="D71" s="395">
        <v>-0.64315045699794049</v>
      </c>
      <c r="E71" s="396">
        <v>-0.68104304591369058</v>
      </c>
      <c r="F71" s="396">
        <v>-0.66367582201788655</v>
      </c>
      <c r="G71" s="396">
        <v>-0.56301113228127964</v>
      </c>
      <c r="H71" s="396">
        <v>-0.57659660670458412</v>
      </c>
      <c r="I71" s="396">
        <v>-0.69256659557232225</v>
      </c>
      <c r="J71" s="396">
        <v>-0.66364634974203562</v>
      </c>
      <c r="K71" s="397">
        <v>-0.66262310830983928</v>
      </c>
      <c r="L71" s="396">
        <v>-0.60109452033458355</v>
      </c>
      <c r="M71" s="396">
        <v>-0.61072477818606208</v>
      </c>
      <c r="N71" s="396">
        <v>-0.64426985067298059</v>
      </c>
      <c r="O71" s="396">
        <v>-6.8725927288615402E-2</v>
      </c>
      <c r="P71" s="343"/>
      <c r="Q71" s="332"/>
      <c r="R71" s="332"/>
      <c r="S71" s="344"/>
      <c r="T71" s="345"/>
      <c r="U71" s="346"/>
      <c r="V71" s="332"/>
      <c r="W71" s="332"/>
      <c r="X71" s="347"/>
      <c r="Y71" s="332"/>
      <c r="Z71" s="332"/>
      <c r="AA71" s="332"/>
      <c r="AB71" s="332"/>
      <c r="AC71" s="332"/>
      <c r="AD71" s="332"/>
      <c r="AE71" s="332"/>
      <c r="AF71" s="332"/>
    </row>
    <row r="73" spans="2:32" ht="15" hidden="1" x14ac:dyDescent="0.25">
      <c r="B73" s="332"/>
      <c r="C73" s="332"/>
      <c r="D73" s="332"/>
      <c r="E73" s="332"/>
      <c r="F73" s="332"/>
      <c r="G73" s="398">
        <v>-4.9028349786014294E-2</v>
      </c>
      <c r="H73" s="398">
        <v>-6.2338665684544582E-2</v>
      </c>
      <c r="I73" s="398">
        <v>-7.7618156598855986E-2</v>
      </c>
      <c r="J73" s="398">
        <v>-0.11328800683425753</v>
      </c>
      <c r="K73" s="399">
        <v>-3.1011945191036172E-2</v>
      </c>
      <c r="L73" s="400">
        <v>-4.8393192645989846E-2</v>
      </c>
      <c r="M73" s="400">
        <v>-6.2995057356471623E-2</v>
      </c>
      <c r="N73" s="400">
        <v>-8.4414943039219398E-2</v>
      </c>
      <c r="O73" s="400">
        <v>-2.1419885682747754E-2</v>
      </c>
      <c r="P73" s="343"/>
      <c r="Q73" s="332"/>
      <c r="R73" s="332"/>
      <c r="S73" s="344"/>
      <c r="T73" s="345"/>
      <c r="U73" s="346"/>
      <c r="V73" s="332"/>
      <c r="W73" s="332"/>
      <c r="X73" s="347"/>
      <c r="Y73" s="332"/>
      <c r="Z73" s="332"/>
      <c r="AA73" s="332"/>
      <c r="AB73" s="332"/>
      <c r="AC73" s="332"/>
      <c r="AD73" s="332"/>
      <c r="AE73" s="332"/>
      <c r="AF73" s="332"/>
    </row>
    <row r="74" spans="2:32" ht="15" hidden="1" x14ac:dyDescent="0.25">
      <c r="B74" s="332"/>
      <c r="C74" s="332"/>
      <c r="D74" s="332"/>
      <c r="E74" s="332"/>
      <c r="F74" s="332"/>
      <c r="G74" s="332"/>
      <c r="H74" s="332"/>
      <c r="I74" s="332"/>
      <c r="J74" s="332"/>
      <c r="K74" s="352"/>
      <c r="L74" s="332"/>
      <c r="M74" s="332"/>
      <c r="N74" s="332"/>
      <c r="O74" s="332"/>
      <c r="P74" s="343"/>
      <c r="Q74" s="332"/>
      <c r="R74" s="332"/>
      <c r="S74" s="344"/>
      <c r="T74" s="345"/>
      <c r="U74" s="346"/>
      <c r="V74" s="332"/>
      <c r="W74" s="332"/>
      <c r="X74" s="347"/>
      <c r="Y74" s="332"/>
      <c r="Z74" s="332"/>
      <c r="AA74" s="332"/>
      <c r="AB74" s="332"/>
      <c r="AC74" s="332"/>
      <c r="AD74" s="332"/>
      <c r="AE74" s="332"/>
      <c r="AF74" s="332"/>
    </row>
    <row r="75" spans="2:32" ht="15" hidden="1" x14ac:dyDescent="0.25">
      <c r="B75" s="332"/>
      <c r="C75" s="332"/>
      <c r="D75" s="332"/>
      <c r="E75" s="332"/>
      <c r="F75" s="332"/>
      <c r="G75" s="401">
        <v>0</v>
      </c>
      <c r="H75" s="401">
        <v>0</v>
      </c>
      <c r="I75" s="401">
        <v>0</v>
      </c>
      <c r="J75" s="401">
        <v>3.5002497834547841E-4</v>
      </c>
      <c r="K75" s="401">
        <v>0</v>
      </c>
      <c r="L75" s="401">
        <v>0</v>
      </c>
      <c r="M75" s="401">
        <v>0</v>
      </c>
      <c r="N75" s="401">
        <v>1.1667499278182614E-4</v>
      </c>
      <c r="O75" s="401">
        <v>1.166749927818192E-4</v>
      </c>
      <c r="P75" s="343"/>
      <c r="Q75" s="332"/>
      <c r="R75" s="332"/>
      <c r="S75" s="344"/>
      <c r="T75" s="345"/>
      <c r="U75" s="346"/>
      <c r="V75" s="332"/>
      <c r="W75" s="332"/>
      <c r="X75" s="347"/>
      <c r="Y75" s="332"/>
      <c r="Z75" s="332"/>
      <c r="AA75" s="332"/>
      <c r="AB75" s="332"/>
      <c r="AC75" s="332"/>
      <c r="AD75" s="332"/>
      <c r="AE75" s="332"/>
      <c r="AF75" s="332"/>
    </row>
    <row r="76" spans="2:32" ht="15" hidden="1" x14ac:dyDescent="0.25">
      <c r="B76" s="332"/>
      <c r="C76" s="332"/>
      <c r="D76" s="332"/>
      <c r="E76" s="332"/>
      <c r="F76" s="332"/>
      <c r="G76" s="332"/>
      <c r="H76" s="332"/>
      <c r="I76" s="332"/>
      <c r="J76" s="332"/>
      <c r="K76" s="352"/>
      <c r="L76" s="332"/>
      <c r="M76" s="332"/>
      <c r="N76" s="332"/>
      <c r="O76" s="332"/>
      <c r="P76" s="343"/>
      <c r="Q76" s="332"/>
      <c r="R76" s="332"/>
      <c r="S76" s="344"/>
      <c r="T76" s="345"/>
      <c r="U76" s="346"/>
      <c r="V76" s="332"/>
      <c r="W76" s="332"/>
      <c r="X76" s="347"/>
      <c r="Y76" s="332"/>
      <c r="Z76" s="332"/>
      <c r="AA76" s="332"/>
      <c r="AB76" s="332"/>
      <c r="AC76" s="332"/>
      <c r="AD76" s="332"/>
      <c r="AE76" s="332"/>
      <c r="AF76" s="332"/>
    </row>
    <row r="77" spans="2:32" ht="15" x14ac:dyDescent="0.25">
      <c r="B77" s="332"/>
      <c r="C77" s="332"/>
      <c r="D77" s="332"/>
      <c r="E77" s="332"/>
      <c r="F77" s="332"/>
      <c r="G77" s="332"/>
      <c r="H77" s="332"/>
      <c r="I77" s="332"/>
      <c r="J77" s="332"/>
      <c r="K77" s="352"/>
      <c r="L77" s="332"/>
      <c r="M77" s="332"/>
      <c r="N77" s="332"/>
      <c r="O77" s="332"/>
      <c r="P77" s="343"/>
      <c r="Q77" s="332"/>
      <c r="R77" s="332"/>
      <c r="S77" s="344"/>
      <c r="T77" s="345"/>
      <c r="U77" s="346"/>
      <c r="V77" s="332"/>
      <c r="W77" s="332"/>
      <c r="X77" s="347"/>
      <c r="Y77" s="332"/>
      <c r="Z77" s="332"/>
      <c r="AA77" s="332"/>
      <c r="AB77" s="332"/>
      <c r="AC77" s="332"/>
      <c r="AD77" s="332"/>
      <c r="AE77" s="332"/>
      <c r="AF77" s="332"/>
    </row>
  </sheetData>
  <mergeCells count="3">
    <mergeCell ref="B1:O1"/>
    <mergeCell ref="B3:O3"/>
    <mergeCell ref="C5:O5"/>
  </mergeCells>
  <pageMargins left="0.7" right="0.7" top="0.75" bottom="0.75" header="0.3" footer="0.3"/>
  <pageSetup scale="84" fitToHeight="0" orientation="landscape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7A7E6-3DF5-4159-9C71-7D36ED5E541D}">
  <sheetPr>
    <tabColor theme="2" tint="-0.249977111117893"/>
    <pageSetUpPr fitToPage="1"/>
  </sheetPr>
  <dimension ref="B1:T58"/>
  <sheetViews>
    <sheetView topLeftCell="B1" zoomScale="110" zoomScaleNormal="110" workbookViewId="0">
      <selection sqref="A1:XFD1048576"/>
    </sheetView>
  </sheetViews>
  <sheetFormatPr defaultColWidth="8.7109375" defaultRowHeight="15" x14ac:dyDescent="0.25"/>
  <cols>
    <col min="1" max="1" width="48.28515625" style="332" customWidth="1"/>
    <col min="2" max="2" width="46" style="332" customWidth="1"/>
    <col min="3" max="5" width="12.7109375" style="332" customWidth="1"/>
    <col min="6" max="6" width="3.28515625" style="332" customWidth="1"/>
    <col min="7" max="9" width="12.5703125" style="332" customWidth="1"/>
    <col min="10" max="10" width="2.140625" style="332" customWidth="1"/>
    <col min="11" max="13" width="12.28515625" style="332" customWidth="1"/>
    <col min="14" max="14" width="1.7109375" style="332" customWidth="1"/>
    <col min="15" max="17" width="12.28515625" style="332" customWidth="1"/>
    <col min="18" max="18" width="3.28515625" style="332" customWidth="1"/>
    <col min="19" max="19" width="24.85546875" style="332" customWidth="1"/>
    <col min="20" max="20" width="12.28515625" style="332" customWidth="1"/>
    <col min="21" max="23" width="8.7109375" style="332" customWidth="1"/>
    <col min="24" max="16384" width="8.7109375" style="332"/>
  </cols>
  <sheetData>
    <row r="1" spans="2:20" ht="15.75" x14ac:dyDescent="0.25">
      <c r="B1" s="878" t="s">
        <v>553</v>
      </c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</row>
    <row r="2" spans="2:20" x14ac:dyDescent="0.25">
      <c r="B2" s="348"/>
      <c r="C2" s="348"/>
      <c r="D2" s="348"/>
      <c r="E2" s="348"/>
      <c r="F2" s="348"/>
      <c r="G2" s="348"/>
      <c r="H2" s="348"/>
    </row>
    <row r="3" spans="2:20" ht="26.25" x14ac:dyDescent="0.4">
      <c r="B3" s="879" t="s">
        <v>554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Q3" s="879"/>
    </row>
    <row r="5" spans="2:20" x14ac:dyDescent="0.25">
      <c r="C5" s="880" t="s">
        <v>555</v>
      </c>
      <c r="D5" s="880"/>
      <c r="E5" s="880"/>
      <c r="G5" s="880" t="s">
        <v>556</v>
      </c>
      <c r="H5" s="880"/>
      <c r="I5" s="880"/>
      <c r="K5" s="880" t="s">
        <v>557</v>
      </c>
      <c r="L5" s="880"/>
      <c r="M5" s="880"/>
      <c r="O5" s="880" t="s">
        <v>558</v>
      </c>
      <c r="P5" s="880"/>
      <c r="Q5" s="880"/>
    </row>
    <row r="6" spans="2:20" ht="41.25" customHeight="1" x14ac:dyDescent="0.25">
      <c r="B6" s="402" t="s">
        <v>559</v>
      </c>
      <c r="C6" s="403" t="s">
        <v>560</v>
      </c>
      <c r="D6" s="403" t="s">
        <v>561</v>
      </c>
      <c r="E6" s="357" t="s">
        <v>226</v>
      </c>
      <c r="F6" s="404"/>
      <c r="G6" s="403" t="s">
        <v>560</v>
      </c>
      <c r="H6" s="403" t="s">
        <v>561</v>
      </c>
      <c r="I6" s="357" t="s">
        <v>226</v>
      </c>
      <c r="K6" s="360" t="s">
        <v>560</v>
      </c>
      <c r="L6" s="360" t="s">
        <v>561</v>
      </c>
      <c r="M6" s="360" t="s">
        <v>226</v>
      </c>
      <c r="O6" s="403" t="s">
        <v>560</v>
      </c>
      <c r="P6" s="403" t="s">
        <v>561</v>
      </c>
      <c r="Q6" s="357" t="s">
        <v>226</v>
      </c>
    </row>
    <row r="7" spans="2:20" ht="17.25" customHeight="1" x14ac:dyDescent="0.25">
      <c r="G7" s="356"/>
      <c r="H7" s="356"/>
      <c r="I7" s="357"/>
      <c r="K7" s="360"/>
      <c r="L7" s="360"/>
      <c r="M7" s="360"/>
      <c r="O7" s="403"/>
      <c r="P7" s="403"/>
      <c r="Q7" s="357"/>
    </row>
    <row r="8" spans="2:20" x14ac:dyDescent="0.25">
      <c r="B8" s="332" t="s">
        <v>22</v>
      </c>
      <c r="C8" s="405">
        <v>4.0005293791986606E-2</v>
      </c>
      <c r="D8" s="372" t="s">
        <v>220</v>
      </c>
      <c r="E8" s="372" t="s">
        <v>220</v>
      </c>
      <c r="G8" s="405">
        <v>3.6834302788116932E-2</v>
      </c>
      <c r="H8" s="405">
        <v>3.6834302788116932E-2</v>
      </c>
      <c r="I8" s="372">
        <v>0</v>
      </c>
      <c r="K8" s="405">
        <v>3.459907883511248E-3</v>
      </c>
      <c r="L8" s="405">
        <v>3.459907883511248E-3</v>
      </c>
      <c r="M8" s="372">
        <v>0</v>
      </c>
      <c r="O8" s="405">
        <v>2.6766501487871592E-2</v>
      </c>
      <c r="P8" s="405">
        <v>2.6766501487871592E-2</v>
      </c>
      <c r="Q8" s="406">
        <v>0</v>
      </c>
      <c r="T8" s="407"/>
    </row>
    <row r="9" spans="2:20" ht="15" customHeight="1" x14ac:dyDescent="0.25">
      <c r="B9" s="332" t="s">
        <v>24</v>
      </c>
      <c r="C9" s="405">
        <v>-8.2365765740685132E-2</v>
      </c>
      <c r="D9" s="372" t="s">
        <v>220</v>
      </c>
      <c r="E9" s="372" t="s">
        <v>220</v>
      </c>
      <c r="G9" s="405">
        <v>-9.3754281900766998E-2</v>
      </c>
      <c r="H9" s="405">
        <v>-9.3754281900766998E-2</v>
      </c>
      <c r="I9" s="372">
        <v>0</v>
      </c>
      <c r="K9" s="405">
        <v>-0.10249420583689453</v>
      </c>
      <c r="L9" s="405">
        <v>-0.10249420583689453</v>
      </c>
      <c r="M9" s="372">
        <v>0</v>
      </c>
      <c r="O9" s="405">
        <v>-9.2871417826115563E-2</v>
      </c>
      <c r="P9" s="405">
        <v>-9.2871417826115563E-2</v>
      </c>
      <c r="Q9" s="406">
        <v>0</v>
      </c>
      <c r="T9" s="407"/>
    </row>
    <row r="10" spans="2:20" ht="15" customHeight="1" x14ac:dyDescent="0.25">
      <c r="B10" s="332" t="s">
        <v>25</v>
      </c>
      <c r="C10" s="405">
        <v>-0.11911862981757558</v>
      </c>
      <c r="D10" s="372" t="s">
        <v>220</v>
      </c>
      <c r="E10" s="372" t="s">
        <v>220</v>
      </c>
      <c r="G10" s="405">
        <v>-0.13883101678348378</v>
      </c>
      <c r="H10" s="405">
        <v>-0.13883101678348378</v>
      </c>
      <c r="I10" s="372">
        <v>0</v>
      </c>
      <c r="K10" s="405">
        <v>-0.11690697350740133</v>
      </c>
      <c r="L10" s="405">
        <v>-0.11690697350740133</v>
      </c>
      <c r="M10" s="372">
        <v>0</v>
      </c>
      <c r="O10" s="405">
        <v>-0.12495220670282021</v>
      </c>
      <c r="P10" s="405">
        <v>-0.12495220670282021</v>
      </c>
      <c r="Q10" s="406">
        <v>0</v>
      </c>
      <c r="T10" s="407"/>
    </row>
    <row r="11" spans="2:20" ht="15" customHeight="1" x14ac:dyDescent="0.25">
      <c r="B11" s="332" t="s">
        <v>33</v>
      </c>
      <c r="C11" s="405">
        <v>-0.16809739828459141</v>
      </c>
      <c r="D11" s="372" t="s">
        <v>220</v>
      </c>
      <c r="E11" s="372" t="s">
        <v>220</v>
      </c>
      <c r="G11" s="405">
        <v>-0.16023770628346737</v>
      </c>
      <c r="H11" s="405">
        <v>-0.16023770628346737</v>
      </c>
      <c r="I11" s="372">
        <v>0</v>
      </c>
      <c r="K11" s="405">
        <v>-0.20953965541268835</v>
      </c>
      <c r="L11" s="405">
        <v>-0.20953965541268835</v>
      </c>
      <c r="M11" s="372">
        <v>0</v>
      </c>
      <c r="O11" s="405">
        <v>-0.17929158666024905</v>
      </c>
      <c r="P11" s="405">
        <v>-0.17929158666024905</v>
      </c>
      <c r="Q11" s="406">
        <v>0</v>
      </c>
      <c r="T11" s="407"/>
    </row>
    <row r="12" spans="2:20" ht="15" customHeight="1" x14ac:dyDescent="0.25">
      <c r="B12" s="332" t="s">
        <v>35</v>
      </c>
      <c r="C12" s="405">
        <v>-0.23080743238259485</v>
      </c>
      <c r="D12" s="372" t="s">
        <v>220</v>
      </c>
      <c r="E12" s="372" t="s">
        <v>220</v>
      </c>
      <c r="G12" s="405">
        <v>-0.24775687024487569</v>
      </c>
      <c r="H12" s="405">
        <v>-0.24775687024487569</v>
      </c>
      <c r="I12" s="372">
        <v>0</v>
      </c>
      <c r="K12" s="405">
        <v>-0.17195891734062968</v>
      </c>
      <c r="L12" s="405">
        <v>-0.17195891734062968</v>
      </c>
      <c r="M12" s="372">
        <v>0</v>
      </c>
      <c r="O12" s="405">
        <v>-0.21684107332270006</v>
      </c>
      <c r="P12" s="405">
        <v>-0.21684107332270006</v>
      </c>
      <c r="Q12" s="406">
        <v>0</v>
      </c>
      <c r="T12" s="407"/>
    </row>
    <row r="13" spans="2:20" ht="15" customHeight="1" x14ac:dyDescent="0.25">
      <c r="B13" s="332" t="s">
        <v>37</v>
      </c>
      <c r="C13" s="405">
        <v>8.8072947085392747E-2</v>
      </c>
      <c r="D13" s="372" t="s">
        <v>220</v>
      </c>
      <c r="E13" s="372" t="s">
        <v>220</v>
      </c>
      <c r="G13" s="405">
        <v>0.10847145353854716</v>
      </c>
      <c r="H13" s="405">
        <v>0.10847145353854716</v>
      </c>
      <c r="I13" s="372">
        <v>0</v>
      </c>
      <c r="K13" s="405">
        <v>5.9408702683434213E-2</v>
      </c>
      <c r="L13" s="405">
        <v>5.9408702683434213E-2</v>
      </c>
      <c r="M13" s="372">
        <v>0</v>
      </c>
      <c r="O13" s="405">
        <v>8.5317701102458052E-2</v>
      </c>
      <c r="P13" s="405">
        <v>8.5317701102458052E-2</v>
      </c>
      <c r="Q13" s="406">
        <v>0</v>
      </c>
      <c r="T13" s="407"/>
    </row>
    <row r="14" spans="2:20" ht="15" customHeight="1" x14ac:dyDescent="0.25">
      <c r="B14" s="332" t="s">
        <v>47</v>
      </c>
      <c r="C14" s="405">
        <v>-0.56301113228127964</v>
      </c>
      <c r="D14" s="372" t="s">
        <v>220</v>
      </c>
      <c r="E14" s="372" t="s">
        <v>220</v>
      </c>
      <c r="G14" s="405">
        <v>-0.57659660670458412</v>
      </c>
      <c r="H14" s="405">
        <v>-0.57659660670458412</v>
      </c>
      <c r="I14" s="372">
        <v>0</v>
      </c>
      <c r="K14" s="405">
        <v>-0.69256659557232225</v>
      </c>
      <c r="L14" s="405">
        <v>-0.69256659557232225</v>
      </c>
      <c r="M14" s="372">
        <v>0</v>
      </c>
      <c r="O14" s="405">
        <v>-0.61072477818606208</v>
      </c>
      <c r="P14" s="405">
        <v>-0.61072477818606208</v>
      </c>
      <c r="Q14" s="406">
        <v>0</v>
      </c>
      <c r="T14" s="407"/>
    </row>
    <row r="15" spans="2:20" ht="15" customHeight="1" x14ac:dyDescent="0.25">
      <c r="B15" s="332" t="s">
        <v>54</v>
      </c>
      <c r="C15" s="405">
        <v>-0.23517395268724575</v>
      </c>
      <c r="D15" s="372" t="s">
        <v>220</v>
      </c>
      <c r="E15" s="372" t="s">
        <v>220</v>
      </c>
      <c r="G15" s="405">
        <v>-0.20985794951884912</v>
      </c>
      <c r="H15" s="405">
        <v>-0.20985794951884912</v>
      </c>
      <c r="I15" s="372">
        <v>0</v>
      </c>
      <c r="K15" s="405">
        <v>-0.2441866843949165</v>
      </c>
      <c r="L15" s="405">
        <v>-0.2441866843949165</v>
      </c>
      <c r="M15" s="372">
        <v>0</v>
      </c>
      <c r="O15" s="405">
        <v>-0.2297395288670038</v>
      </c>
      <c r="P15" s="405">
        <v>-0.2297395288670038</v>
      </c>
      <c r="Q15" s="406">
        <v>0</v>
      </c>
      <c r="T15" s="407"/>
    </row>
    <row r="16" spans="2:20" ht="15" hidden="1" customHeight="1" x14ac:dyDescent="0.25">
      <c r="B16" s="332" t="s">
        <v>61</v>
      </c>
      <c r="C16" s="405">
        <v>-9.1667349480746396E-2</v>
      </c>
      <c r="D16" s="372" t="s">
        <v>220</v>
      </c>
      <c r="E16" s="372" t="s">
        <v>220</v>
      </c>
      <c r="G16" s="405">
        <v>-5.1762674360192364E-2</v>
      </c>
      <c r="H16" s="405">
        <v>-5.1762674360192364E-2</v>
      </c>
      <c r="I16" s="372">
        <v>0</v>
      </c>
      <c r="K16" s="405">
        <v>-9.532252348910189E-2</v>
      </c>
      <c r="L16" s="405">
        <v>-9.532252348910189E-2</v>
      </c>
      <c r="M16" s="372">
        <v>0</v>
      </c>
      <c r="O16" s="405">
        <v>-7.9584182443346876E-2</v>
      </c>
      <c r="P16" s="405">
        <v>-7.9584182443346876E-2</v>
      </c>
      <c r="Q16" s="406">
        <v>0</v>
      </c>
      <c r="S16" s="408" t="s">
        <v>562</v>
      </c>
      <c r="T16" s="407"/>
    </row>
    <row r="17" spans="2:20" ht="15" hidden="1" customHeight="1" x14ac:dyDescent="0.25">
      <c r="B17" s="332" t="s">
        <v>63</v>
      </c>
      <c r="C17" s="405">
        <v>5.4827970423291836E-2</v>
      </c>
      <c r="D17" s="372" t="s">
        <v>220</v>
      </c>
      <c r="E17" s="372" t="s">
        <v>220</v>
      </c>
      <c r="G17" s="405">
        <v>3.2871165743072903E-2</v>
      </c>
      <c r="H17" s="405">
        <v>3.2871165743072903E-2</v>
      </c>
      <c r="I17" s="372">
        <v>0</v>
      </c>
      <c r="K17" s="405">
        <v>4.9053092159230954E-2</v>
      </c>
      <c r="L17" s="405">
        <v>4.9053092159230954E-2</v>
      </c>
      <c r="M17" s="372">
        <v>0</v>
      </c>
      <c r="O17" s="405">
        <v>4.55840761085319E-2</v>
      </c>
      <c r="P17" s="405">
        <v>4.55840761085319E-2</v>
      </c>
      <c r="Q17" s="406">
        <v>0</v>
      </c>
      <c r="S17" s="408" t="s">
        <v>563</v>
      </c>
      <c r="T17" s="407"/>
    </row>
    <row r="18" spans="2:20" ht="15" customHeight="1" x14ac:dyDescent="0.25">
      <c r="B18" s="332" t="s">
        <v>66</v>
      </c>
      <c r="C18" s="405">
        <v>-0.1427372608489357</v>
      </c>
      <c r="D18" s="372" t="s">
        <v>220</v>
      </c>
      <c r="E18" s="372" t="s">
        <v>220</v>
      </c>
      <c r="G18" s="405">
        <v>-0.20003458519954234</v>
      </c>
      <c r="H18" s="405">
        <v>-0.20003458519954234</v>
      </c>
      <c r="I18" s="372">
        <v>0</v>
      </c>
      <c r="K18" s="405">
        <v>-0.20676384283335048</v>
      </c>
      <c r="L18" s="405">
        <v>-0.20676384283335048</v>
      </c>
      <c r="M18" s="372">
        <v>0</v>
      </c>
      <c r="O18" s="405">
        <v>-0.18317856296060953</v>
      </c>
      <c r="P18" s="405">
        <v>-0.18317856296060953</v>
      </c>
      <c r="Q18" s="406">
        <v>0</v>
      </c>
      <c r="T18" s="407"/>
    </row>
    <row r="19" spans="2:20" ht="15" hidden="1" customHeight="1" x14ac:dyDescent="0.25">
      <c r="B19" s="332" t="s">
        <v>444</v>
      </c>
      <c r="C19" s="405">
        <v>9.1388978312723676E-2</v>
      </c>
      <c r="D19" s="372" t="s">
        <v>220</v>
      </c>
      <c r="E19" s="372" t="s">
        <v>220</v>
      </c>
      <c r="G19" s="405">
        <v>7.4182109704836394E-2</v>
      </c>
      <c r="H19" s="405">
        <v>7.4182109704836394E-2</v>
      </c>
      <c r="I19" s="387">
        <v>0</v>
      </c>
      <c r="K19" s="405">
        <v>6.179284492167985E-2</v>
      </c>
      <c r="L19" s="405">
        <v>6.179284492167985E-2</v>
      </c>
      <c r="M19" s="372">
        <v>0</v>
      </c>
      <c r="O19" s="405">
        <v>7.5787977646413304E-2</v>
      </c>
      <c r="P19" s="405">
        <v>7.5787977646413304E-2</v>
      </c>
      <c r="Q19" s="406">
        <v>0</v>
      </c>
      <c r="S19" s="408" t="s">
        <v>563</v>
      </c>
      <c r="T19" s="407"/>
    </row>
    <row r="20" spans="2:20" ht="15" hidden="1" customHeight="1" x14ac:dyDescent="0.25">
      <c r="B20" s="332" t="s">
        <v>81</v>
      </c>
      <c r="C20" s="405">
        <v>-0.45657017682524337</v>
      </c>
      <c r="D20" s="372" t="s">
        <v>220</v>
      </c>
      <c r="E20" s="372" t="s">
        <v>220</v>
      </c>
      <c r="G20" s="405">
        <v>-0.46737681479801951</v>
      </c>
      <c r="H20" s="405">
        <v>-0.46737681479801951</v>
      </c>
      <c r="I20" s="372">
        <v>0</v>
      </c>
      <c r="K20" s="405">
        <v>-0.4290961755624258</v>
      </c>
      <c r="L20" s="405">
        <v>-0.4290961755624258</v>
      </c>
      <c r="M20" s="372">
        <v>0</v>
      </c>
      <c r="O20" s="405">
        <v>-0.45101438906189623</v>
      </c>
      <c r="P20" s="405">
        <v>-0.45101438906189623</v>
      </c>
      <c r="Q20" s="406">
        <v>0</v>
      </c>
      <c r="S20" s="408" t="s">
        <v>563</v>
      </c>
      <c r="T20" s="407"/>
    </row>
    <row r="21" spans="2:20" ht="15" customHeight="1" x14ac:dyDescent="0.25">
      <c r="G21" s="380"/>
      <c r="H21" s="409"/>
      <c r="I21" s="377"/>
      <c r="N21" s="348"/>
      <c r="O21" s="405"/>
      <c r="P21" s="367"/>
      <c r="Q21" s="377"/>
    </row>
    <row r="22" spans="2:20" ht="26.25" customHeight="1" x14ac:dyDescent="0.25">
      <c r="B22" s="881" t="s">
        <v>564</v>
      </c>
      <c r="C22" s="881"/>
      <c r="D22" s="881"/>
      <c r="E22" s="881"/>
      <c r="F22" s="881"/>
      <c r="G22" s="881"/>
      <c r="H22" s="881"/>
      <c r="I22" s="881"/>
      <c r="J22" s="881"/>
      <c r="K22" s="881"/>
      <c r="L22" s="881"/>
      <c r="M22" s="881"/>
      <c r="N22" s="881"/>
      <c r="O22" s="881"/>
      <c r="P22" s="881"/>
      <c r="Q22" s="881"/>
    </row>
    <row r="23" spans="2:20" x14ac:dyDescent="0.25">
      <c r="B23" s="410"/>
      <c r="C23" s="410"/>
      <c r="D23" s="410"/>
      <c r="E23" s="410"/>
      <c r="F23" s="410"/>
      <c r="G23" s="396"/>
      <c r="H23" s="411"/>
      <c r="L23" s="412"/>
    </row>
    <row r="24" spans="2:20" x14ac:dyDescent="0.25">
      <c r="B24" s="413" t="s">
        <v>565</v>
      </c>
      <c r="C24" s="413"/>
      <c r="D24" s="413"/>
      <c r="E24" s="413"/>
      <c r="F24" s="413"/>
      <c r="G24" s="414"/>
      <c r="H24" s="415"/>
      <c r="I24" s="413"/>
      <c r="J24" s="413"/>
      <c r="K24" s="413"/>
      <c r="L24" s="413"/>
      <c r="M24" s="413"/>
    </row>
    <row r="26" spans="2:20" ht="15.75" thickBot="1" x14ac:dyDescent="0.3"/>
    <row r="27" spans="2:20" x14ac:dyDescent="0.25">
      <c r="B27" s="416" t="s">
        <v>566</v>
      </c>
      <c r="C27" s="417"/>
      <c r="D27" s="417"/>
      <c r="E27" s="417"/>
      <c r="F27" s="417"/>
      <c r="G27" s="418"/>
      <c r="K27" s="400"/>
    </row>
    <row r="28" spans="2:20" ht="15.75" thickBot="1" x14ac:dyDescent="0.3">
      <c r="B28" s="419" t="s">
        <v>567</v>
      </c>
      <c r="C28" s="2"/>
      <c r="D28" s="2"/>
      <c r="E28" s="2"/>
      <c r="F28" s="2"/>
      <c r="G28" s="420"/>
      <c r="K28" s="400"/>
    </row>
    <row r="29" spans="2:20" ht="15.75" thickBot="1" x14ac:dyDescent="0.3">
      <c r="B29" s="421" t="s">
        <v>130</v>
      </c>
      <c r="C29" s="422"/>
      <c r="D29" s="423" t="s">
        <v>114</v>
      </c>
      <c r="E29" s="422"/>
      <c r="F29" s="422"/>
      <c r="G29" s="424"/>
      <c r="K29" s="400"/>
    </row>
    <row r="30" spans="2:20" x14ac:dyDescent="0.25">
      <c r="D30" s="348" t="s">
        <v>130</v>
      </c>
      <c r="K30" s="400"/>
    </row>
    <row r="31" spans="2:20" ht="15.75" thickBot="1" x14ac:dyDescent="0.3"/>
    <row r="32" spans="2:20" ht="27" thickBot="1" x14ac:dyDescent="0.3">
      <c r="B32" s="425" t="s">
        <v>568</v>
      </c>
      <c r="C32" s="426"/>
      <c r="D32" s="427" t="s">
        <v>130</v>
      </c>
    </row>
    <row r="58" spans="7:7" x14ac:dyDescent="0.25">
      <c r="G58" s="428"/>
    </row>
  </sheetData>
  <mergeCells count="7">
    <mergeCell ref="B22:Q22"/>
    <mergeCell ref="B1:Q1"/>
    <mergeCell ref="B3:Q3"/>
    <mergeCell ref="C5:E5"/>
    <mergeCell ref="G5:I5"/>
    <mergeCell ref="K5:M5"/>
    <mergeCell ref="O5:Q5"/>
  </mergeCells>
  <dataValidations count="1">
    <dataValidation type="list" allowBlank="1" showInputMessage="1" showErrorMessage="1" sqref="B29" xr:uid="{3305361F-0258-4D9B-A5C5-F261F1F0C55B}">
      <formula1>$D$29:$D$30</formula1>
    </dataValidation>
  </dataValidations>
  <pageMargins left="0.7" right="0.7" top="0.75" bottom="0.75" header="0.3" footer="0.3"/>
  <pageSetup scale="4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D1181-0D12-4EBF-A319-7CAA222D3C19}">
  <sheetPr>
    <tabColor theme="2" tint="-0.249977111117893"/>
    <pageSetUpPr fitToPage="1"/>
  </sheetPr>
  <dimension ref="A1:AW186"/>
  <sheetViews>
    <sheetView zoomScale="80" zoomScaleNormal="80" workbookViewId="0">
      <selection sqref="A1:XFD1048576"/>
    </sheetView>
  </sheetViews>
  <sheetFormatPr defaultColWidth="8.7109375" defaultRowHeight="15" x14ac:dyDescent="0.25"/>
  <cols>
    <col min="2" max="2" width="46.85546875" customWidth="1"/>
    <col min="3" max="3" width="63" style="332" hidden="1" customWidth="1"/>
    <col min="4" max="4" width="15.28515625" style="480" customWidth="1"/>
    <col min="5" max="5" width="12.42578125" style="332" customWidth="1"/>
    <col min="6" max="6" width="3" style="332" customWidth="1"/>
    <col min="7" max="7" width="17.42578125" style="332" customWidth="1"/>
    <col min="8" max="8" width="13" style="332" customWidth="1"/>
    <col min="9" max="9" width="1.7109375" customWidth="1"/>
    <col min="10" max="10" width="13.7109375" style="311" customWidth="1"/>
    <col min="11" max="11" width="8.7109375" customWidth="1"/>
    <col min="12" max="12" width="79" hidden="1" customWidth="1"/>
    <col min="13" max="13" width="7.7109375" hidden="1" customWidth="1"/>
    <col min="14" max="14" width="46.85546875" hidden="1" customWidth="1"/>
    <col min="15" max="15" width="1.7109375" style="43" hidden="1" customWidth="1"/>
    <col min="16" max="16" width="16.7109375" style="51" hidden="1" customWidth="1"/>
    <col min="17" max="18" width="10.140625" style="51" hidden="1" customWidth="1"/>
    <col min="19" max="19" width="15.85546875" style="51" hidden="1" customWidth="1"/>
    <col min="20" max="20" width="13" hidden="1" customWidth="1"/>
    <col min="21" max="21" width="0" hidden="1" customWidth="1"/>
    <col min="22" max="22" width="12.28515625" hidden="1" customWidth="1"/>
    <col min="23" max="23" width="13.5703125" hidden="1" customWidth="1"/>
    <col min="24" max="24" width="1.7109375" style="43" hidden="1" customWidth="1"/>
    <col min="25" max="25" width="16.7109375" style="51" hidden="1" customWidth="1"/>
    <col min="26" max="26" width="10.140625" style="51" hidden="1" customWidth="1"/>
    <col min="27" max="27" width="29.140625" style="51" hidden="1" customWidth="1"/>
    <col min="28" max="28" width="12.140625" style="51" hidden="1" customWidth="1"/>
    <col min="29" max="32" width="12.140625" hidden="1" customWidth="1"/>
    <col min="33" max="33" width="0" hidden="1" customWidth="1"/>
    <col min="34" max="34" width="40.140625" hidden="1" customWidth="1"/>
    <col min="35" max="45" width="0" hidden="1" customWidth="1"/>
    <col min="47" max="48" width="8.7109375" hidden="1" customWidth="1"/>
    <col min="49" max="49" width="13.85546875" hidden="1" customWidth="1"/>
  </cols>
  <sheetData>
    <row r="1" spans="2:49" x14ac:dyDescent="0.25">
      <c r="B1" s="882" t="s">
        <v>569</v>
      </c>
      <c r="C1" s="882"/>
      <c r="D1" s="882"/>
      <c r="E1" s="882"/>
      <c r="F1" s="882"/>
      <c r="G1" s="882"/>
      <c r="H1" s="882"/>
      <c r="I1" s="882"/>
      <c r="J1" s="882"/>
      <c r="N1" s="429"/>
      <c r="O1" s="430"/>
      <c r="P1" s="431"/>
      <c r="Q1" s="431"/>
      <c r="R1" s="431"/>
      <c r="S1" s="431"/>
      <c r="T1" s="429"/>
      <c r="U1" s="429"/>
      <c r="V1" s="429"/>
      <c r="W1" s="429"/>
      <c r="X1" s="430"/>
      <c r="Y1" s="431"/>
      <c r="Z1" s="431"/>
      <c r="AA1" s="431"/>
      <c r="AB1" s="431"/>
      <c r="AC1" s="429"/>
      <c r="AD1" s="429"/>
      <c r="AE1" s="429"/>
      <c r="AF1" s="429"/>
    </row>
    <row r="2" spans="2:49" x14ac:dyDescent="0.25">
      <c r="B2" s="288"/>
      <c r="C2" s="432"/>
      <c r="D2" s="432"/>
      <c r="E2" s="432"/>
      <c r="F2" s="432"/>
      <c r="G2" s="432"/>
      <c r="H2" s="432"/>
      <c r="I2" s="288"/>
      <c r="J2" s="433"/>
      <c r="N2" s="429"/>
      <c r="O2" s="430"/>
      <c r="P2" s="431"/>
      <c r="Q2" s="431"/>
      <c r="R2" s="431"/>
      <c r="S2" s="431"/>
      <c r="T2" s="429"/>
      <c r="U2" s="429"/>
      <c r="V2" s="429"/>
      <c r="W2" s="429"/>
      <c r="X2" s="430"/>
      <c r="Y2" s="431"/>
      <c r="Z2" s="431"/>
      <c r="AA2" s="431"/>
      <c r="AB2" s="431"/>
      <c r="AC2" s="429"/>
      <c r="AD2" s="429"/>
      <c r="AE2" s="429"/>
      <c r="AF2" s="429"/>
    </row>
    <row r="3" spans="2:49" ht="28.5" x14ac:dyDescent="0.45">
      <c r="B3" s="883" t="s">
        <v>570</v>
      </c>
      <c r="C3" s="883"/>
      <c r="D3" s="883"/>
      <c r="E3" s="883"/>
      <c r="F3" s="883"/>
      <c r="G3" s="883"/>
      <c r="H3" s="883"/>
      <c r="I3" s="883"/>
      <c r="J3" s="883"/>
      <c r="N3" s="429"/>
      <c r="O3" s="430"/>
      <c r="P3" s="431"/>
      <c r="Q3" s="431"/>
      <c r="R3" s="431"/>
      <c r="S3" s="431"/>
      <c r="T3" s="429"/>
      <c r="U3" s="429"/>
      <c r="V3" s="429"/>
      <c r="W3" s="429"/>
      <c r="X3" s="430"/>
      <c r="Y3" s="431"/>
      <c r="Z3" s="431"/>
      <c r="AA3" s="431"/>
      <c r="AB3" s="431"/>
      <c r="AC3" s="429"/>
      <c r="AD3" s="429"/>
      <c r="AE3" s="429"/>
      <c r="AF3" s="429"/>
    </row>
    <row r="4" spans="2:49" x14ac:dyDescent="0.25">
      <c r="B4" s="288"/>
      <c r="C4" s="434"/>
      <c r="D4" s="435"/>
      <c r="E4" s="434"/>
      <c r="F4" s="434"/>
      <c r="G4" s="434"/>
      <c r="H4" s="434"/>
      <c r="I4" s="288"/>
      <c r="J4" s="433"/>
      <c r="N4" s="429"/>
      <c r="O4" s="430"/>
      <c r="P4" s="431"/>
      <c r="Q4" s="431"/>
      <c r="R4" s="431"/>
      <c r="S4" s="884" t="s">
        <v>571</v>
      </c>
      <c r="T4" s="884"/>
      <c r="U4" s="884"/>
      <c r="V4" s="884"/>
      <c r="W4" s="884"/>
      <c r="X4" s="430"/>
      <c r="Y4" s="431"/>
      <c r="Z4" s="431"/>
      <c r="AA4" s="436" t="s">
        <v>441</v>
      </c>
      <c r="AB4" s="884" t="s">
        <v>572</v>
      </c>
      <c r="AC4" s="884"/>
      <c r="AD4" s="884"/>
      <c r="AE4" s="884"/>
      <c r="AF4" s="884"/>
    </row>
    <row r="5" spans="2:49" ht="25.5" customHeight="1" x14ac:dyDescent="0.25">
      <c r="B5" s="288"/>
      <c r="C5" s="434"/>
      <c r="D5" s="885" t="s">
        <v>528</v>
      </c>
      <c r="E5" s="885"/>
      <c r="F5" s="437"/>
      <c r="G5" s="885" t="s">
        <v>529</v>
      </c>
      <c r="H5" s="885"/>
      <c r="I5" s="288"/>
      <c r="J5" s="886" t="s">
        <v>573</v>
      </c>
      <c r="L5" t="s">
        <v>574</v>
      </c>
      <c r="N5" s="429"/>
      <c r="O5" s="430"/>
      <c r="P5" s="431"/>
      <c r="Q5" s="431"/>
      <c r="R5" s="431"/>
      <c r="S5" s="887" t="s">
        <v>575</v>
      </c>
      <c r="T5" s="887"/>
      <c r="U5" s="429"/>
      <c r="V5" s="429" t="s">
        <v>576</v>
      </c>
      <c r="W5" s="429"/>
      <c r="X5" s="430"/>
      <c r="Y5" s="431"/>
      <c r="Z5" s="431"/>
      <c r="AA5" s="431"/>
      <c r="AB5" s="887" t="s">
        <v>575</v>
      </c>
      <c r="AC5" s="887"/>
      <c r="AD5" s="429"/>
      <c r="AE5" s="429" t="s">
        <v>576</v>
      </c>
      <c r="AF5" s="429"/>
    </row>
    <row r="6" spans="2:49" ht="30" customHeight="1" x14ac:dyDescent="0.2">
      <c r="B6" s="288"/>
      <c r="C6" s="438"/>
      <c r="D6" s="439" t="s">
        <v>577</v>
      </c>
      <c r="E6" s="440" t="s">
        <v>425</v>
      </c>
      <c r="F6" s="440"/>
      <c r="G6" s="439" t="s">
        <v>577</v>
      </c>
      <c r="H6" s="440" t="s">
        <v>425</v>
      </c>
      <c r="I6" s="288"/>
      <c r="J6" s="886"/>
      <c r="N6" s="429"/>
      <c r="O6" s="430"/>
      <c r="P6" s="431"/>
      <c r="Q6" s="431"/>
      <c r="R6" s="431"/>
      <c r="S6" s="441" t="s">
        <v>577</v>
      </c>
      <c r="T6" s="442" t="s">
        <v>425</v>
      </c>
      <c r="U6" s="429"/>
      <c r="V6" s="429"/>
      <c r="W6" s="429"/>
      <c r="X6" s="430"/>
      <c r="Y6" s="431"/>
      <c r="Z6" s="431"/>
      <c r="AA6" s="431"/>
      <c r="AB6" s="441" t="s">
        <v>577</v>
      </c>
      <c r="AC6" s="442" t="s">
        <v>425</v>
      </c>
      <c r="AD6" s="429"/>
      <c r="AE6" s="429"/>
      <c r="AF6" s="429"/>
      <c r="AU6" t="s">
        <v>578</v>
      </c>
      <c r="AW6" t="s">
        <v>268</v>
      </c>
    </row>
    <row r="7" spans="2:49" ht="18" customHeight="1" x14ac:dyDescent="0.2">
      <c r="B7" s="288"/>
      <c r="C7" s="438"/>
      <c r="D7" s="439"/>
      <c r="E7" s="440"/>
      <c r="F7" s="440"/>
      <c r="G7" s="439"/>
      <c r="H7" s="440"/>
      <c r="I7" s="288"/>
      <c r="J7" s="443"/>
      <c r="N7" s="429"/>
      <c r="O7" s="430"/>
      <c r="P7" s="431"/>
      <c r="Q7" s="431"/>
      <c r="R7" s="431"/>
      <c r="S7" s="431"/>
      <c r="T7" s="429"/>
      <c r="U7" s="429"/>
      <c r="V7" s="429"/>
      <c r="W7" s="429"/>
      <c r="X7" s="430"/>
      <c r="Y7" s="431"/>
      <c r="Z7" s="431"/>
      <c r="AA7" s="431"/>
      <c r="AB7" s="431"/>
      <c r="AC7" s="429"/>
      <c r="AD7" s="429"/>
      <c r="AE7" s="429"/>
      <c r="AF7" s="429"/>
    </row>
    <row r="8" spans="2:49" x14ac:dyDescent="0.25">
      <c r="B8" s="444" t="s">
        <v>4</v>
      </c>
      <c r="C8" s="432"/>
      <c r="D8" s="445">
        <v>1.1686535918833049E-2</v>
      </c>
      <c r="E8" s="446">
        <v>0.3</v>
      </c>
      <c r="F8" s="434"/>
      <c r="G8" s="447">
        <v>-1.6762412951027292E-2</v>
      </c>
      <c r="H8" s="446">
        <v>0.3</v>
      </c>
      <c r="I8" s="288"/>
      <c r="J8" s="312" t="s">
        <v>603</v>
      </c>
      <c r="N8" s="429" t="s">
        <v>4</v>
      </c>
      <c r="O8" s="429"/>
      <c r="P8" s="431" t="e">
        <v>#REF!</v>
      </c>
      <c r="Q8" s="429" t="e">
        <v>#REF!</v>
      </c>
      <c r="R8" s="429"/>
      <c r="S8" s="431">
        <v>1.6375481009748682E-2</v>
      </c>
      <c r="T8" s="429">
        <v>0.3</v>
      </c>
      <c r="U8" s="429"/>
      <c r="V8" s="448">
        <v>-4.6889450909156326E-3</v>
      </c>
      <c r="W8" s="449">
        <v>0</v>
      </c>
      <c r="X8" s="429"/>
      <c r="Y8" s="431">
        <v>-8.4710918378938533E-3</v>
      </c>
      <c r="Z8" s="429">
        <v>0.3</v>
      </c>
      <c r="AA8" s="429"/>
      <c r="AB8" s="431">
        <v>1.6375481009748682E-2</v>
      </c>
      <c r="AC8" s="429">
        <v>0.3</v>
      </c>
      <c r="AD8" s="429"/>
      <c r="AE8" s="450">
        <v>4.6889450909156326E-3</v>
      </c>
      <c r="AF8" s="451">
        <v>0</v>
      </c>
      <c r="AU8" s="452">
        <v>-1.6762412951027292E-2</v>
      </c>
      <c r="AW8" s="453">
        <v>0</v>
      </c>
    </row>
    <row r="9" spans="2:49" ht="15.75" customHeight="1" x14ac:dyDescent="0.25">
      <c r="B9" s="444" t="s">
        <v>20</v>
      </c>
      <c r="C9" s="434" t="e">
        <v>#REF!</v>
      </c>
      <c r="D9" s="445">
        <v>0.66426501962298667</v>
      </c>
      <c r="E9" s="446">
        <v>0.6</v>
      </c>
      <c r="F9" s="445"/>
      <c r="G9" s="447">
        <v>0.64087815293048422</v>
      </c>
      <c r="H9" s="446">
        <v>0.6</v>
      </c>
      <c r="I9" s="288"/>
      <c r="J9" s="312" t="s">
        <v>603</v>
      </c>
      <c r="K9" s="36"/>
      <c r="L9" s="79"/>
      <c r="M9" s="79"/>
      <c r="N9" s="429" t="s">
        <v>20</v>
      </c>
      <c r="O9" s="430"/>
      <c r="P9" s="431" t="e">
        <v>#REF!</v>
      </c>
      <c r="Q9" s="429" t="e">
        <v>#REF!</v>
      </c>
      <c r="R9" s="429"/>
      <c r="S9" s="431">
        <v>0.69763371626017801</v>
      </c>
      <c r="T9" s="429">
        <v>0.6</v>
      </c>
      <c r="U9" s="429"/>
      <c r="V9" s="448">
        <v>-3.3368696637191331E-2</v>
      </c>
      <c r="W9" s="449">
        <v>0</v>
      </c>
      <c r="X9" s="430"/>
      <c r="Y9" s="431">
        <v>0.6947748540751274</v>
      </c>
      <c r="Z9" s="429">
        <v>0.6</v>
      </c>
      <c r="AA9" s="429"/>
      <c r="AB9" s="431">
        <v>0.69763371626017801</v>
      </c>
      <c r="AC9" s="429">
        <v>0.6</v>
      </c>
      <c r="AD9" s="429"/>
      <c r="AE9" s="454">
        <v>3.3368696637191331E-2</v>
      </c>
      <c r="AF9" s="451">
        <v>0</v>
      </c>
      <c r="AU9" s="452">
        <v>0.64087815293048422</v>
      </c>
      <c r="AW9" s="453">
        <v>0</v>
      </c>
    </row>
    <row r="10" spans="2:49" x14ac:dyDescent="0.25">
      <c r="B10" s="444" t="s">
        <v>21</v>
      </c>
      <c r="C10" s="434" t="e">
        <v>#REF!</v>
      </c>
      <c r="D10" s="445">
        <v>9.5716328108233176E-2</v>
      </c>
      <c r="E10" s="446">
        <v>0.3</v>
      </c>
      <c r="F10" s="445"/>
      <c r="G10" s="447">
        <v>6.3097524747626407E-2</v>
      </c>
      <c r="H10" s="446">
        <v>0.3</v>
      </c>
      <c r="I10" s="288"/>
      <c r="J10" s="312" t="s">
        <v>603</v>
      </c>
      <c r="K10" s="36"/>
      <c r="L10" s="79" t="s">
        <v>579</v>
      </c>
      <c r="M10" s="79"/>
      <c r="N10" s="429" t="s">
        <v>21</v>
      </c>
      <c r="O10" s="430"/>
      <c r="P10" s="431" t="e">
        <v>#REF!</v>
      </c>
      <c r="Q10" s="429" t="e">
        <v>#REF!</v>
      </c>
      <c r="R10" s="429"/>
      <c r="S10" s="431">
        <v>0.11392712540065819</v>
      </c>
      <c r="T10" s="429">
        <v>0.45</v>
      </c>
      <c r="U10" s="429"/>
      <c r="V10" s="448">
        <v>-1.8210797292425016E-2</v>
      </c>
      <c r="W10" s="449">
        <v>0.15000000000000002</v>
      </c>
      <c r="X10" s="430"/>
      <c r="Y10" s="431">
        <v>5.5649970361752822E-2</v>
      </c>
      <c r="Z10" s="429">
        <v>0.3</v>
      </c>
      <c r="AA10" s="429"/>
      <c r="AB10" s="431">
        <v>0.11392712540065819</v>
      </c>
      <c r="AC10" s="429">
        <v>0.45</v>
      </c>
      <c r="AD10" s="429"/>
      <c r="AE10" s="454">
        <v>1.8210797292425016E-2</v>
      </c>
      <c r="AF10" s="451">
        <v>-0.15000000000000002</v>
      </c>
      <c r="AU10" s="452">
        <v>6.3097524747626407E-2</v>
      </c>
      <c r="AW10" s="453">
        <v>0</v>
      </c>
    </row>
    <row r="11" spans="2:49" ht="15.75" customHeight="1" x14ac:dyDescent="0.25">
      <c r="B11" s="444" t="s">
        <v>22</v>
      </c>
      <c r="C11" s="434" t="e">
        <v>#REF!</v>
      </c>
      <c r="D11" s="445">
        <v>2.6766501487871592E-2</v>
      </c>
      <c r="E11" s="446">
        <v>0.3</v>
      </c>
      <c r="F11" s="445"/>
      <c r="G11" s="447">
        <v>-1.7158103943314847E-3</v>
      </c>
      <c r="H11" s="446">
        <v>0.3</v>
      </c>
      <c r="I11" s="288"/>
      <c r="J11" s="312" t="s">
        <v>603</v>
      </c>
      <c r="K11" s="36"/>
      <c r="L11" s="79"/>
      <c r="M11" s="79"/>
      <c r="N11" s="429" t="s">
        <v>22</v>
      </c>
      <c r="O11" s="430"/>
      <c r="P11" s="431" t="e">
        <v>#REF!</v>
      </c>
      <c r="Q11" s="429" t="e">
        <v>#REF!</v>
      </c>
      <c r="R11" s="429"/>
      <c r="S11" s="431">
        <v>2.283300018671271E-2</v>
      </c>
      <c r="T11" s="429">
        <v>0.3</v>
      </c>
      <c r="U11" s="429"/>
      <c r="V11" s="448">
        <v>3.9335013011588815E-3</v>
      </c>
      <c r="W11" s="449">
        <v>0</v>
      </c>
      <c r="X11" s="430"/>
      <c r="Y11" s="431">
        <v>1.0590523593167867E-2</v>
      </c>
      <c r="Z11" s="429">
        <v>0.3</v>
      </c>
      <c r="AA11" s="429"/>
      <c r="AB11" s="431">
        <v>2.283300018671271E-2</v>
      </c>
      <c r="AC11" s="429">
        <v>0.3</v>
      </c>
      <c r="AD11" s="429"/>
      <c r="AE11" s="454">
        <v>-3.9335013011588815E-3</v>
      </c>
      <c r="AF11" s="451">
        <v>0</v>
      </c>
      <c r="AU11" s="452">
        <v>-1.7158103943314847E-3</v>
      </c>
      <c r="AW11" s="453">
        <v>0</v>
      </c>
    </row>
    <row r="12" spans="2:49" x14ac:dyDescent="0.25">
      <c r="B12" s="444" t="s">
        <v>24</v>
      </c>
      <c r="C12" s="434" t="e">
        <v>#REF!</v>
      </c>
      <c r="D12" s="445">
        <v>-9.2871417826115563E-2</v>
      </c>
      <c r="E12" s="446">
        <v>0.3</v>
      </c>
      <c r="F12" s="445"/>
      <c r="G12" s="447">
        <v>-8.140946398596198E-2</v>
      </c>
      <c r="H12" s="446">
        <v>0.3</v>
      </c>
      <c r="I12" s="288"/>
      <c r="J12" s="312" t="s">
        <v>603</v>
      </c>
      <c r="K12" s="36"/>
      <c r="L12" s="79"/>
      <c r="M12" s="79"/>
      <c r="N12" s="429" t="s">
        <v>24</v>
      </c>
      <c r="O12" s="430"/>
      <c r="P12" s="431" t="e">
        <v>#REF!</v>
      </c>
      <c r="Q12" s="429" t="e">
        <v>#REF!</v>
      </c>
      <c r="R12" s="429"/>
      <c r="S12" s="431">
        <v>-6.2176758192330678E-2</v>
      </c>
      <c r="T12" s="429">
        <v>0.3</v>
      </c>
      <c r="U12" s="429"/>
      <c r="V12" s="448">
        <v>-3.0694659633784885E-2</v>
      </c>
      <c r="W12" s="449">
        <v>0</v>
      </c>
      <c r="X12" s="430"/>
      <c r="Y12" s="431">
        <v>-4.6884420898724521E-2</v>
      </c>
      <c r="Z12" s="429">
        <v>0.3</v>
      </c>
      <c r="AA12" s="429"/>
      <c r="AB12" s="431">
        <v>-6.2176758192330678E-2</v>
      </c>
      <c r="AC12" s="429">
        <v>0.3</v>
      </c>
      <c r="AD12" s="429"/>
      <c r="AE12" s="454">
        <v>3.0694659633784885E-2</v>
      </c>
      <c r="AF12" s="451">
        <v>0</v>
      </c>
      <c r="AU12" s="452">
        <v>-8.140946398596198E-2</v>
      </c>
      <c r="AW12" s="453">
        <v>0</v>
      </c>
    </row>
    <row r="13" spans="2:49" x14ac:dyDescent="0.25">
      <c r="B13" s="444" t="s">
        <v>25</v>
      </c>
      <c r="C13" s="434" t="e">
        <v>#REF!</v>
      </c>
      <c r="D13" s="445">
        <v>-0.12495220670282021</v>
      </c>
      <c r="E13" s="446">
        <v>0.15</v>
      </c>
      <c r="F13" s="445"/>
      <c r="G13" s="447">
        <v>-0.12861981370478459</v>
      </c>
      <c r="H13" s="446">
        <v>0.15</v>
      </c>
      <c r="I13" s="288"/>
      <c r="J13" s="312" t="s">
        <v>603</v>
      </c>
      <c r="K13" s="36"/>
      <c r="L13" s="79"/>
      <c r="M13" s="79"/>
      <c r="N13" s="429" t="s">
        <v>25</v>
      </c>
      <c r="O13" s="430"/>
      <c r="P13" s="431" t="e">
        <v>#REF!</v>
      </c>
      <c r="Q13" s="429" t="e">
        <v>#REF!</v>
      </c>
      <c r="R13" s="429"/>
      <c r="S13" s="431">
        <v>-0.11105490018325277</v>
      </c>
      <c r="T13" s="429">
        <v>0.15</v>
      </c>
      <c r="U13" s="429"/>
      <c r="V13" s="448">
        <v>-1.3897306519567443E-2</v>
      </c>
      <c r="W13" s="449">
        <v>0</v>
      </c>
      <c r="X13" s="430"/>
      <c r="Y13" s="431">
        <v>-0.10254807357805946</v>
      </c>
      <c r="Z13" s="429">
        <v>0.15</v>
      </c>
      <c r="AA13" s="429"/>
      <c r="AB13" s="431">
        <v>-0.11105490018325277</v>
      </c>
      <c r="AC13" s="429">
        <v>0.15</v>
      </c>
      <c r="AD13" s="429"/>
      <c r="AE13" s="454">
        <v>1.3897306519567443E-2</v>
      </c>
      <c r="AF13" s="451">
        <v>0</v>
      </c>
      <c r="AU13" s="452">
        <v>-0.12861981370478459</v>
      </c>
      <c r="AW13" s="453">
        <v>0</v>
      </c>
    </row>
    <row r="14" spans="2:49" x14ac:dyDescent="0.25">
      <c r="B14" s="444" t="s">
        <v>27</v>
      </c>
      <c r="C14" s="434" t="e">
        <v>#REF!</v>
      </c>
      <c r="D14" s="445">
        <v>0.14615658011391153</v>
      </c>
      <c r="E14" s="446">
        <v>0.45</v>
      </c>
      <c r="F14" s="445"/>
      <c r="G14" s="447">
        <v>0.14555790329013238</v>
      </c>
      <c r="H14" s="446">
        <v>0.45</v>
      </c>
      <c r="I14" s="288"/>
      <c r="J14" s="312" t="s">
        <v>603</v>
      </c>
      <c r="K14" s="36"/>
      <c r="L14" s="79"/>
      <c r="M14" s="79"/>
      <c r="N14" s="429" t="s">
        <v>27</v>
      </c>
      <c r="O14" s="430"/>
      <c r="P14" s="431" t="e">
        <v>#REF!</v>
      </c>
      <c r="Q14" s="429" t="e">
        <v>#REF!</v>
      </c>
      <c r="R14" s="429"/>
      <c r="S14" s="431">
        <v>0.12551758620159051</v>
      </c>
      <c r="T14" s="429">
        <v>0.45</v>
      </c>
      <c r="U14" s="429"/>
      <c r="V14" s="448">
        <v>2.0638993912321019E-2</v>
      </c>
      <c r="W14" s="449">
        <v>0</v>
      </c>
      <c r="X14" s="430"/>
      <c r="Y14" s="431">
        <v>0.13126992382674232</v>
      </c>
      <c r="Z14" s="429">
        <v>0.45</v>
      </c>
      <c r="AA14" s="429"/>
      <c r="AB14" s="431">
        <v>0.12551758620159051</v>
      </c>
      <c r="AC14" s="429">
        <v>0.45</v>
      </c>
      <c r="AD14" s="429"/>
      <c r="AE14" s="454">
        <v>-2.0638993912321019E-2</v>
      </c>
      <c r="AF14" s="451">
        <v>0</v>
      </c>
      <c r="AU14" s="452">
        <v>0.14555790329013238</v>
      </c>
      <c r="AW14" s="453">
        <v>0</v>
      </c>
    </row>
    <row r="15" spans="2:49" x14ac:dyDescent="0.25">
      <c r="B15" s="444" t="s">
        <v>28</v>
      </c>
      <c r="C15" s="434" t="e">
        <v>#REF!</v>
      </c>
      <c r="D15" s="445">
        <v>-1.149297795797443E-3</v>
      </c>
      <c r="E15" s="446">
        <v>0.3</v>
      </c>
      <c r="F15" s="445"/>
      <c r="G15" s="447">
        <v>-4.1862928541287786E-2</v>
      </c>
      <c r="H15" s="446">
        <v>0.3</v>
      </c>
      <c r="I15" s="288"/>
      <c r="J15" s="312" t="s">
        <v>603</v>
      </c>
      <c r="K15" s="36"/>
      <c r="L15" s="79"/>
      <c r="M15" s="79"/>
      <c r="N15" s="429" t="s">
        <v>28</v>
      </c>
      <c r="O15" s="430"/>
      <c r="P15" s="431" t="e">
        <v>#REF!</v>
      </c>
      <c r="Q15" s="429" t="e">
        <v>#REF!</v>
      </c>
      <c r="R15" s="429"/>
      <c r="S15" s="431">
        <v>9.2319067123167729E-4</v>
      </c>
      <c r="T15" s="429">
        <v>0.3</v>
      </c>
      <c r="U15" s="429"/>
      <c r="V15" s="448">
        <v>-2.0724884670291202E-3</v>
      </c>
      <c r="W15" s="449">
        <v>0</v>
      </c>
      <c r="X15" s="430"/>
      <c r="Y15" s="431">
        <v>-1.2839568661308269E-2</v>
      </c>
      <c r="Z15" s="429">
        <v>0.3</v>
      </c>
      <c r="AA15" s="429"/>
      <c r="AB15" s="431">
        <v>9.2319067123167729E-4</v>
      </c>
      <c r="AC15" s="429">
        <v>0.3</v>
      </c>
      <c r="AD15" s="429"/>
      <c r="AE15" s="454">
        <v>2.0724884670291202E-3</v>
      </c>
      <c r="AF15" s="451">
        <v>0</v>
      </c>
      <c r="AU15" s="452">
        <v>-4.1862928541287786E-2</v>
      </c>
      <c r="AW15" s="453">
        <v>0</v>
      </c>
    </row>
    <row r="16" spans="2:49" x14ac:dyDescent="0.25">
      <c r="B16" s="444" t="s">
        <v>29</v>
      </c>
      <c r="C16" s="434" t="e">
        <v>#REF!</v>
      </c>
      <c r="D16" s="445">
        <v>0.22201741904850461</v>
      </c>
      <c r="E16" s="446">
        <v>0.45</v>
      </c>
      <c r="F16" s="445"/>
      <c r="G16" s="447">
        <v>0.22813620372933407</v>
      </c>
      <c r="H16" s="446">
        <v>0.45</v>
      </c>
      <c r="I16" s="288"/>
      <c r="J16" s="312" t="s">
        <v>603</v>
      </c>
      <c r="K16" s="36"/>
      <c r="L16" s="79"/>
      <c r="M16" s="79"/>
      <c r="N16" s="429" t="s">
        <v>29</v>
      </c>
      <c r="O16" s="430"/>
      <c r="P16" s="431" t="e">
        <v>#REF!</v>
      </c>
      <c r="Q16" s="429" t="e">
        <v>#REF!</v>
      </c>
      <c r="R16" s="429"/>
      <c r="S16" s="431">
        <v>0.20637878404524992</v>
      </c>
      <c r="T16" s="429">
        <v>0.45</v>
      </c>
      <c r="U16" s="429"/>
      <c r="V16" s="448">
        <v>1.5638635003254686E-2</v>
      </c>
      <c r="W16" s="449">
        <v>0</v>
      </c>
      <c r="X16" s="430"/>
      <c r="Y16" s="431">
        <v>0.24197330850903331</v>
      </c>
      <c r="Z16" s="429">
        <v>0.45</v>
      </c>
      <c r="AA16" s="429"/>
      <c r="AB16" s="431">
        <v>0.20773936666650841</v>
      </c>
      <c r="AC16" s="429">
        <v>0.45</v>
      </c>
      <c r="AD16" s="429"/>
      <c r="AE16" s="450">
        <v>-1.4278052381996198E-2</v>
      </c>
      <c r="AF16" s="451">
        <v>0</v>
      </c>
      <c r="AU16" s="452">
        <v>0.23221492237510544</v>
      </c>
      <c r="AW16" s="455">
        <v>-4.078718645771362E-3</v>
      </c>
    </row>
    <row r="17" spans="2:49" x14ac:dyDescent="0.25">
      <c r="B17" s="444" t="s">
        <v>30</v>
      </c>
      <c r="C17" s="434" t="e">
        <v>#REF!</v>
      </c>
      <c r="D17" s="445">
        <v>-0.45717813282400011</v>
      </c>
      <c r="E17" s="446">
        <v>0</v>
      </c>
      <c r="F17" s="445"/>
      <c r="G17" s="447">
        <v>-0.50279736634805616</v>
      </c>
      <c r="H17" s="446">
        <v>0</v>
      </c>
      <c r="I17" s="288"/>
      <c r="J17" s="312" t="s">
        <v>603</v>
      </c>
      <c r="K17" s="36"/>
      <c r="L17" s="79"/>
      <c r="M17" s="79"/>
      <c r="N17" s="429" t="s">
        <v>245</v>
      </c>
      <c r="O17" s="430"/>
      <c r="P17" s="431" t="e">
        <v>#REF!</v>
      </c>
      <c r="Q17" s="429" t="e">
        <v>#REF!</v>
      </c>
      <c r="R17" s="429"/>
      <c r="S17" s="431">
        <v>-0.15254823747453497</v>
      </c>
      <c r="T17" s="429">
        <v>0.15</v>
      </c>
      <c r="U17" s="429"/>
      <c r="V17" s="448">
        <v>-0.30462989534946516</v>
      </c>
      <c r="W17" s="449">
        <v>0.15</v>
      </c>
      <c r="X17" s="430"/>
      <c r="Y17" s="431">
        <v>-0.13867098738723246</v>
      </c>
      <c r="Z17" s="429">
        <v>0.15</v>
      </c>
      <c r="AA17" s="429"/>
      <c r="AB17" s="431">
        <v>-0.15254823747453497</v>
      </c>
      <c r="AC17" s="429">
        <v>0.15</v>
      </c>
      <c r="AD17" s="429"/>
      <c r="AE17" s="454">
        <v>0.30462989534946516</v>
      </c>
      <c r="AF17" s="451">
        <v>-0.15</v>
      </c>
      <c r="AU17" s="452">
        <v>-0.50279736634805616</v>
      </c>
      <c r="AW17" s="453">
        <v>0</v>
      </c>
    </row>
    <row r="18" spans="2:49" x14ac:dyDescent="0.25">
      <c r="B18" s="444" t="s">
        <v>31</v>
      </c>
      <c r="C18" s="434" t="e">
        <v>#REF!</v>
      </c>
      <c r="D18" s="445">
        <v>-0.46550247359787306</v>
      </c>
      <c r="E18" s="446">
        <v>0</v>
      </c>
      <c r="F18" s="445"/>
      <c r="G18" s="447">
        <v>-0.5139690634323113</v>
      </c>
      <c r="H18" s="446">
        <v>0</v>
      </c>
      <c r="I18" s="288"/>
      <c r="J18" s="312" t="s">
        <v>603</v>
      </c>
      <c r="K18" s="36"/>
      <c r="L18" s="79"/>
      <c r="M18" s="79"/>
      <c r="N18" s="429" t="s">
        <v>30</v>
      </c>
      <c r="O18" s="430"/>
      <c r="P18" s="431" t="e">
        <v>#REF!</v>
      </c>
      <c r="Q18" s="429" t="e">
        <v>#REF!</v>
      </c>
      <c r="R18" s="429"/>
      <c r="S18" s="431">
        <v>-0.37499803976681495</v>
      </c>
      <c r="T18" s="429">
        <v>0</v>
      </c>
      <c r="U18" s="429"/>
      <c r="V18" s="448">
        <v>-9.0504433831058106E-2</v>
      </c>
      <c r="W18" s="449">
        <v>0</v>
      </c>
      <c r="X18" s="430"/>
      <c r="Y18" s="431">
        <v>-0.33699677864312472</v>
      </c>
      <c r="Z18" s="429">
        <v>0</v>
      </c>
      <c r="AA18" s="429"/>
      <c r="AB18" s="431">
        <v>-0.37499803976681495</v>
      </c>
      <c r="AC18" s="429">
        <v>0</v>
      </c>
      <c r="AD18" s="429"/>
      <c r="AE18" s="454">
        <v>9.0504433831058106E-2</v>
      </c>
      <c r="AF18" s="451">
        <v>0</v>
      </c>
      <c r="AU18" s="452">
        <v>-0.5139690634323113</v>
      </c>
      <c r="AW18" s="453">
        <v>0</v>
      </c>
    </row>
    <row r="19" spans="2:49" x14ac:dyDescent="0.25">
      <c r="B19" s="444" t="s">
        <v>80</v>
      </c>
      <c r="C19" s="434" t="e">
        <v>#REF!</v>
      </c>
      <c r="D19" s="445">
        <v>-3.1040446594727798E-2</v>
      </c>
      <c r="E19" s="446">
        <v>0.3</v>
      </c>
      <c r="F19" s="445"/>
      <c r="G19" s="447">
        <v>-3.5850935667538136E-2</v>
      </c>
      <c r="H19" s="446">
        <v>0.3</v>
      </c>
      <c r="I19" s="288"/>
      <c r="J19" s="312" t="s">
        <v>603</v>
      </c>
      <c r="K19" s="36"/>
      <c r="L19" s="79"/>
      <c r="M19" s="79"/>
      <c r="N19" s="429" t="s">
        <v>31</v>
      </c>
      <c r="O19" s="430"/>
      <c r="P19" s="431" t="e">
        <v>#REF!</v>
      </c>
      <c r="Q19" s="429" t="e">
        <v>#REF!</v>
      </c>
      <c r="R19" s="429"/>
      <c r="S19" s="431">
        <v>-0.39542271547156549</v>
      </c>
      <c r="T19" s="429">
        <v>0</v>
      </c>
      <c r="U19" s="429"/>
      <c r="V19" s="448">
        <v>0.36438226887683767</v>
      </c>
      <c r="W19" s="449">
        <v>-0.3</v>
      </c>
      <c r="X19" s="430"/>
      <c r="Y19" s="431">
        <v>-0.39697439759823333</v>
      </c>
      <c r="Z19" s="429">
        <v>0</v>
      </c>
      <c r="AA19" s="429"/>
      <c r="AB19" s="431">
        <v>-0.38721666088849904</v>
      </c>
      <c r="AC19" s="429">
        <v>0</v>
      </c>
      <c r="AD19" s="429"/>
      <c r="AE19" s="454">
        <v>-0.35617621429377122</v>
      </c>
      <c r="AF19" s="451">
        <v>0.3</v>
      </c>
      <c r="AU19" s="452">
        <v>-3.5850935667538136E-2</v>
      </c>
      <c r="AW19" s="453">
        <v>0</v>
      </c>
    </row>
    <row r="20" spans="2:49" x14ac:dyDescent="0.25">
      <c r="B20" s="444" t="s">
        <v>6</v>
      </c>
      <c r="C20" s="434" t="e">
        <v>#REF!</v>
      </c>
      <c r="D20" s="445">
        <v>-0.12792194617310326</v>
      </c>
      <c r="E20" s="446">
        <v>0.15</v>
      </c>
      <c r="F20" s="445"/>
      <c r="G20" s="447">
        <v>-0.1387482535429812</v>
      </c>
      <c r="H20" s="446">
        <v>0.15</v>
      </c>
      <c r="I20" s="288"/>
      <c r="J20" s="312" t="s">
        <v>603</v>
      </c>
      <c r="K20" s="36"/>
      <c r="L20" s="79"/>
      <c r="M20" s="79"/>
      <c r="N20" s="429" t="s">
        <v>6</v>
      </c>
      <c r="O20" s="430"/>
      <c r="P20" s="431" t="e">
        <v>#REF!</v>
      </c>
      <c r="Q20" s="429" t="e">
        <v>#REF!</v>
      </c>
      <c r="R20" s="429"/>
      <c r="S20" s="431">
        <v>-8.7721118022533129E-2</v>
      </c>
      <c r="T20" s="429">
        <v>0.3</v>
      </c>
      <c r="U20" s="429"/>
      <c r="V20" s="448">
        <v>-4.0200828150570134E-2</v>
      </c>
      <c r="W20" s="449">
        <v>0.15</v>
      </c>
      <c r="X20" s="430"/>
      <c r="Y20" s="431">
        <v>-5.8122559736588662E-2</v>
      </c>
      <c r="Z20" s="429">
        <v>0.3</v>
      </c>
      <c r="AA20" s="429"/>
      <c r="AB20" s="431">
        <v>-8.7721118022533129E-2</v>
      </c>
      <c r="AC20" s="429">
        <v>0.3</v>
      </c>
      <c r="AD20" s="429"/>
      <c r="AE20" s="454">
        <v>4.0200828150570134E-2</v>
      </c>
      <c r="AF20" s="451">
        <v>-0.15</v>
      </c>
      <c r="AU20" s="452">
        <v>-0.1387482535429812</v>
      </c>
      <c r="AW20" s="453">
        <v>0</v>
      </c>
    </row>
    <row r="21" spans="2:49" x14ac:dyDescent="0.25">
      <c r="B21" s="444" t="s">
        <v>33</v>
      </c>
      <c r="C21" s="434" t="e">
        <v>#REF!</v>
      </c>
      <c r="D21" s="445">
        <v>-0.17929158666024905</v>
      </c>
      <c r="E21" s="446">
        <v>0.15</v>
      </c>
      <c r="F21" s="445"/>
      <c r="G21" s="447">
        <v>-0.20792012725587469</v>
      </c>
      <c r="H21" s="446">
        <v>0.15</v>
      </c>
      <c r="I21" s="288"/>
      <c r="J21" s="312" t="s">
        <v>603</v>
      </c>
      <c r="K21" s="36"/>
      <c r="L21" s="79"/>
      <c r="M21" s="79"/>
      <c r="N21" s="456" t="s">
        <v>33</v>
      </c>
      <c r="O21" s="457"/>
      <c r="P21" s="458" t="e">
        <v>#REF!</v>
      </c>
      <c r="Q21" s="456" t="e">
        <v>#REF!</v>
      </c>
      <c r="R21" s="456"/>
      <c r="S21" s="458">
        <v>-0.16854896799132382</v>
      </c>
      <c r="T21" s="456">
        <v>0.15</v>
      </c>
      <c r="U21" s="456"/>
      <c r="V21" s="459">
        <v>-1.074261866892523E-2</v>
      </c>
      <c r="W21" s="460">
        <v>0</v>
      </c>
      <c r="X21" s="457"/>
      <c r="Y21" s="458">
        <v>-0.16591035296755977</v>
      </c>
      <c r="Z21" s="456">
        <v>0.15</v>
      </c>
      <c r="AA21" s="456" t="s">
        <v>580</v>
      </c>
      <c r="AB21" s="431">
        <v>-0.16867925944847947</v>
      </c>
      <c r="AC21" s="429">
        <v>0.15</v>
      </c>
      <c r="AD21" s="429"/>
      <c r="AE21" s="450">
        <v>1.0612327211769579E-2</v>
      </c>
      <c r="AF21" s="451">
        <v>0</v>
      </c>
      <c r="AH21" t="s">
        <v>77</v>
      </c>
      <c r="AI21" s="43"/>
      <c r="AJ21" s="51">
        <v>9.3825394834909759E-2</v>
      </c>
      <c r="AK21">
        <v>0.3</v>
      </c>
      <c r="AM21" s="51">
        <v>-0.10929420769453224</v>
      </c>
      <c r="AN21">
        <v>0.15</v>
      </c>
      <c r="AP21" s="52">
        <v>-0.12854170414345942</v>
      </c>
      <c r="AQ21" s="461">
        <v>0.15</v>
      </c>
      <c r="AU21" s="452">
        <v>-0.20792012725587469</v>
      </c>
      <c r="AW21" s="453">
        <v>0</v>
      </c>
    </row>
    <row r="22" spans="2:49" x14ac:dyDescent="0.25">
      <c r="B22" s="444" t="s">
        <v>617</v>
      </c>
      <c r="C22" s="434" t="e">
        <v>#REF!</v>
      </c>
      <c r="D22" s="445">
        <v>-2.4827394663632232E-2</v>
      </c>
      <c r="E22" s="446">
        <v>0.3</v>
      </c>
      <c r="F22" s="445"/>
      <c r="G22" s="447">
        <v>-9.3553321952247637E-2</v>
      </c>
      <c r="H22" s="446">
        <v>0.3</v>
      </c>
      <c r="I22" s="288"/>
      <c r="J22" s="312" t="s">
        <v>603</v>
      </c>
      <c r="K22" s="462"/>
      <c r="L22" s="79" t="s">
        <v>581</v>
      </c>
      <c r="M22" s="79"/>
      <c r="N22" s="429" t="s">
        <v>34</v>
      </c>
      <c r="O22" s="430"/>
      <c r="P22" s="431" t="e">
        <v>#REF!</v>
      </c>
      <c r="Q22" s="429" t="e">
        <v>#REF!</v>
      </c>
      <c r="R22" s="429"/>
      <c r="S22" s="431">
        <v>8.2715906840359468E-2</v>
      </c>
      <c r="T22" s="429">
        <v>0.3</v>
      </c>
      <c r="U22" s="429"/>
      <c r="V22" s="448">
        <v>-0.1075433015039917</v>
      </c>
      <c r="W22" s="449">
        <v>0</v>
      </c>
      <c r="X22" s="430"/>
      <c r="Y22" s="431">
        <v>0.10126145741168514</v>
      </c>
      <c r="Z22" s="429">
        <v>0.45</v>
      </c>
      <c r="AA22" s="429"/>
      <c r="AB22" s="431">
        <v>8.2715906840359468E-2</v>
      </c>
      <c r="AC22" s="429">
        <v>0.3</v>
      </c>
      <c r="AD22" s="429"/>
      <c r="AE22" s="454">
        <v>0.1075433015039917</v>
      </c>
      <c r="AF22" s="451">
        <v>0</v>
      </c>
      <c r="AU22" s="452">
        <v>-9.3553321952247637E-2</v>
      </c>
      <c r="AW22" s="453">
        <v>0</v>
      </c>
    </row>
    <row r="23" spans="2:49" x14ac:dyDescent="0.25">
      <c r="B23" s="444" t="s">
        <v>442</v>
      </c>
      <c r="C23" s="434" t="e">
        <v>#REF!</v>
      </c>
      <c r="D23" s="445">
        <v>-0.1385673628622093</v>
      </c>
      <c r="E23" s="446">
        <v>0.15</v>
      </c>
      <c r="F23" s="445"/>
      <c r="G23" s="447">
        <v>-0.10983381755949621</v>
      </c>
      <c r="H23" s="446">
        <v>0.15</v>
      </c>
      <c r="I23" s="288"/>
      <c r="J23" s="312" t="s">
        <v>603</v>
      </c>
      <c r="K23" s="462"/>
      <c r="L23" s="79"/>
      <c r="M23" s="79"/>
      <c r="N23" s="429" t="s">
        <v>246</v>
      </c>
      <c r="O23" s="430"/>
      <c r="P23" s="431" t="e">
        <v>#REF!</v>
      </c>
      <c r="Q23" s="429" t="e">
        <v>#REF!</v>
      </c>
      <c r="R23" s="429"/>
      <c r="S23" s="431">
        <v>7.2001721209273464E-2</v>
      </c>
      <c r="T23" s="429">
        <v>0.3</v>
      </c>
      <c r="U23" s="429"/>
      <c r="V23" s="448">
        <v>-0.21056908407148278</v>
      </c>
      <c r="W23" s="449">
        <v>0.15</v>
      </c>
      <c r="X23" s="430"/>
      <c r="Y23" s="431">
        <v>6.9342734177561316E-2</v>
      </c>
      <c r="Z23" s="429">
        <v>0.3</v>
      </c>
      <c r="AA23" s="429"/>
      <c r="AB23" s="431">
        <v>7.2001721209273464E-2</v>
      </c>
      <c r="AC23" s="429">
        <v>0.3</v>
      </c>
      <c r="AD23" s="429"/>
      <c r="AE23" s="454">
        <v>0.21056908407148278</v>
      </c>
      <c r="AF23" s="451">
        <v>-0.15</v>
      </c>
      <c r="AU23" s="452">
        <v>-0.11285920064630563</v>
      </c>
      <c r="AW23" s="455">
        <v>3.0253830868094134E-3</v>
      </c>
    </row>
    <row r="24" spans="2:49" x14ac:dyDescent="0.25">
      <c r="B24" s="444" t="s">
        <v>443</v>
      </c>
      <c r="C24" s="434" t="e">
        <v>#REF!</v>
      </c>
      <c r="D24" s="445">
        <v>6.3846163522563129E-2</v>
      </c>
      <c r="E24" s="446">
        <v>0.3</v>
      </c>
      <c r="F24" s="445"/>
      <c r="G24" s="447">
        <v>2.1361389852591436E-2</v>
      </c>
      <c r="H24" s="446">
        <v>0.3</v>
      </c>
      <c r="I24" s="288"/>
      <c r="J24" s="312" t="s">
        <v>603</v>
      </c>
      <c r="K24" s="36"/>
      <c r="L24" s="79"/>
      <c r="M24" s="79"/>
      <c r="N24" s="429" t="s">
        <v>35</v>
      </c>
      <c r="O24" s="430"/>
      <c r="P24" s="431" t="e">
        <v>#REF!</v>
      </c>
      <c r="Q24" s="429" t="e">
        <v>#REF!</v>
      </c>
      <c r="R24" s="429"/>
      <c r="S24" s="431">
        <v>-0.21432112654261795</v>
      </c>
      <c r="T24" s="429">
        <v>0.15</v>
      </c>
      <c r="U24" s="429"/>
      <c r="V24" s="448">
        <v>0.27816729006518109</v>
      </c>
      <c r="W24" s="449">
        <v>-0.15</v>
      </c>
      <c r="X24" s="430"/>
      <c r="Y24" s="431">
        <v>-0.22212513048105773</v>
      </c>
      <c r="Z24" s="429">
        <v>0.15</v>
      </c>
      <c r="AA24" s="429"/>
      <c r="AB24" s="431">
        <v>-0.21432112654261795</v>
      </c>
      <c r="AC24" s="429">
        <v>0.15</v>
      </c>
      <c r="AD24" s="429"/>
      <c r="AE24" s="454">
        <v>-0.27816729006518109</v>
      </c>
      <c r="AF24" s="451">
        <v>0.15</v>
      </c>
      <c r="AU24" s="452">
        <v>2.1361389852591436E-2</v>
      </c>
      <c r="AW24" s="453">
        <v>0</v>
      </c>
    </row>
    <row r="25" spans="2:49" x14ac:dyDescent="0.25">
      <c r="B25" s="444" t="s">
        <v>35</v>
      </c>
      <c r="C25" s="434" t="e">
        <v>#REF!</v>
      </c>
      <c r="D25" s="445">
        <v>-0.21684107332270006</v>
      </c>
      <c r="E25" s="446">
        <v>0.15</v>
      </c>
      <c r="F25" s="445"/>
      <c r="G25" s="447">
        <v>-0.22507105081104725</v>
      </c>
      <c r="H25" s="446">
        <v>0.15</v>
      </c>
      <c r="I25" s="288"/>
      <c r="J25" s="312" t="s">
        <v>603</v>
      </c>
      <c r="K25" s="36"/>
      <c r="L25" s="79"/>
      <c r="M25" s="79"/>
      <c r="N25" s="429" t="s">
        <v>36</v>
      </c>
      <c r="O25" s="430"/>
      <c r="P25" s="431" t="e">
        <v>#REF!</v>
      </c>
      <c r="Q25" s="429" t="e">
        <v>#REF!</v>
      </c>
      <c r="R25" s="429"/>
      <c r="S25" s="431">
        <v>-0.13974416371447104</v>
      </c>
      <c r="T25" s="429">
        <v>0.15</v>
      </c>
      <c r="U25" s="429"/>
      <c r="V25" s="448">
        <v>-7.7096909608229014E-2</v>
      </c>
      <c r="W25" s="449">
        <v>0</v>
      </c>
      <c r="X25" s="430"/>
      <c r="Y25" s="431">
        <v>-0.13490331396155833</v>
      </c>
      <c r="Z25" s="429">
        <v>0.15</v>
      </c>
      <c r="AA25" s="429"/>
      <c r="AB25" s="431">
        <v>-0.13974416371447104</v>
      </c>
      <c r="AC25" s="429">
        <v>0.15</v>
      </c>
      <c r="AD25" s="429"/>
      <c r="AE25" s="454">
        <v>7.7096909608229014E-2</v>
      </c>
      <c r="AF25" s="451">
        <v>0</v>
      </c>
      <c r="AU25" s="452">
        <v>-0.22507105081104725</v>
      </c>
      <c r="AW25" s="453">
        <v>0</v>
      </c>
    </row>
    <row r="26" spans="2:49" x14ac:dyDescent="0.25">
      <c r="B26" s="444" t="s">
        <v>36</v>
      </c>
      <c r="C26" s="434" t="e">
        <v>#REF!</v>
      </c>
      <c r="D26" s="445">
        <v>-0.152015577360568</v>
      </c>
      <c r="E26" s="446">
        <v>0.15</v>
      </c>
      <c r="F26" s="445"/>
      <c r="G26" s="447">
        <v>-0.1841447434893381</v>
      </c>
      <c r="H26" s="446">
        <v>0.15</v>
      </c>
      <c r="I26" s="288"/>
      <c r="J26" s="312" t="s">
        <v>603</v>
      </c>
      <c r="K26" s="36"/>
      <c r="L26" s="79"/>
      <c r="M26" s="79"/>
      <c r="N26" s="429" t="s">
        <v>37</v>
      </c>
      <c r="O26" s="430"/>
      <c r="P26" s="431" t="e">
        <v>#REF!</v>
      </c>
      <c r="Q26" s="429" t="e">
        <v>#REF!</v>
      </c>
      <c r="R26" s="429"/>
      <c r="S26" s="431">
        <v>0.12073462654884291</v>
      </c>
      <c r="T26" s="429">
        <v>0.45</v>
      </c>
      <c r="U26" s="429"/>
      <c r="V26" s="448">
        <v>-0.2727502039094109</v>
      </c>
      <c r="W26" s="449">
        <v>0.30000000000000004</v>
      </c>
      <c r="X26" s="430"/>
      <c r="Y26" s="431">
        <v>0.14680945925628094</v>
      </c>
      <c r="Z26" s="429">
        <v>0.45</v>
      </c>
      <c r="AA26" s="429"/>
      <c r="AB26" s="431">
        <v>0.12073462654884291</v>
      </c>
      <c r="AC26" s="429">
        <v>0.45</v>
      </c>
      <c r="AD26" s="429"/>
      <c r="AE26" s="454">
        <v>0.2727502039094109</v>
      </c>
      <c r="AF26" s="451">
        <v>-0.30000000000000004</v>
      </c>
      <c r="AU26" s="452">
        <v>-0.1841447434893381</v>
      </c>
      <c r="AW26" s="453">
        <v>0</v>
      </c>
    </row>
    <row r="27" spans="2:49" x14ac:dyDescent="0.25">
      <c r="B27" s="444" t="s">
        <v>37</v>
      </c>
      <c r="C27" s="434" t="e">
        <v>#REF!</v>
      </c>
      <c r="D27" s="445">
        <v>8.5317701102458052E-2</v>
      </c>
      <c r="E27" s="446">
        <v>0.3</v>
      </c>
      <c r="F27" s="445"/>
      <c r="G27" s="447">
        <v>6.1423458077895281E-2</v>
      </c>
      <c r="H27" s="446">
        <v>0.3</v>
      </c>
      <c r="I27" s="288"/>
      <c r="J27" s="312" t="s">
        <v>603</v>
      </c>
      <c r="K27" s="36"/>
      <c r="L27" s="79"/>
      <c r="M27" s="79"/>
      <c r="N27" s="429" t="s">
        <v>38</v>
      </c>
      <c r="O27" s="430"/>
      <c r="P27" s="431" t="e">
        <v>#REF!</v>
      </c>
      <c r="Q27" s="429" t="e">
        <v>#REF!</v>
      </c>
      <c r="R27" s="429"/>
      <c r="S27" s="431">
        <v>4.7905406471100337E-2</v>
      </c>
      <c r="T27" s="429">
        <v>0.3</v>
      </c>
      <c r="U27" s="429"/>
      <c r="V27" s="448">
        <v>3.7412294631357715E-2</v>
      </c>
      <c r="W27" s="449">
        <v>0</v>
      </c>
      <c r="X27" s="430"/>
      <c r="Y27" s="431">
        <v>5.8460745476699653E-2</v>
      </c>
      <c r="Z27" s="429">
        <v>0.3</v>
      </c>
      <c r="AA27" s="429"/>
      <c r="AB27" s="431">
        <v>4.7905406471100274E-2</v>
      </c>
      <c r="AC27" s="429">
        <v>0.3</v>
      </c>
      <c r="AD27" s="429"/>
      <c r="AE27" s="454">
        <v>-3.7412294631357777E-2</v>
      </c>
      <c r="AF27" s="451">
        <v>0</v>
      </c>
      <c r="AU27" s="452">
        <v>6.1423458077895281E-2</v>
      </c>
      <c r="AW27" s="453">
        <v>0</v>
      </c>
    </row>
    <row r="28" spans="2:49" ht="15.75" customHeight="1" x14ac:dyDescent="0.25">
      <c r="B28" s="444" t="s">
        <v>38</v>
      </c>
      <c r="C28" s="434" t="e">
        <v>#REF!</v>
      </c>
      <c r="D28" s="445">
        <v>-1.1500175121558371E-2</v>
      </c>
      <c r="E28" s="446">
        <v>0.3</v>
      </c>
      <c r="F28" s="445"/>
      <c r="G28" s="447">
        <v>-5.7452619132909992E-2</v>
      </c>
      <c r="H28" s="446">
        <v>0.3</v>
      </c>
      <c r="I28" s="288"/>
      <c r="J28" s="312" t="s">
        <v>603</v>
      </c>
      <c r="K28" s="36"/>
      <c r="L28" s="79" t="s">
        <v>581</v>
      </c>
      <c r="M28" s="79"/>
      <c r="N28" s="429" t="s">
        <v>39</v>
      </c>
      <c r="O28" s="430"/>
      <c r="P28" s="431" t="e">
        <v>#REF!</v>
      </c>
      <c r="Q28" s="429" t="e">
        <v>#REF!</v>
      </c>
      <c r="R28" s="429"/>
      <c r="S28" s="431">
        <v>8.2465904787369995E-2</v>
      </c>
      <c r="T28" s="429">
        <v>0.3</v>
      </c>
      <c r="U28" s="429"/>
      <c r="V28" s="448">
        <v>-9.3966079908928371E-2</v>
      </c>
      <c r="W28" s="449">
        <v>0</v>
      </c>
      <c r="X28" s="430"/>
      <c r="Y28" s="431">
        <v>0.10852419784048672</v>
      </c>
      <c r="Z28" s="429">
        <v>0.45</v>
      </c>
      <c r="AA28" s="429"/>
      <c r="AB28" s="431">
        <v>8.9371678595431395E-2</v>
      </c>
      <c r="AC28" s="429">
        <v>0.3</v>
      </c>
      <c r="AD28" s="429"/>
      <c r="AE28" s="450">
        <v>0.10087185371698977</v>
      </c>
      <c r="AF28" s="451">
        <v>0</v>
      </c>
      <c r="AU28" s="452">
        <v>-5.7452619132909992E-2</v>
      </c>
      <c r="AW28" s="453">
        <v>0</v>
      </c>
    </row>
    <row r="29" spans="2:49" x14ac:dyDescent="0.25">
      <c r="B29" s="444" t="s">
        <v>39</v>
      </c>
      <c r="C29" s="434" t="e">
        <v>#REF!</v>
      </c>
      <c r="D29" s="445">
        <v>6.6183298500662222E-2</v>
      </c>
      <c r="E29" s="446">
        <v>0.3</v>
      </c>
      <c r="F29" s="445"/>
      <c r="G29" s="447">
        <v>5.2567888955935942E-2</v>
      </c>
      <c r="H29" s="446">
        <v>0.3</v>
      </c>
      <c r="I29" s="288"/>
      <c r="J29" s="312" t="s">
        <v>603</v>
      </c>
      <c r="K29" s="36"/>
      <c r="L29" s="79"/>
      <c r="M29" s="79"/>
      <c r="N29" s="429" t="s">
        <v>247</v>
      </c>
      <c r="O29" s="430"/>
      <c r="P29" s="431" t="e">
        <v>#REF!</v>
      </c>
      <c r="Q29" s="429" t="e">
        <v>#REF!</v>
      </c>
      <c r="R29" s="429"/>
      <c r="S29" s="431">
        <v>-0.1829394585828493</v>
      </c>
      <c r="T29" s="429">
        <v>0.15</v>
      </c>
      <c r="U29" s="429"/>
      <c r="V29" s="448">
        <v>0.2491227570835115</v>
      </c>
      <c r="W29" s="449">
        <v>-0.15</v>
      </c>
      <c r="X29" s="430"/>
      <c r="Y29" s="431">
        <v>-0.15734492142181536</v>
      </c>
      <c r="Z29" s="429">
        <v>0.15</v>
      </c>
      <c r="AA29" s="429"/>
      <c r="AB29" s="431">
        <v>-0.1829394585828493</v>
      </c>
      <c r="AC29" s="429">
        <v>0.15</v>
      </c>
      <c r="AD29" s="429"/>
      <c r="AE29" s="454">
        <v>-0.2491227570835115</v>
      </c>
      <c r="AF29" s="451">
        <v>0.15</v>
      </c>
      <c r="AU29" s="452">
        <v>5.2567888955935942E-2</v>
      </c>
      <c r="AW29" s="453">
        <v>0</v>
      </c>
    </row>
    <row r="30" spans="2:49" x14ac:dyDescent="0.25">
      <c r="B30" s="444" t="s">
        <v>40</v>
      </c>
      <c r="C30" s="434" t="e">
        <v>#REF!</v>
      </c>
      <c r="D30" s="445">
        <v>-0.28114023678978772</v>
      </c>
      <c r="E30" s="446">
        <v>0</v>
      </c>
      <c r="F30" s="445"/>
      <c r="G30" s="447">
        <v>-0.31312219193314178</v>
      </c>
      <c r="H30" s="446">
        <v>0</v>
      </c>
      <c r="I30" s="288"/>
      <c r="J30" s="312" t="s">
        <v>603</v>
      </c>
      <c r="K30" s="36"/>
      <c r="L30" s="79"/>
      <c r="M30" s="79"/>
      <c r="N30" s="429" t="s">
        <v>41</v>
      </c>
      <c r="O30" s="430"/>
      <c r="P30" s="431" t="e">
        <v>#REF!</v>
      </c>
      <c r="Q30" s="429" t="e">
        <v>#REF!</v>
      </c>
      <c r="R30" s="429"/>
      <c r="S30" s="431">
        <v>-4.1282564967962843E-2</v>
      </c>
      <c r="T30" s="429">
        <v>0.3</v>
      </c>
      <c r="U30" s="429"/>
      <c r="V30" s="448">
        <v>-0.23985767182182488</v>
      </c>
      <c r="W30" s="449">
        <v>0.3</v>
      </c>
      <c r="X30" s="430"/>
      <c r="Y30" s="431">
        <v>-4.5630272610181995E-2</v>
      </c>
      <c r="Z30" s="429">
        <v>0.3</v>
      </c>
      <c r="AA30" s="429"/>
      <c r="AB30" s="431">
        <v>-4.1282564967962843E-2</v>
      </c>
      <c r="AC30" s="429">
        <v>0.3</v>
      </c>
      <c r="AD30" s="429"/>
      <c r="AE30" s="454">
        <v>0.23985767182182488</v>
      </c>
      <c r="AF30" s="451">
        <v>-0.3</v>
      </c>
      <c r="AU30" s="452">
        <v>-0.31312219193314178</v>
      </c>
      <c r="AW30" s="453">
        <v>0</v>
      </c>
    </row>
    <row r="31" spans="2:49" x14ac:dyDescent="0.25">
      <c r="B31" s="444" t="s">
        <v>43</v>
      </c>
      <c r="C31" s="434" t="e">
        <v>#REF!</v>
      </c>
      <c r="D31" s="445">
        <v>-0.29264296548818386</v>
      </c>
      <c r="E31" s="446">
        <v>0</v>
      </c>
      <c r="F31" s="445"/>
      <c r="G31" s="447">
        <v>-0.31071757725370697</v>
      </c>
      <c r="H31" s="446">
        <v>0</v>
      </c>
      <c r="I31" s="288"/>
      <c r="J31" s="312" t="s">
        <v>603</v>
      </c>
      <c r="K31" s="36"/>
      <c r="L31" s="79"/>
      <c r="M31" s="79"/>
      <c r="N31" s="429" t="s">
        <v>43</v>
      </c>
      <c r="O31" s="430"/>
      <c r="P31" s="431" t="e">
        <v>#REF!</v>
      </c>
      <c r="Q31" s="429" t="e">
        <v>#REF!</v>
      </c>
      <c r="R31" s="429"/>
      <c r="S31" s="431">
        <v>-0.28029625549352061</v>
      </c>
      <c r="T31" s="429">
        <v>0</v>
      </c>
      <c r="U31" s="429"/>
      <c r="V31" s="448">
        <v>-1.2346709994663252E-2</v>
      </c>
      <c r="W31" s="449">
        <v>0</v>
      </c>
      <c r="X31" s="430"/>
      <c r="Y31" s="431">
        <v>-0.28994259935465144</v>
      </c>
      <c r="Z31" s="429">
        <v>0</v>
      </c>
      <c r="AA31" s="429"/>
      <c r="AB31" s="431">
        <v>-0.28029625549352061</v>
      </c>
      <c r="AC31" s="429">
        <v>0</v>
      </c>
      <c r="AD31" s="429"/>
      <c r="AE31" s="454">
        <v>1.2346709994663252E-2</v>
      </c>
      <c r="AF31" s="451">
        <v>0</v>
      </c>
      <c r="AU31" s="452">
        <v>-0.31071757725370697</v>
      </c>
      <c r="AW31" s="453">
        <v>0</v>
      </c>
    </row>
    <row r="32" spans="2:49" x14ac:dyDescent="0.25">
      <c r="B32" s="463" t="s">
        <v>44</v>
      </c>
      <c r="C32" s="464" t="e">
        <v>#REF!</v>
      </c>
      <c r="D32" s="465">
        <v>-0.23362934503360563</v>
      </c>
      <c r="E32" s="466">
        <v>0.15</v>
      </c>
      <c r="F32" s="465"/>
      <c r="G32" s="467">
        <v>-0.27197968063414207</v>
      </c>
      <c r="H32" s="466">
        <v>0</v>
      </c>
      <c r="I32" s="468"/>
      <c r="J32" s="469" t="s">
        <v>606</v>
      </c>
      <c r="K32" s="36"/>
      <c r="L32" s="79"/>
      <c r="M32" s="79"/>
      <c r="N32" s="429" t="s">
        <v>44</v>
      </c>
      <c r="O32" s="430"/>
      <c r="P32" s="431" t="e">
        <v>#REF!</v>
      </c>
      <c r="Q32" s="429" t="e">
        <v>#REF!</v>
      </c>
      <c r="R32" s="429"/>
      <c r="S32" s="431">
        <v>-0.16277492542434643</v>
      </c>
      <c r="T32" s="429">
        <v>0.15</v>
      </c>
      <c r="U32" s="429"/>
      <c r="V32" s="448">
        <v>-7.08544196092592E-2</v>
      </c>
      <c r="W32" s="449">
        <v>0</v>
      </c>
      <c r="X32" s="430"/>
      <c r="Y32" s="431">
        <v>-0.17024343788883359</v>
      </c>
      <c r="Z32" s="429">
        <v>0.15</v>
      </c>
      <c r="AA32" s="429"/>
      <c r="AB32" s="431">
        <v>-0.16277492542434643</v>
      </c>
      <c r="AC32" s="429">
        <v>0.15</v>
      </c>
      <c r="AD32" s="429"/>
      <c r="AE32" s="454">
        <v>7.08544196092592E-2</v>
      </c>
      <c r="AF32" s="451">
        <v>0</v>
      </c>
      <c r="AU32" s="452">
        <v>-0.27197968063414207</v>
      </c>
      <c r="AW32" s="453">
        <v>0</v>
      </c>
    </row>
    <row r="33" spans="2:49" x14ac:dyDescent="0.25">
      <c r="B33" s="444" t="s">
        <v>46</v>
      </c>
      <c r="C33" s="434" t="e">
        <v>#REF!</v>
      </c>
      <c r="D33" s="445">
        <v>-0.20282251312438473</v>
      </c>
      <c r="E33" s="446">
        <v>0.15</v>
      </c>
      <c r="F33" s="445"/>
      <c r="G33" s="447">
        <v>-0.18584637347525931</v>
      </c>
      <c r="H33" s="446">
        <v>0.15</v>
      </c>
      <c r="I33" s="288"/>
      <c r="J33" s="312" t="s">
        <v>603</v>
      </c>
      <c r="K33" s="36"/>
      <c r="L33" s="79"/>
      <c r="M33" s="79"/>
      <c r="N33" s="429" t="s">
        <v>46</v>
      </c>
      <c r="O33" s="430"/>
      <c r="P33" s="431" t="e">
        <v>#REF!</v>
      </c>
      <c r="Q33" s="429" t="e">
        <v>#REF!</v>
      </c>
      <c r="R33" s="429"/>
      <c r="S33" s="431">
        <v>-0.16265011487648839</v>
      </c>
      <c r="T33" s="429">
        <v>0.15</v>
      </c>
      <c r="U33" s="429"/>
      <c r="V33" s="448">
        <v>-4.017239824789634E-2</v>
      </c>
      <c r="W33" s="449">
        <v>0</v>
      </c>
      <c r="X33" s="430"/>
      <c r="Y33" s="431">
        <v>-0.13679281664202383</v>
      </c>
      <c r="Z33" s="429">
        <v>0.15</v>
      </c>
      <c r="AA33" s="429"/>
      <c r="AB33" s="431">
        <v>-0.11062542977518115</v>
      </c>
      <c r="AC33" s="429">
        <v>0.15</v>
      </c>
      <c r="AD33" s="429"/>
      <c r="AE33" s="450">
        <v>9.2197083349203582E-2</v>
      </c>
      <c r="AF33" s="451">
        <v>0</v>
      </c>
      <c r="AU33" s="452">
        <v>-0.18584637347525931</v>
      </c>
      <c r="AW33" s="453">
        <v>0</v>
      </c>
    </row>
    <row r="34" spans="2:49" x14ac:dyDescent="0.25">
      <c r="B34" s="444" t="s">
        <v>47</v>
      </c>
      <c r="C34" s="434" t="e">
        <v>#REF!</v>
      </c>
      <c r="D34" s="445">
        <v>-0.61072477818606208</v>
      </c>
      <c r="E34" s="446">
        <v>0</v>
      </c>
      <c r="F34" s="445"/>
      <c r="G34" s="447">
        <v>-0.64426985067298059</v>
      </c>
      <c r="H34" s="446">
        <v>0</v>
      </c>
      <c r="I34" s="288"/>
      <c r="J34" s="312" t="s">
        <v>603</v>
      </c>
      <c r="K34" s="36"/>
      <c r="L34" s="79"/>
      <c r="M34" s="79"/>
      <c r="N34" s="429" t="s">
        <v>47</v>
      </c>
      <c r="O34" s="430"/>
      <c r="P34" s="431" t="e">
        <v>#REF!</v>
      </c>
      <c r="Q34" s="429" t="e">
        <v>#REF!</v>
      </c>
      <c r="R34" s="429"/>
      <c r="S34" s="431">
        <v>-0.63591000007095222</v>
      </c>
      <c r="T34" s="429">
        <v>0</v>
      </c>
      <c r="U34" s="429"/>
      <c r="V34" s="448">
        <v>2.5185221884890141E-2</v>
      </c>
      <c r="W34" s="449">
        <v>0</v>
      </c>
      <c r="X34" s="430"/>
      <c r="Y34" s="431">
        <v>-0.66262310830983928</v>
      </c>
      <c r="Z34" s="429">
        <v>0</v>
      </c>
      <c r="AA34" s="429"/>
      <c r="AB34" s="431">
        <v>-0.63591000007095222</v>
      </c>
      <c r="AC34" s="429">
        <v>0</v>
      </c>
      <c r="AD34" s="429"/>
      <c r="AE34" s="454">
        <v>-2.5185221884890141E-2</v>
      </c>
      <c r="AF34" s="451">
        <v>0</v>
      </c>
      <c r="AU34" s="452">
        <v>-0.64426985067298059</v>
      </c>
      <c r="AW34" s="453">
        <v>0</v>
      </c>
    </row>
    <row r="35" spans="2:49" ht="14.25" customHeight="1" x14ac:dyDescent="0.25">
      <c r="B35" s="444" t="s">
        <v>49</v>
      </c>
      <c r="C35" s="434" t="e">
        <v>#REF!</v>
      </c>
      <c r="D35" s="445">
        <v>0.16439824888731125</v>
      </c>
      <c r="E35" s="446">
        <v>0.45</v>
      </c>
      <c r="F35" s="445"/>
      <c r="G35" s="447">
        <v>0.16152545000064553</v>
      </c>
      <c r="H35" s="446">
        <v>0.45</v>
      </c>
      <c r="I35" s="288"/>
      <c r="J35" s="312" t="s">
        <v>603</v>
      </c>
      <c r="K35" s="36"/>
      <c r="L35" s="79"/>
      <c r="M35" s="79"/>
      <c r="N35" s="429" t="s">
        <v>49</v>
      </c>
      <c r="O35" s="430"/>
      <c r="P35" s="431" t="e">
        <v>#REF!</v>
      </c>
      <c r="Q35" s="429" t="e">
        <v>#REF!</v>
      </c>
      <c r="R35" s="429"/>
      <c r="S35" s="431">
        <v>0.17408930036525461</v>
      </c>
      <c r="T35" s="429">
        <v>0.45</v>
      </c>
      <c r="U35" s="429"/>
      <c r="V35" s="448">
        <v>-9.6910514779433576E-3</v>
      </c>
      <c r="W35" s="449">
        <v>0</v>
      </c>
      <c r="X35" s="430"/>
      <c r="Y35" s="431">
        <v>0.21390275260779404</v>
      </c>
      <c r="Z35" s="429">
        <v>0.45</v>
      </c>
      <c r="AA35" s="429"/>
      <c r="AB35" s="431">
        <v>0.17409561067586984</v>
      </c>
      <c r="AC35" s="429">
        <v>0.45</v>
      </c>
      <c r="AD35" s="429"/>
      <c r="AE35" s="454">
        <v>9.697361788558595E-3</v>
      </c>
      <c r="AF35" s="451">
        <v>0</v>
      </c>
      <c r="AU35" s="452">
        <v>0.16152545000064553</v>
      </c>
      <c r="AW35" s="453">
        <v>0</v>
      </c>
    </row>
    <row r="36" spans="2:49" x14ac:dyDescent="0.25">
      <c r="B36" s="444" t="s">
        <v>50</v>
      </c>
      <c r="C36" s="434" t="e">
        <v>#REF!</v>
      </c>
      <c r="D36" s="445">
        <v>0.18398092815752956</v>
      </c>
      <c r="E36" s="446">
        <v>0.45</v>
      </c>
      <c r="F36" s="445"/>
      <c r="G36" s="447">
        <v>0.19498407453468078</v>
      </c>
      <c r="H36" s="446">
        <v>0.45</v>
      </c>
      <c r="I36" s="288"/>
      <c r="J36" s="312" t="s">
        <v>603</v>
      </c>
      <c r="K36" s="36"/>
      <c r="L36" s="79"/>
      <c r="M36" s="79"/>
      <c r="N36" s="429" t="s">
        <v>51</v>
      </c>
      <c r="O36" s="430"/>
      <c r="P36" s="431" t="e">
        <v>#REF!</v>
      </c>
      <c r="Q36" s="429" t="e">
        <v>#REF!</v>
      </c>
      <c r="R36" s="429"/>
      <c r="S36" s="431">
        <v>7.4234410877558582E-2</v>
      </c>
      <c r="T36" s="429">
        <v>0.3</v>
      </c>
      <c r="U36" s="429"/>
      <c r="V36" s="448">
        <v>0.10974651727997098</v>
      </c>
      <c r="W36" s="449">
        <v>-0.15000000000000002</v>
      </c>
      <c r="X36" s="430"/>
      <c r="Y36" s="431">
        <v>4.9312318866827798E-2</v>
      </c>
      <c r="Z36" s="429">
        <v>0.3</v>
      </c>
      <c r="AA36" s="429"/>
      <c r="AB36" s="431">
        <v>7.4234410877558582E-2</v>
      </c>
      <c r="AC36" s="429">
        <v>0.3</v>
      </c>
      <c r="AD36" s="429"/>
      <c r="AE36" s="454">
        <v>-0.10974651727997098</v>
      </c>
      <c r="AF36" s="451">
        <v>0.15000000000000002</v>
      </c>
      <c r="AU36" s="452">
        <v>0.19498407453468078</v>
      </c>
      <c r="AW36" s="453">
        <v>0</v>
      </c>
    </row>
    <row r="37" spans="2:49" x14ac:dyDescent="0.25">
      <c r="B37" s="444" t="s">
        <v>51</v>
      </c>
      <c r="C37" s="434" t="e">
        <v>#REF!</v>
      </c>
      <c r="D37" s="445">
        <v>-9.4630160211395236E-3</v>
      </c>
      <c r="E37" s="446">
        <v>0.3</v>
      </c>
      <c r="F37" s="445"/>
      <c r="G37" s="447">
        <v>-4.7813330563345489E-2</v>
      </c>
      <c r="H37" s="446">
        <v>0.3</v>
      </c>
      <c r="I37" s="288"/>
      <c r="J37" s="312" t="s">
        <v>603</v>
      </c>
      <c r="K37" s="36"/>
      <c r="L37" s="79"/>
      <c r="M37" s="79"/>
      <c r="N37" s="429" t="s">
        <v>248</v>
      </c>
      <c r="O37" s="430"/>
      <c r="P37" s="431" t="e">
        <v>#REF!</v>
      </c>
      <c r="Q37" s="429" t="e">
        <v>#REF!</v>
      </c>
      <c r="R37" s="429"/>
      <c r="S37" s="431">
        <v>-8.5148021910123328E-2</v>
      </c>
      <c r="T37" s="429">
        <v>0.3</v>
      </c>
      <c r="U37" s="429"/>
      <c r="V37" s="448">
        <v>7.5685005888983803E-2</v>
      </c>
      <c r="W37" s="449">
        <v>0</v>
      </c>
      <c r="X37" s="430"/>
      <c r="Y37" s="431">
        <v>-9.1142892548564433E-2</v>
      </c>
      <c r="Z37" s="429">
        <v>0.3</v>
      </c>
      <c r="AA37" s="429"/>
      <c r="AB37" s="431">
        <v>-8.5148021910123328E-2</v>
      </c>
      <c r="AC37" s="429">
        <v>0.3</v>
      </c>
      <c r="AD37" s="429"/>
      <c r="AE37" s="454">
        <v>-7.5685005888983803E-2</v>
      </c>
      <c r="AF37" s="451">
        <v>0</v>
      </c>
      <c r="AU37" s="452">
        <v>-4.7813330563345489E-2</v>
      </c>
      <c r="AW37" s="453">
        <v>0</v>
      </c>
    </row>
    <row r="38" spans="2:49" x14ac:dyDescent="0.25">
      <c r="B38" s="444" t="s">
        <v>52</v>
      </c>
      <c r="C38" s="433" t="e">
        <v>#REF!</v>
      </c>
      <c r="D38" s="445">
        <v>-1.3025430864925238E-2</v>
      </c>
      <c r="E38" s="446">
        <v>0.3</v>
      </c>
      <c r="F38" s="445"/>
      <c r="G38" s="447">
        <v>-3.1194389193272925E-2</v>
      </c>
      <c r="H38" s="446">
        <v>0.3</v>
      </c>
      <c r="I38" s="288"/>
      <c r="J38" s="312" t="s">
        <v>603</v>
      </c>
      <c r="K38" s="36"/>
      <c r="L38" s="79"/>
      <c r="M38" s="79"/>
      <c r="N38" s="429" t="s">
        <v>52</v>
      </c>
      <c r="O38" s="430"/>
      <c r="P38" s="431" t="e">
        <v>#REF!</v>
      </c>
      <c r="Q38" s="429" t="e">
        <v>#REF!</v>
      </c>
      <c r="R38" s="429"/>
      <c r="S38" s="431">
        <v>-2.457939173551105E-2</v>
      </c>
      <c r="T38" s="429">
        <v>0.3</v>
      </c>
      <c r="U38" s="429"/>
      <c r="V38" s="448">
        <v>1.1553960870585812E-2</v>
      </c>
      <c r="W38" s="449">
        <v>0</v>
      </c>
      <c r="X38" s="430"/>
      <c r="Y38" s="431">
        <v>-3.2044371441346031E-2</v>
      </c>
      <c r="Z38" s="429">
        <v>0.3</v>
      </c>
      <c r="AA38" s="429"/>
      <c r="AB38" s="431">
        <v>-2.457939173551105E-2</v>
      </c>
      <c r="AC38" s="429">
        <v>0.3</v>
      </c>
      <c r="AD38" s="429"/>
      <c r="AE38" s="454">
        <v>-1.1553960870585812E-2</v>
      </c>
      <c r="AF38" s="451">
        <v>0</v>
      </c>
      <c r="AU38" s="452">
        <v>-3.1194389193272925E-2</v>
      </c>
      <c r="AW38" s="453">
        <v>0</v>
      </c>
    </row>
    <row r="39" spans="2:49" x14ac:dyDescent="0.25">
      <c r="B39" s="444" t="s">
        <v>53</v>
      </c>
      <c r="C39" s="434" t="e">
        <v>#REF!</v>
      </c>
      <c r="D39" s="445">
        <v>-0.20084913743214269</v>
      </c>
      <c r="E39" s="446">
        <v>0.15</v>
      </c>
      <c r="F39" s="445"/>
      <c r="G39" s="447">
        <v>-0.20812141113958624</v>
      </c>
      <c r="H39" s="446">
        <v>0.15</v>
      </c>
      <c r="I39" s="288"/>
      <c r="J39" s="312" t="s">
        <v>603</v>
      </c>
      <c r="K39" s="36"/>
      <c r="L39" s="79"/>
      <c r="M39" s="79"/>
      <c r="N39" s="429" t="s">
        <v>53</v>
      </c>
      <c r="O39" s="430"/>
      <c r="P39" s="431" t="e">
        <v>#REF!</v>
      </c>
      <c r="Q39" s="429" t="e">
        <v>#REF!</v>
      </c>
      <c r="R39" s="429"/>
      <c r="S39" s="431">
        <v>-0.20862697933576738</v>
      </c>
      <c r="T39" s="429">
        <v>0.15</v>
      </c>
      <c r="U39" s="429"/>
      <c r="V39" s="448">
        <v>7.7778419036246826E-3</v>
      </c>
      <c r="W39" s="449">
        <v>0</v>
      </c>
      <c r="X39" s="430"/>
      <c r="Y39" s="431">
        <v>-0.20576130233665432</v>
      </c>
      <c r="Z39" s="429">
        <v>0.15</v>
      </c>
      <c r="AA39" s="429"/>
      <c r="AB39" s="431">
        <v>-0.20862697933576738</v>
      </c>
      <c r="AC39" s="429">
        <v>0.15</v>
      </c>
      <c r="AD39" s="429"/>
      <c r="AE39" s="454">
        <v>-7.7778419036246826E-3</v>
      </c>
      <c r="AF39" s="451">
        <v>0</v>
      </c>
      <c r="AU39" s="452">
        <v>-0.20812141113958624</v>
      </c>
      <c r="AW39" s="453">
        <v>0</v>
      </c>
    </row>
    <row r="40" spans="2:49" x14ac:dyDescent="0.25">
      <c r="B40" s="444" t="s">
        <v>54</v>
      </c>
      <c r="C40" s="434" t="e">
        <v>#REF!</v>
      </c>
      <c r="D40" s="445">
        <v>-0.2297395288670038</v>
      </c>
      <c r="E40" s="446">
        <v>0.15</v>
      </c>
      <c r="F40" s="445"/>
      <c r="G40" s="447">
        <v>-0.24194760525068174</v>
      </c>
      <c r="H40" s="446">
        <v>0.15</v>
      </c>
      <c r="I40" s="288"/>
      <c r="J40" s="312" t="s">
        <v>603</v>
      </c>
      <c r="K40" s="36"/>
      <c r="L40" s="79"/>
      <c r="M40" s="79"/>
      <c r="N40" s="429" t="s">
        <v>54</v>
      </c>
      <c r="O40" s="430"/>
      <c r="P40" s="431" t="e">
        <v>#REF!</v>
      </c>
      <c r="Q40" s="429" t="e">
        <v>#REF!</v>
      </c>
      <c r="R40" s="429"/>
      <c r="S40" s="431">
        <v>-0.21461132124362406</v>
      </c>
      <c r="T40" s="429">
        <v>0.15</v>
      </c>
      <c r="U40" s="429"/>
      <c r="V40" s="448">
        <v>-1.5128207623379741E-2</v>
      </c>
      <c r="W40" s="449">
        <v>0</v>
      </c>
      <c r="X40" s="430"/>
      <c r="Y40" s="431">
        <v>-0.18970701364846146</v>
      </c>
      <c r="Z40" s="429">
        <v>0.15</v>
      </c>
      <c r="AA40" s="429"/>
      <c r="AB40" s="431">
        <v>-0.21461132124362406</v>
      </c>
      <c r="AC40" s="429">
        <v>0.15</v>
      </c>
      <c r="AD40" s="429"/>
      <c r="AE40" s="454">
        <v>1.5128207623379741E-2</v>
      </c>
      <c r="AF40" s="451">
        <v>0</v>
      </c>
      <c r="AU40" s="452">
        <v>-0.24194760525068174</v>
      </c>
      <c r="AW40" s="453">
        <v>0</v>
      </c>
    </row>
    <row r="41" spans="2:49" x14ac:dyDescent="0.25">
      <c r="B41" s="444" t="s">
        <v>55</v>
      </c>
      <c r="C41" s="434" t="e">
        <v>#REF!</v>
      </c>
      <c r="D41" s="445">
        <v>-0.13186750846979831</v>
      </c>
      <c r="E41" s="446">
        <v>0.15</v>
      </c>
      <c r="F41" s="445"/>
      <c r="G41" s="447">
        <v>-0.13426625639005538</v>
      </c>
      <c r="H41" s="446">
        <v>0.15</v>
      </c>
      <c r="I41" s="288"/>
      <c r="J41" s="312" t="s">
        <v>603</v>
      </c>
      <c r="K41" s="36"/>
      <c r="L41" s="79" t="s">
        <v>582</v>
      </c>
      <c r="M41" s="79"/>
      <c r="N41" s="429" t="s">
        <v>55</v>
      </c>
      <c r="O41" s="430"/>
      <c r="P41" s="431" t="e">
        <v>#REF!</v>
      </c>
      <c r="Q41" s="429" t="e">
        <v>#REF!</v>
      </c>
      <c r="R41" s="429"/>
      <c r="S41" s="431">
        <v>-0.11788568562625683</v>
      </c>
      <c r="T41" s="429">
        <v>0.15</v>
      </c>
      <c r="U41" s="429"/>
      <c r="V41" s="448">
        <v>-1.3981822843541478E-2</v>
      </c>
      <c r="W41" s="449">
        <v>0</v>
      </c>
      <c r="X41" s="430"/>
      <c r="Y41" s="431">
        <v>-7.0368983363119905E-2</v>
      </c>
      <c r="Z41" s="429">
        <v>0.3</v>
      </c>
      <c r="AA41" s="429"/>
      <c r="AB41" s="431">
        <v>-0.11788568562625683</v>
      </c>
      <c r="AC41" s="429">
        <v>0.15</v>
      </c>
      <c r="AD41" s="429"/>
      <c r="AE41" s="454">
        <v>1.3981822843541478E-2</v>
      </c>
      <c r="AF41" s="451">
        <v>0</v>
      </c>
      <c r="AU41" s="452">
        <v>-0.13426625639005538</v>
      </c>
      <c r="AW41" s="453">
        <v>0</v>
      </c>
    </row>
    <row r="42" spans="2:49" x14ac:dyDescent="0.25">
      <c r="B42" s="444" t="s">
        <v>56</v>
      </c>
      <c r="C42" s="434" t="e">
        <v>#REF!</v>
      </c>
      <c r="D42" s="445">
        <v>-6.2497843461327314E-2</v>
      </c>
      <c r="E42" s="446">
        <v>0.3</v>
      </c>
      <c r="F42" s="445"/>
      <c r="G42" s="447">
        <v>-5.9881545702078452E-2</v>
      </c>
      <c r="H42" s="446">
        <v>0.3</v>
      </c>
      <c r="I42" s="288"/>
      <c r="J42" s="312" t="s">
        <v>603</v>
      </c>
      <c r="K42" s="36"/>
      <c r="L42" s="79" t="s">
        <v>583</v>
      </c>
      <c r="M42" s="79"/>
      <c r="N42" s="429" t="s">
        <v>56</v>
      </c>
      <c r="O42" s="430"/>
      <c r="P42" s="431" t="e">
        <v>#REF!</v>
      </c>
      <c r="Q42" s="429" t="e">
        <v>#REF!</v>
      </c>
      <c r="R42" s="429"/>
      <c r="S42" s="431">
        <v>-8.3501823387242213E-2</v>
      </c>
      <c r="T42" s="429">
        <v>0.3</v>
      </c>
      <c r="U42" s="429"/>
      <c r="V42" s="448">
        <v>2.1003979925914899E-2</v>
      </c>
      <c r="W42" s="449">
        <v>0</v>
      </c>
      <c r="X42" s="430"/>
      <c r="Y42" s="431">
        <v>-0.10259316423513935</v>
      </c>
      <c r="Z42" s="429">
        <v>0.15</v>
      </c>
      <c r="AA42" s="429"/>
      <c r="AB42" s="431">
        <v>-8.3501823387242213E-2</v>
      </c>
      <c r="AC42" s="429">
        <v>0.3</v>
      </c>
      <c r="AD42" s="429"/>
      <c r="AE42" s="454">
        <v>-2.1003979925914899E-2</v>
      </c>
      <c r="AF42" s="451">
        <v>0</v>
      </c>
      <c r="AU42" s="452">
        <v>-5.9881545702078452E-2</v>
      </c>
      <c r="AW42" s="453">
        <v>0</v>
      </c>
    </row>
    <row r="43" spans="2:49" x14ac:dyDescent="0.25">
      <c r="B43" s="444" t="s">
        <v>58</v>
      </c>
      <c r="C43" s="434" t="e">
        <v>#REF!</v>
      </c>
      <c r="D43" s="445">
        <v>-0.16817415513642842</v>
      </c>
      <c r="E43" s="446">
        <v>0.15</v>
      </c>
      <c r="F43" s="445"/>
      <c r="G43" s="447">
        <v>-0.19928658340593439</v>
      </c>
      <c r="H43" s="446">
        <v>0.15</v>
      </c>
      <c r="I43" s="288"/>
      <c r="J43" s="312" t="s">
        <v>603</v>
      </c>
      <c r="K43" s="36"/>
      <c r="L43" s="79"/>
      <c r="M43" s="79"/>
      <c r="N43" s="429" t="s">
        <v>58</v>
      </c>
      <c r="O43" s="430"/>
      <c r="P43" s="431" t="e">
        <v>#REF!</v>
      </c>
      <c r="Q43" s="429" t="e">
        <v>#REF!</v>
      </c>
      <c r="R43" s="429"/>
      <c r="S43" s="431">
        <v>-4.0844006146994578E-2</v>
      </c>
      <c r="T43" s="429">
        <v>0.3</v>
      </c>
      <c r="U43" s="429"/>
      <c r="V43" s="448">
        <v>-0.12733014898943384</v>
      </c>
      <c r="W43" s="449">
        <v>0.15</v>
      </c>
      <c r="X43" s="430"/>
      <c r="Y43" s="431">
        <v>-0.18179885163427636</v>
      </c>
      <c r="Z43" s="429">
        <v>0.15</v>
      </c>
      <c r="AA43" s="429"/>
      <c r="AB43" s="431">
        <v>-4.0844006146994578E-2</v>
      </c>
      <c r="AC43" s="429">
        <v>0.3</v>
      </c>
      <c r="AD43" s="429"/>
      <c r="AE43" s="454">
        <v>0.12733014898943384</v>
      </c>
      <c r="AF43" s="451">
        <v>-0.15</v>
      </c>
      <c r="AU43" s="452">
        <v>-0.19928658340593439</v>
      </c>
      <c r="AW43" s="453">
        <v>0</v>
      </c>
    </row>
    <row r="44" spans="2:49" x14ac:dyDescent="0.25">
      <c r="B44" s="463" t="s">
        <v>59</v>
      </c>
      <c r="C44" s="464" t="e">
        <v>#REF!</v>
      </c>
      <c r="D44" s="465">
        <v>-9.453973181478588E-2</v>
      </c>
      <c r="E44" s="466">
        <v>0.3</v>
      </c>
      <c r="F44" s="465"/>
      <c r="G44" s="467">
        <v>-0.11889944073112872</v>
      </c>
      <c r="H44" s="466">
        <v>0.15</v>
      </c>
      <c r="I44" s="468"/>
      <c r="J44" s="469" t="s">
        <v>606</v>
      </c>
      <c r="K44" s="36"/>
      <c r="L44" s="79"/>
      <c r="M44" s="79"/>
      <c r="N44" s="456" t="s">
        <v>59</v>
      </c>
      <c r="O44" s="457"/>
      <c r="P44" s="458" t="e">
        <v>#REF!</v>
      </c>
      <c r="Q44" s="456" t="e">
        <v>#REF!</v>
      </c>
      <c r="R44" s="456"/>
      <c r="S44" s="458">
        <v>-0.16058898529241936</v>
      </c>
      <c r="T44" s="456">
        <v>0.15</v>
      </c>
      <c r="U44" s="456"/>
      <c r="V44" s="459">
        <v>6.6049253477633477E-2</v>
      </c>
      <c r="W44" s="460">
        <v>-0.15</v>
      </c>
      <c r="X44" s="457"/>
      <c r="Y44" s="458">
        <v>5.2591831722091621E-2</v>
      </c>
      <c r="Z44" s="456">
        <v>0.3</v>
      </c>
      <c r="AA44" s="456" t="s">
        <v>584</v>
      </c>
      <c r="AB44" s="431">
        <v>-0.16152241001216358</v>
      </c>
      <c r="AC44" s="429">
        <v>0.15</v>
      </c>
      <c r="AD44" s="429"/>
      <c r="AE44" s="450">
        <v>-6.6982678197377701E-2</v>
      </c>
      <c r="AF44" s="451">
        <v>0.15</v>
      </c>
      <c r="AU44" s="452">
        <v>-0.12361565126539979</v>
      </c>
      <c r="AW44" s="455">
        <v>4.7162105342710703E-3</v>
      </c>
    </row>
    <row r="45" spans="2:49" x14ac:dyDescent="0.25">
      <c r="B45" s="444" t="s">
        <v>60</v>
      </c>
      <c r="C45" s="434" t="e">
        <v>#REF!</v>
      </c>
      <c r="D45" s="445">
        <v>2.4252959942097821E-2</v>
      </c>
      <c r="E45" s="446">
        <v>0.3</v>
      </c>
      <c r="F45" s="445"/>
      <c r="G45" s="447">
        <v>-1.4277833999090152E-3</v>
      </c>
      <c r="H45" s="446">
        <v>0.3</v>
      </c>
      <c r="I45" s="288"/>
      <c r="J45" s="312" t="s">
        <v>603</v>
      </c>
      <c r="K45" s="36"/>
      <c r="L45" s="79"/>
      <c r="M45" s="79"/>
      <c r="N45" s="429" t="s">
        <v>60</v>
      </c>
      <c r="O45" s="430"/>
      <c r="P45" s="431" t="e">
        <v>#REF!</v>
      </c>
      <c r="Q45" s="429" t="e">
        <v>#REF!</v>
      </c>
      <c r="R45" s="429"/>
      <c r="S45" s="431">
        <v>4.2986478271843202E-2</v>
      </c>
      <c r="T45" s="429">
        <v>0.3</v>
      </c>
      <c r="U45" s="429"/>
      <c r="V45" s="448">
        <v>-1.8733518329745381E-2</v>
      </c>
      <c r="W45" s="449">
        <v>0</v>
      </c>
      <c r="X45" s="430"/>
      <c r="Y45" s="431">
        <v>-5.2821435881198531E-2</v>
      </c>
      <c r="Z45" s="429">
        <v>0.3</v>
      </c>
      <c r="AA45" s="429"/>
      <c r="AB45" s="431">
        <v>4.2905342269492636E-2</v>
      </c>
      <c r="AC45" s="429">
        <v>0.3</v>
      </c>
      <c r="AD45" s="429"/>
      <c r="AE45" s="450">
        <v>1.8652382327394815E-2</v>
      </c>
      <c r="AF45" s="451">
        <v>0</v>
      </c>
      <c r="AH45" t="s">
        <v>57</v>
      </c>
      <c r="AI45" s="43"/>
      <c r="AJ45" s="51">
        <v>-6.1981131424865971E-3</v>
      </c>
      <c r="AK45">
        <v>0.3</v>
      </c>
      <c r="AM45" s="51">
        <v>0.123376246898877</v>
      </c>
      <c r="AN45">
        <v>0.45</v>
      </c>
      <c r="AP45" s="52">
        <v>0.29155040203530541</v>
      </c>
      <c r="AQ45" s="461">
        <v>-0.30000000000000004</v>
      </c>
      <c r="AU45" s="452">
        <v>-1.4277833999090152E-3</v>
      </c>
      <c r="AW45" s="453">
        <v>0</v>
      </c>
    </row>
    <row r="46" spans="2:49" x14ac:dyDescent="0.25">
      <c r="B46" s="444" t="s">
        <v>61</v>
      </c>
      <c r="C46" s="434" t="e">
        <v>#REF!</v>
      </c>
      <c r="D46" s="445">
        <v>-7.9584182443346876E-2</v>
      </c>
      <c r="E46" s="446">
        <v>0.3</v>
      </c>
      <c r="F46" s="445"/>
      <c r="G46" s="447">
        <v>-9.1313997421040183E-2</v>
      </c>
      <c r="H46" s="446">
        <v>0.3</v>
      </c>
      <c r="I46" s="288"/>
      <c r="J46" s="312" t="s">
        <v>603</v>
      </c>
      <c r="K46" s="36"/>
      <c r="L46" s="79"/>
      <c r="M46" s="79"/>
      <c r="N46" s="429" t="s">
        <v>61</v>
      </c>
      <c r="O46" s="430"/>
      <c r="P46" s="431" t="e">
        <v>#REF!</v>
      </c>
      <c r="Q46" s="429" t="e">
        <v>#REF!</v>
      </c>
      <c r="R46" s="429"/>
      <c r="S46" s="431">
        <v>-7.3878631456281083E-2</v>
      </c>
      <c r="T46" s="429">
        <v>0.3</v>
      </c>
      <c r="U46" s="429"/>
      <c r="V46" s="448">
        <v>-5.7055509870657939E-3</v>
      </c>
      <c r="W46" s="449">
        <v>0</v>
      </c>
      <c r="X46" s="430"/>
      <c r="Y46" s="431">
        <v>6.1574780360552278E-2</v>
      </c>
      <c r="Z46" s="429">
        <v>0.3</v>
      </c>
      <c r="AA46" s="429"/>
      <c r="AB46" s="431">
        <v>-7.3878631456281083E-2</v>
      </c>
      <c r="AC46" s="429">
        <v>0.3</v>
      </c>
      <c r="AD46" s="429"/>
      <c r="AE46" s="454">
        <v>5.7055509870657939E-3</v>
      </c>
      <c r="AF46" s="451">
        <v>0</v>
      </c>
      <c r="AU46" s="452">
        <v>-9.1313997421040183E-2</v>
      </c>
      <c r="AW46" s="453">
        <v>0</v>
      </c>
    </row>
    <row r="47" spans="2:49" x14ac:dyDescent="0.25">
      <c r="B47" s="444" t="s">
        <v>63</v>
      </c>
      <c r="C47" s="434" t="e">
        <v>#REF!</v>
      </c>
      <c r="D47" s="445">
        <v>4.55840761085319E-2</v>
      </c>
      <c r="E47" s="446">
        <v>0.3</v>
      </c>
      <c r="F47" s="445"/>
      <c r="G47" s="447">
        <v>3.2055467585297259E-2</v>
      </c>
      <c r="H47" s="446">
        <v>0.3</v>
      </c>
      <c r="I47" s="288"/>
      <c r="J47" s="312" t="s">
        <v>603</v>
      </c>
      <c r="K47" s="36"/>
      <c r="L47" s="79"/>
      <c r="M47" s="79"/>
      <c r="N47" s="429" t="s">
        <v>63</v>
      </c>
      <c r="O47" s="430"/>
      <c r="P47" s="431" t="e">
        <v>#REF!</v>
      </c>
      <c r="Q47" s="429" t="e">
        <v>#REF!</v>
      </c>
      <c r="R47" s="429"/>
      <c r="S47" s="431">
        <v>5.2354074423000496E-2</v>
      </c>
      <c r="T47" s="429">
        <v>0.3</v>
      </c>
      <c r="U47" s="429"/>
      <c r="V47" s="448">
        <v>-6.7699983144685963E-3</v>
      </c>
      <c r="W47" s="449">
        <v>0</v>
      </c>
      <c r="X47" s="430"/>
      <c r="Y47" s="431">
        <v>-0.37794942665740711</v>
      </c>
      <c r="Z47" s="429">
        <v>0</v>
      </c>
      <c r="AA47" s="429"/>
      <c r="AB47" s="431">
        <v>5.2354074423000496E-2</v>
      </c>
      <c r="AC47" s="429">
        <v>0.3</v>
      </c>
      <c r="AD47" s="429"/>
      <c r="AE47" s="454">
        <v>6.7699983144685963E-3</v>
      </c>
      <c r="AF47" s="451">
        <v>0</v>
      </c>
      <c r="AU47" s="452">
        <v>3.2055467585297259E-2</v>
      </c>
      <c r="AW47" s="453">
        <v>0</v>
      </c>
    </row>
    <row r="48" spans="2:49" x14ac:dyDescent="0.25">
      <c r="B48" s="444" t="s">
        <v>64</v>
      </c>
      <c r="C48" s="434" t="e">
        <v>#REF!</v>
      </c>
      <c r="D48" s="445">
        <v>-0.37186614895968512</v>
      </c>
      <c r="E48" s="446">
        <v>0</v>
      </c>
      <c r="F48" s="445"/>
      <c r="G48" s="447">
        <v>-0.3921749627078186</v>
      </c>
      <c r="H48" s="446">
        <v>0</v>
      </c>
      <c r="I48" s="288"/>
      <c r="J48" s="312" t="s">
        <v>603</v>
      </c>
      <c r="K48" s="36"/>
      <c r="L48" s="79"/>
      <c r="M48" s="79"/>
      <c r="N48" s="429" t="s">
        <v>64</v>
      </c>
      <c r="O48" s="430"/>
      <c r="P48" s="431" t="e">
        <v>#REF!</v>
      </c>
      <c r="Q48" s="429" t="e">
        <v>#REF!</v>
      </c>
      <c r="R48" s="429"/>
      <c r="S48" s="431">
        <v>-0.3892635245982507</v>
      </c>
      <c r="T48" s="429">
        <v>0</v>
      </c>
      <c r="U48" s="429"/>
      <c r="V48" s="448">
        <v>1.7397375638565582E-2</v>
      </c>
      <c r="W48" s="449">
        <v>0</v>
      </c>
      <c r="X48" s="430"/>
      <c r="Y48" s="431">
        <v>6.6891608185384546E-2</v>
      </c>
      <c r="Z48" s="429">
        <v>0.3</v>
      </c>
      <c r="AA48" s="429"/>
      <c r="AB48" s="431">
        <v>-0.3892635245982507</v>
      </c>
      <c r="AC48" s="429">
        <v>0</v>
      </c>
      <c r="AD48" s="429"/>
      <c r="AE48" s="454">
        <v>-1.7397375638565582E-2</v>
      </c>
      <c r="AF48" s="451">
        <v>0</v>
      </c>
      <c r="AU48" s="452">
        <v>-0.3921749627078186</v>
      </c>
      <c r="AW48" s="453">
        <v>0</v>
      </c>
    </row>
    <row r="49" spans="1:49" x14ac:dyDescent="0.25">
      <c r="B49" s="444" t="s">
        <v>65</v>
      </c>
      <c r="C49" s="434" t="e">
        <v>#REF!</v>
      </c>
      <c r="D49" s="445">
        <v>1.3023110360069196E-2</v>
      </c>
      <c r="E49" s="446">
        <v>0.3</v>
      </c>
      <c r="F49" s="445"/>
      <c r="G49" s="447">
        <v>-8.3097658830422003E-3</v>
      </c>
      <c r="H49" s="446">
        <v>0.3</v>
      </c>
      <c r="I49" s="288"/>
      <c r="J49" s="312" t="s">
        <v>603</v>
      </c>
      <c r="K49" s="36"/>
      <c r="L49" s="79"/>
      <c r="M49" s="79"/>
      <c r="N49" s="429" t="s">
        <v>65</v>
      </c>
      <c r="O49" s="430"/>
      <c r="P49" s="431" t="e">
        <v>#REF!</v>
      </c>
      <c r="Q49" s="429" t="e">
        <v>#REF!</v>
      </c>
      <c r="R49" s="429"/>
      <c r="S49" s="431">
        <v>4.653320399090019E-2</v>
      </c>
      <c r="T49" s="429">
        <v>0.3</v>
      </c>
      <c r="U49" s="429"/>
      <c r="V49" s="448">
        <v>-3.3510093630830996E-2</v>
      </c>
      <c r="W49" s="449">
        <v>0</v>
      </c>
      <c r="X49" s="430"/>
      <c r="Y49" s="431">
        <v>-7.2855729436298353E-2</v>
      </c>
      <c r="Z49" s="429">
        <v>0.3</v>
      </c>
      <c r="AA49" s="429"/>
      <c r="AB49" s="431">
        <v>4.653320399090019E-2</v>
      </c>
      <c r="AC49" s="429">
        <v>0.3</v>
      </c>
      <c r="AD49" s="429"/>
      <c r="AE49" s="454">
        <v>3.3510093630830996E-2</v>
      </c>
      <c r="AF49" s="451">
        <v>0</v>
      </c>
      <c r="AU49" s="452">
        <v>-8.3097658830422003E-3</v>
      </c>
      <c r="AW49" s="453">
        <v>0</v>
      </c>
    </row>
    <row r="50" spans="1:49" x14ac:dyDescent="0.25">
      <c r="B50" s="444" t="s">
        <v>66</v>
      </c>
      <c r="C50" s="434" t="e">
        <v>#REF!</v>
      </c>
      <c r="D50" s="445">
        <v>-0.18317856296060953</v>
      </c>
      <c r="E50" s="446">
        <v>0.15</v>
      </c>
      <c r="F50" s="445"/>
      <c r="G50" s="447">
        <v>-0.23147371426162708</v>
      </c>
      <c r="H50" s="446">
        <v>0.15</v>
      </c>
      <c r="I50" s="288"/>
      <c r="J50" s="312" t="s">
        <v>603</v>
      </c>
      <c r="K50" s="36"/>
      <c r="L50" s="79"/>
      <c r="M50" s="79"/>
      <c r="N50" s="429" t="s">
        <v>66</v>
      </c>
      <c r="O50" s="430"/>
      <c r="P50" s="431" t="e">
        <v>#REF!</v>
      </c>
      <c r="Q50" s="429" t="e">
        <v>#REF!</v>
      </c>
      <c r="R50" s="429"/>
      <c r="S50" s="431">
        <v>-0.10717445627316514</v>
      </c>
      <c r="T50" s="429">
        <v>0.15</v>
      </c>
      <c r="U50" s="429"/>
      <c r="V50" s="448">
        <v>-7.6004106687444381E-2</v>
      </c>
      <c r="W50" s="449">
        <v>0</v>
      </c>
      <c r="X50" s="430"/>
      <c r="Y50" s="431">
        <v>-5.2536711124285297E-2</v>
      </c>
      <c r="Z50" s="429">
        <v>0.3</v>
      </c>
      <c r="AA50" s="429"/>
      <c r="AB50" s="431">
        <v>-0.10717445627316514</v>
      </c>
      <c r="AC50" s="429">
        <v>0.15</v>
      </c>
      <c r="AD50" s="429"/>
      <c r="AE50" s="454">
        <v>7.6004106687444381E-2</v>
      </c>
      <c r="AF50" s="451">
        <v>0</v>
      </c>
      <c r="AU50" s="452">
        <v>-0.23147371426162708</v>
      </c>
      <c r="AW50" s="453">
        <v>0</v>
      </c>
    </row>
    <row r="51" spans="1:49" x14ac:dyDescent="0.25">
      <c r="B51" s="444" t="s">
        <v>67</v>
      </c>
      <c r="C51" s="434" t="e">
        <v>#REF!</v>
      </c>
      <c r="D51" s="445">
        <v>-5.639972929735796E-2</v>
      </c>
      <c r="E51" s="446">
        <v>0.3</v>
      </c>
      <c r="F51" s="445"/>
      <c r="G51" s="447">
        <v>-4.9785724210622752E-2</v>
      </c>
      <c r="H51" s="446">
        <v>0.3</v>
      </c>
      <c r="I51" s="288"/>
      <c r="J51" s="312" t="s">
        <v>603</v>
      </c>
      <c r="K51" s="36"/>
      <c r="L51" s="79" t="s">
        <v>585</v>
      </c>
      <c r="M51" s="79"/>
      <c r="N51" s="429" t="s">
        <v>67</v>
      </c>
      <c r="O51" s="430"/>
      <c r="P51" s="431" t="e">
        <v>#REF!</v>
      </c>
      <c r="Q51" s="429" t="e">
        <v>#REF!</v>
      </c>
      <c r="R51" s="429"/>
      <c r="S51" s="431">
        <v>-4.7747684079513832E-2</v>
      </c>
      <c r="T51" s="429">
        <v>0.3</v>
      </c>
      <c r="U51" s="429"/>
      <c r="V51" s="448">
        <v>-8.6520452178441287E-3</v>
      </c>
      <c r="W51" s="449">
        <v>0</v>
      </c>
      <c r="X51" s="430"/>
      <c r="Y51" s="431">
        <v>-0.16161111904363382</v>
      </c>
      <c r="Z51" s="429">
        <v>0.15</v>
      </c>
      <c r="AA51" s="429"/>
      <c r="AB51" s="431">
        <v>-4.7747684079513832E-2</v>
      </c>
      <c r="AC51" s="429">
        <v>0.3</v>
      </c>
      <c r="AD51" s="429"/>
      <c r="AE51" s="454">
        <v>8.6520452178441287E-3</v>
      </c>
      <c r="AF51" s="451">
        <v>0</v>
      </c>
      <c r="AU51" s="452">
        <v>-4.9785724210622752E-2</v>
      </c>
      <c r="AW51" s="453">
        <v>0</v>
      </c>
    </row>
    <row r="52" spans="1:49" x14ac:dyDescent="0.25">
      <c r="B52" s="444" t="s">
        <v>68</v>
      </c>
      <c r="C52" s="434" t="e">
        <v>#REF!</v>
      </c>
      <c r="D52" s="445">
        <v>-0.14243463166694517</v>
      </c>
      <c r="E52" s="446">
        <v>0.15</v>
      </c>
      <c r="F52" s="445"/>
      <c r="G52" s="447">
        <v>-0.14360892411284912</v>
      </c>
      <c r="H52" s="446">
        <v>0.15</v>
      </c>
      <c r="I52" s="288"/>
      <c r="J52" s="312" t="s">
        <v>603</v>
      </c>
      <c r="K52" s="36"/>
      <c r="L52" s="79"/>
      <c r="M52" s="79"/>
      <c r="N52" s="429" t="s">
        <v>68</v>
      </c>
      <c r="O52" s="430"/>
      <c r="P52" s="431" t="e">
        <v>#REF!</v>
      </c>
      <c r="Q52" s="429" t="e">
        <v>#REF!</v>
      </c>
      <c r="R52" s="429"/>
      <c r="S52" s="431">
        <v>-0.15551067121700132</v>
      </c>
      <c r="T52" s="429">
        <v>0.15</v>
      </c>
      <c r="U52" s="429"/>
      <c r="V52" s="448">
        <v>1.3076039550056151E-2</v>
      </c>
      <c r="W52" s="449">
        <v>0</v>
      </c>
      <c r="X52" s="430"/>
      <c r="Y52" s="431">
        <v>-8.6753442073010459E-2</v>
      </c>
      <c r="Z52" s="429">
        <v>0.3</v>
      </c>
      <c r="AA52" s="429"/>
      <c r="AB52" s="431">
        <v>-0.15551067121700132</v>
      </c>
      <c r="AC52" s="429">
        <v>0.15</v>
      </c>
      <c r="AD52" s="429"/>
      <c r="AE52" s="454">
        <v>-1.3076039550056151E-2</v>
      </c>
      <c r="AF52" s="451">
        <v>0</v>
      </c>
      <c r="AU52" s="452">
        <v>-0.14360892411284912</v>
      </c>
      <c r="AW52" s="453">
        <v>0</v>
      </c>
    </row>
    <row r="53" spans="1:49" x14ac:dyDescent="0.25">
      <c r="B53" s="444" t="s">
        <v>69</v>
      </c>
      <c r="C53" s="434" t="e">
        <v>#REF!</v>
      </c>
      <c r="D53" s="445">
        <v>-0.17044862881379497</v>
      </c>
      <c r="E53" s="446">
        <v>0.15</v>
      </c>
      <c r="F53" s="445"/>
      <c r="G53" s="447">
        <v>-0.21682286184811331</v>
      </c>
      <c r="H53" s="446">
        <v>0.15</v>
      </c>
      <c r="I53" s="288"/>
      <c r="J53" s="312" t="s">
        <v>603</v>
      </c>
      <c r="K53" s="36"/>
      <c r="L53" s="79"/>
      <c r="M53" s="79"/>
      <c r="N53" s="429" t="s">
        <v>69</v>
      </c>
      <c r="O53" s="430"/>
      <c r="P53" s="431" t="e">
        <v>#REF!</v>
      </c>
      <c r="Q53" s="429" t="e">
        <v>#REF!</v>
      </c>
      <c r="R53" s="429"/>
      <c r="S53" s="431">
        <v>-9.8292106601121643E-2</v>
      </c>
      <c r="T53" s="429">
        <v>0.3</v>
      </c>
      <c r="U53" s="429"/>
      <c r="V53" s="448">
        <v>-7.2156522212673324E-2</v>
      </c>
      <c r="W53" s="449">
        <v>0.15</v>
      </c>
      <c r="X53" s="430"/>
      <c r="Y53" s="431">
        <v>0.12708039754772643</v>
      </c>
      <c r="Z53" s="429">
        <v>0.45</v>
      </c>
      <c r="AA53" s="429"/>
      <c r="AB53" s="431">
        <v>-9.8292106601121643E-2</v>
      </c>
      <c r="AC53" s="429">
        <v>0.3</v>
      </c>
      <c r="AD53" s="429"/>
      <c r="AE53" s="454">
        <v>7.2156522212673324E-2</v>
      </c>
      <c r="AF53" s="451">
        <v>-0.15</v>
      </c>
      <c r="AU53" s="452">
        <v>-0.21682286184811331</v>
      </c>
      <c r="AW53" s="453">
        <v>0</v>
      </c>
    </row>
    <row r="54" spans="1:49" s="284" customFormat="1" x14ac:dyDescent="0.25">
      <c r="A54"/>
      <c r="B54" s="444" t="s">
        <v>71</v>
      </c>
      <c r="C54" s="434" t="e">
        <v>#REF!</v>
      </c>
      <c r="D54" s="445">
        <v>5.1942402976608439E-2</v>
      </c>
      <c r="E54" s="446">
        <v>0.3</v>
      </c>
      <c r="F54" s="445"/>
      <c r="G54" s="447">
        <v>2.2460673488743782E-2</v>
      </c>
      <c r="H54" s="446">
        <v>0.3</v>
      </c>
      <c r="I54" s="288"/>
      <c r="J54" s="312" t="s">
        <v>603</v>
      </c>
      <c r="K54" s="36"/>
      <c r="L54" s="79"/>
      <c r="M54" s="79"/>
      <c r="N54" s="429" t="s">
        <v>71</v>
      </c>
      <c r="O54" s="430"/>
      <c r="P54" s="431" t="e">
        <v>#REF!</v>
      </c>
      <c r="Q54" s="429" t="e">
        <v>#REF!</v>
      </c>
      <c r="R54" s="429"/>
      <c r="S54" s="431">
        <v>0.10629772623587032</v>
      </c>
      <c r="T54" s="429">
        <v>0.45</v>
      </c>
      <c r="U54" s="429"/>
      <c r="V54" s="448">
        <v>-5.435532325926188E-2</v>
      </c>
      <c r="W54" s="449">
        <v>0.15000000000000002</v>
      </c>
      <c r="X54" s="430"/>
      <c r="Y54" s="431">
        <v>0.1491592195696326</v>
      </c>
      <c r="Z54" s="429">
        <v>0.45</v>
      </c>
      <c r="AA54" s="429"/>
      <c r="AB54" s="431">
        <v>0.10629772623587032</v>
      </c>
      <c r="AC54" s="429">
        <v>0.45</v>
      </c>
      <c r="AD54" s="429"/>
      <c r="AE54" s="454">
        <v>5.435532325926188E-2</v>
      </c>
      <c r="AF54" s="451">
        <v>-0.15000000000000002</v>
      </c>
      <c r="AU54" s="452">
        <v>2.2460673488743782E-2</v>
      </c>
      <c r="AW54" s="453">
        <v>0</v>
      </c>
    </row>
    <row r="55" spans="1:49" s="284" customFormat="1" x14ac:dyDescent="0.25">
      <c r="A55"/>
      <c r="B55" s="444" t="s">
        <v>73</v>
      </c>
      <c r="C55" s="434" t="e">
        <v>#REF!</v>
      </c>
      <c r="D55" s="445">
        <v>8.3017166283806412E-2</v>
      </c>
      <c r="E55" s="446">
        <v>0.3</v>
      </c>
      <c r="F55" s="445"/>
      <c r="G55" s="447">
        <v>4.9202662398610181E-2</v>
      </c>
      <c r="H55" s="446">
        <v>0.3</v>
      </c>
      <c r="I55" s="288"/>
      <c r="J55" s="312" t="s">
        <v>603</v>
      </c>
      <c r="K55" s="36"/>
      <c r="L55" s="79"/>
      <c r="M55" s="79"/>
      <c r="N55" s="429" t="s">
        <v>73</v>
      </c>
      <c r="O55" s="430"/>
      <c r="P55" s="431" t="e">
        <v>#REF!</v>
      </c>
      <c r="Q55" s="429" t="e">
        <v>#REF!</v>
      </c>
      <c r="R55" s="429"/>
      <c r="S55" s="431">
        <v>0.13809396972592483</v>
      </c>
      <c r="T55" s="429">
        <v>0.45</v>
      </c>
      <c r="U55" s="429"/>
      <c r="V55" s="448">
        <v>-5.5076803442118419E-2</v>
      </c>
      <c r="W55" s="449">
        <v>0.15000000000000002</v>
      </c>
      <c r="X55" s="430"/>
      <c r="Y55" s="431">
        <v>0.10512453442943963</v>
      </c>
      <c r="Z55" s="429">
        <v>0.45</v>
      </c>
      <c r="AA55" s="429"/>
      <c r="AB55" s="431">
        <v>0.13809396972592483</v>
      </c>
      <c r="AC55" s="429">
        <v>0.45</v>
      </c>
      <c r="AD55" s="429"/>
      <c r="AE55" s="454">
        <v>5.5076803442118419E-2</v>
      </c>
      <c r="AF55" s="451">
        <v>-0.15000000000000002</v>
      </c>
      <c r="AU55" s="452">
        <v>4.9202662398610181E-2</v>
      </c>
      <c r="AW55" s="453">
        <v>0</v>
      </c>
    </row>
    <row r="56" spans="1:49" s="284" customFormat="1" x14ac:dyDescent="0.25">
      <c r="A56"/>
      <c r="B56" s="444" t="s">
        <v>74</v>
      </c>
      <c r="C56" s="434" t="e">
        <v>#REF!</v>
      </c>
      <c r="D56" s="445">
        <v>5.3475469559067144E-2</v>
      </c>
      <c r="E56" s="446">
        <v>0.3</v>
      </c>
      <c r="F56" s="445"/>
      <c r="G56" s="447">
        <v>1.9560550118812418E-2</v>
      </c>
      <c r="H56" s="446">
        <v>0.3</v>
      </c>
      <c r="I56" s="288"/>
      <c r="J56" s="312" t="s">
        <v>603</v>
      </c>
      <c r="K56" s="36"/>
      <c r="L56" s="79"/>
      <c r="M56" s="79"/>
      <c r="N56" s="429" t="s">
        <v>74</v>
      </c>
      <c r="O56" s="430"/>
      <c r="P56" s="431" t="e">
        <v>#REF!</v>
      </c>
      <c r="Q56" s="429" t="e">
        <v>#REF!</v>
      </c>
      <c r="R56" s="429"/>
      <c r="S56" s="431">
        <v>9.6116994116782609E-2</v>
      </c>
      <c r="T56" s="429">
        <v>0.3</v>
      </c>
      <c r="U56" s="429"/>
      <c r="V56" s="448">
        <v>-4.2641524557715464E-2</v>
      </c>
      <c r="W56" s="449">
        <v>0</v>
      </c>
      <c r="X56" s="430"/>
      <c r="Y56" s="431">
        <v>-6.9831181430884459E-2</v>
      </c>
      <c r="Z56" s="429">
        <v>0.3</v>
      </c>
      <c r="AA56" s="429"/>
      <c r="AB56" s="431">
        <v>9.6116994116782609E-2</v>
      </c>
      <c r="AC56" s="429">
        <v>0.3</v>
      </c>
      <c r="AD56" s="429"/>
      <c r="AE56" s="454">
        <v>4.2641524557715464E-2</v>
      </c>
      <c r="AF56" s="451">
        <v>0</v>
      </c>
      <c r="AU56" s="452">
        <v>1.9560550118812418E-2</v>
      </c>
      <c r="AW56" s="453">
        <v>0</v>
      </c>
    </row>
    <row r="57" spans="1:49" s="284" customFormat="1" x14ac:dyDescent="0.25">
      <c r="A57"/>
      <c r="B57" s="463" t="s">
        <v>75</v>
      </c>
      <c r="C57" s="464" t="e">
        <v>#REF!</v>
      </c>
      <c r="D57" s="465">
        <v>-8.2569239905680547E-2</v>
      </c>
      <c r="E57" s="466">
        <v>0.3</v>
      </c>
      <c r="F57" s="465"/>
      <c r="G57" s="467">
        <v>-0.12004428778578352</v>
      </c>
      <c r="H57" s="466">
        <v>0.15</v>
      </c>
      <c r="I57" s="468"/>
      <c r="J57" s="469" t="s">
        <v>606</v>
      </c>
      <c r="K57" s="36"/>
      <c r="L57" s="79" t="s">
        <v>581</v>
      </c>
      <c r="M57" s="79"/>
      <c r="N57" s="429" t="s">
        <v>75</v>
      </c>
      <c r="O57" s="430"/>
      <c r="P57" s="431" t="e">
        <v>#REF!</v>
      </c>
      <c r="Q57" s="429" t="e">
        <v>#REF!</v>
      </c>
      <c r="R57" s="429"/>
      <c r="S57" s="431">
        <v>-5.6733994090780067E-2</v>
      </c>
      <c r="T57" s="429">
        <v>0.3</v>
      </c>
      <c r="U57" s="429"/>
      <c r="V57" s="448">
        <v>-2.583524581490048E-2</v>
      </c>
      <c r="W57" s="449">
        <v>0</v>
      </c>
      <c r="X57" s="430"/>
      <c r="Y57" s="431">
        <v>-4.9098911447696403E-3</v>
      </c>
      <c r="Z57" s="429">
        <v>0.3</v>
      </c>
      <c r="AA57" s="429"/>
      <c r="AB57" s="431">
        <v>-5.6733994090780067E-2</v>
      </c>
      <c r="AC57" s="429">
        <v>0.3</v>
      </c>
      <c r="AD57" s="429"/>
      <c r="AE57" s="454">
        <v>2.583524581490048E-2</v>
      </c>
      <c r="AF57" s="451">
        <v>0</v>
      </c>
      <c r="AU57" s="452">
        <v>-0.12004428778578352</v>
      </c>
      <c r="AW57" s="453">
        <v>0</v>
      </c>
    </row>
    <row r="58" spans="1:49" s="284" customFormat="1" x14ac:dyDescent="0.25">
      <c r="A58"/>
      <c r="B58" s="444" t="s">
        <v>76</v>
      </c>
      <c r="C58" s="434" t="e">
        <v>#REF!</v>
      </c>
      <c r="D58" s="445">
        <v>-0.14605965302059901</v>
      </c>
      <c r="E58" s="446">
        <v>0.15</v>
      </c>
      <c r="F58" s="445"/>
      <c r="G58" s="447">
        <v>-0.20579681615083897</v>
      </c>
      <c r="H58" s="446">
        <v>0.15</v>
      </c>
      <c r="I58" s="288"/>
      <c r="J58" s="312" t="s">
        <v>603</v>
      </c>
      <c r="K58" s="36"/>
      <c r="L58" s="79"/>
      <c r="M58" s="79"/>
      <c r="N58" s="429" t="s">
        <v>76</v>
      </c>
      <c r="O58" s="430"/>
      <c r="P58" s="431" t="e">
        <v>#REF!</v>
      </c>
      <c r="Q58" s="429" t="e">
        <v>#REF!</v>
      </c>
      <c r="R58" s="429"/>
      <c r="S58" s="431">
        <v>-5.2030083143785287E-2</v>
      </c>
      <c r="T58" s="429">
        <v>0.3</v>
      </c>
      <c r="U58" s="429"/>
      <c r="V58" s="448">
        <v>-9.4029569876813712E-2</v>
      </c>
      <c r="W58" s="449">
        <v>0.15</v>
      </c>
      <c r="X58" s="430"/>
      <c r="Y58" s="431">
        <v>-8.0925428506109218E-2</v>
      </c>
      <c r="Z58" s="429">
        <v>0.3</v>
      </c>
      <c r="AA58" s="429"/>
      <c r="AB58" s="431">
        <v>-5.2030083143785287E-2</v>
      </c>
      <c r="AC58" s="429">
        <v>0.3</v>
      </c>
      <c r="AD58" s="429"/>
      <c r="AE58" s="454">
        <v>9.4029569876813712E-2</v>
      </c>
      <c r="AF58" s="451">
        <v>-0.15</v>
      </c>
      <c r="AU58" s="452">
        <v>-0.20579681615083897</v>
      </c>
      <c r="AW58" s="453">
        <v>0</v>
      </c>
    </row>
    <row r="59" spans="1:49" s="284" customFormat="1" x14ac:dyDescent="0.25">
      <c r="A59"/>
      <c r="B59" s="444" t="s">
        <v>444</v>
      </c>
      <c r="C59" s="434" t="e">
        <v>#REF!</v>
      </c>
      <c r="D59" s="445">
        <v>7.5787977646413304E-2</v>
      </c>
      <c r="E59" s="446">
        <v>0.3</v>
      </c>
      <c r="F59" s="445"/>
      <c r="G59" s="447">
        <v>4.6925588341858469E-2</v>
      </c>
      <c r="H59" s="446">
        <v>0.3</v>
      </c>
      <c r="I59" s="288"/>
      <c r="J59" s="312" t="s">
        <v>603</v>
      </c>
      <c r="K59" s="36"/>
      <c r="L59" s="79"/>
      <c r="M59" s="79"/>
      <c r="N59" s="429" t="s">
        <v>17</v>
      </c>
      <c r="O59" s="430"/>
      <c r="P59" s="431" t="e">
        <v>#REF!</v>
      </c>
      <c r="Q59" s="429" t="e">
        <v>#REF!</v>
      </c>
      <c r="R59" s="429"/>
      <c r="S59" s="431">
        <v>0.10660521256294796</v>
      </c>
      <c r="T59" s="429">
        <v>0.45</v>
      </c>
      <c r="U59" s="429"/>
      <c r="V59" s="448">
        <v>-3.0817234916534653E-2</v>
      </c>
      <c r="W59" s="449">
        <v>0.15000000000000002</v>
      </c>
      <c r="X59" s="430"/>
      <c r="Y59" s="431">
        <v>1.8496719905863105E-2</v>
      </c>
      <c r="Z59" s="429">
        <v>0.3</v>
      </c>
      <c r="AA59" s="429"/>
      <c r="AB59" s="431">
        <v>0.10660521256294796</v>
      </c>
      <c r="AC59" s="429">
        <v>0.45</v>
      </c>
      <c r="AD59" s="429"/>
      <c r="AE59" s="454">
        <v>3.0817234916534653E-2</v>
      </c>
      <c r="AF59" s="451">
        <v>-0.15000000000000002</v>
      </c>
      <c r="AU59" s="452">
        <v>4.6925588341858469E-2</v>
      </c>
      <c r="AW59" s="453">
        <v>0</v>
      </c>
    </row>
    <row r="60" spans="1:49" s="284" customFormat="1" x14ac:dyDescent="0.25">
      <c r="A60"/>
      <c r="B60" s="444" t="s">
        <v>78</v>
      </c>
      <c r="C60" s="434" t="e">
        <v>#REF!</v>
      </c>
      <c r="D60" s="445">
        <v>1.9247496448927176E-2</v>
      </c>
      <c r="E60" s="446">
        <v>0.3</v>
      </c>
      <c r="F60" s="445"/>
      <c r="G60" s="447">
        <v>4.6920831458690899E-3</v>
      </c>
      <c r="H60" s="446">
        <v>0.3</v>
      </c>
      <c r="I60" s="288"/>
      <c r="J60" s="312" t="s">
        <v>603</v>
      </c>
      <c r="K60" s="36"/>
      <c r="L60" s="79" t="s">
        <v>585</v>
      </c>
      <c r="M60" s="79"/>
      <c r="N60" s="429" t="s">
        <v>78</v>
      </c>
      <c r="O60" s="430"/>
      <c r="P60" s="431" t="e">
        <v>#REF!</v>
      </c>
      <c r="Q60" s="429" t="e">
        <v>#REF!</v>
      </c>
      <c r="R60" s="429"/>
      <c r="S60" s="431">
        <v>-1.2331457220565259E-4</v>
      </c>
      <c r="T60" s="429">
        <v>0.3</v>
      </c>
      <c r="U60" s="429"/>
      <c r="V60" s="448">
        <v>1.937081102113283E-2</v>
      </c>
      <c r="W60" s="449">
        <v>0</v>
      </c>
      <c r="X60" s="430"/>
      <c r="Y60" s="431">
        <v>0.51234500424630358</v>
      </c>
      <c r="Z60" s="429">
        <v>0.6</v>
      </c>
      <c r="AA60" s="429"/>
      <c r="AB60" s="431">
        <v>-1.6031438487415563E-4</v>
      </c>
      <c r="AC60" s="429">
        <v>0.3</v>
      </c>
      <c r="AD60" s="429"/>
      <c r="AE60" s="454">
        <v>-1.9407810833801331E-2</v>
      </c>
      <c r="AF60" s="451">
        <v>0</v>
      </c>
      <c r="AU60" s="452">
        <v>4.6920831458690899E-3</v>
      </c>
      <c r="AW60" s="453">
        <v>0</v>
      </c>
    </row>
    <row r="61" spans="1:49" s="284" customFormat="1" x14ac:dyDescent="0.25">
      <c r="A61"/>
      <c r="B61" s="444" t="s">
        <v>79</v>
      </c>
      <c r="C61" s="434" t="e">
        <v>#REF!</v>
      </c>
      <c r="D61" s="445">
        <v>0.52919520422641086</v>
      </c>
      <c r="E61" s="446">
        <v>0.6</v>
      </c>
      <c r="F61" s="445"/>
      <c r="G61" s="447">
        <v>0.52892418352763926</v>
      </c>
      <c r="H61" s="446">
        <v>0.6</v>
      </c>
      <c r="I61" s="288"/>
      <c r="J61" s="312" t="s">
        <v>603</v>
      </c>
      <c r="K61" s="36"/>
      <c r="L61" s="79" t="s">
        <v>586</v>
      </c>
      <c r="M61" s="79"/>
      <c r="N61" s="429" t="s">
        <v>79</v>
      </c>
      <c r="O61" s="430"/>
      <c r="P61" s="431" t="e">
        <v>#REF!</v>
      </c>
      <c r="Q61" s="429" t="e">
        <v>#REF!</v>
      </c>
      <c r="R61" s="429"/>
      <c r="S61" s="431">
        <v>0.52252073804652921</v>
      </c>
      <c r="T61" s="429">
        <v>0.6</v>
      </c>
      <c r="U61" s="429"/>
      <c r="V61" s="448">
        <v>6.6744661798816551E-3</v>
      </c>
      <c r="W61" s="449">
        <v>0</v>
      </c>
      <c r="X61" s="430"/>
      <c r="Y61" s="431">
        <v>-2.4147102064333754E-2</v>
      </c>
      <c r="Z61" s="429">
        <v>0.3</v>
      </c>
      <c r="AA61" s="429"/>
      <c r="AB61" s="431">
        <v>0.52252073804652921</v>
      </c>
      <c r="AC61" s="429">
        <v>0.6</v>
      </c>
      <c r="AD61" s="429"/>
      <c r="AE61" s="454">
        <v>-6.6744661798816551E-3</v>
      </c>
      <c r="AF61" s="451">
        <v>0</v>
      </c>
      <c r="AU61" s="452">
        <v>0.52892418352763926</v>
      </c>
      <c r="AW61" s="453">
        <v>0</v>
      </c>
    </row>
    <row r="62" spans="1:49" s="284" customFormat="1" x14ac:dyDescent="0.25">
      <c r="A62"/>
      <c r="B62" s="444" t="s">
        <v>81</v>
      </c>
      <c r="C62" s="434" t="e">
        <v>#REF!</v>
      </c>
      <c r="D62" s="445">
        <v>-0.45101438906189623</v>
      </c>
      <c r="E62" s="446">
        <v>0</v>
      </c>
      <c r="F62" s="445"/>
      <c r="G62" s="447">
        <v>-0.45427548902336484</v>
      </c>
      <c r="H62" s="446">
        <v>0</v>
      </c>
      <c r="I62" s="288"/>
      <c r="J62" s="312" t="s">
        <v>603</v>
      </c>
      <c r="K62" s="36"/>
      <c r="L62" s="79"/>
      <c r="M62" s="79"/>
      <c r="N62" s="429" t="s">
        <v>18</v>
      </c>
      <c r="O62" s="430"/>
      <c r="P62" s="431" t="e">
        <v>#REF!</v>
      </c>
      <c r="Q62" s="429" t="e">
        <v>#REF!</v>
      </c>
      <c r="R62" s="429"/>
      <c r="S62" s="431">
        <v>-2.4592272072459325E-2</v>
      </c>
      <c r="T62" s="429">
        <v>0.3</v>
      </c>
      <c r="U62" s="429"/>
      <c r="V62" s="448">
        <v>-0.42642211698943688</v>
      </c>
      <c r="W62" s="449">
        <v>0.3</v>
      </c>
      <c r="X62" s="430"/>
      <c r="Y62" s="431">
        <v>-0.44023314125956187</v>
      </c>
      <c r="Z62" s="429">
        <v>0</v>
      </c>
      <c r="AA62" s="429"/>
      <c r="AB62" s="431">
        <v>-2.4592272072459325E-2</v>
      </c>
      <c r="AC62" s="429">
        <v>0.3</v>
      </c>
      <c r="AD62" s="429"/>
      <c r="AE62" s="454">
        <v>0.42642211698943688</v>
      </c>
      <c r="AF62" s="451">
        <v>-0.3</v>
      </c>
      <c r="AU62" s="452">
        <v>-0.45749643862218342</v>
      </c>
      <c r="AW62" s="455">
        <v>3.2209495988185788E-3</v>
      </c>
    </row>
    <row r="63" spans="1:49" s="284" customFormat="1" x14ac:dyDescent="0.25">
      <c r="A63"/>
      <c r="B63" s="444" t="s">
        <v>82</v>
      </c>
      <c r="C63" s="434" t="e">
        <v>#REF!</v>
      </c>
      <c r="D63" s="445">
        <v>9.1091064220994486E-2</v>
      </c>
      <c r="E63" s="446">
        <v>0.3</v>
      </c>
      <c r="F63" s="445"/>
      <c r="G63" s="447">
        <v>7.087494789790616E-2</v>
      </c>
      <c r="H63" s="446">
        <v>0.3</v>
      </c>
      <c r="I63" s="288"/>
      <c r="J63" s="312" t="s">
        <v>603</v>
      </c>
      <c r="K63" s="36"/>
      <c r="L63" s="79"/>
      <c r="M63" s="79"/>
      <c r="N63" s="429" t="s">
        <v>81</v>
      </c>
      <c r="O63" s="430"/>
      <c r="P63" s="431" t="e">
        <v>#REF!</v>
      </c>
      <c r="Q63" s="429" t="e">
        <v>#REF!</v>
      </c>
      <c r="R63" s="429"/>
      <c r="S63" s="431">
        <v>-0.45383748416744285</v>
      </c>
      <c r="T63" s="429">
        <v>0</v>
      </c>
      <c r="U63" s="429"/>
      <c r="V63" s="448">
        <v>0.54492854838843729</v>
      </c>
      <c r="W63" s="449">
        <v>-0.3</v>
      </c>
      <c r="X63" s="430"/>
      <c r="Y63" s="431">
        <v>0.10709592427474453</v>
      </c>
      <c r="Z63" s="429">
        <v>0.45</v>
      </c>
      <c r="AA63" s="429"/>
      <c r="AB63" s="431">
        <v>-0.45383748416744285</v>
      </c>
      <c r="AC63" s="429">
        <v>0</v>
      </c>
      <c r="AD63" s="429"/>
      <c r="AE63" s="454">
        <v>-0.54492854838843729</v>
      </c>
      <c r="AF63" s="451">
        <v>0.3</v>
      </c>
      <c r="AU63" s="452">
        <v>7.087494789790616E-2</v>
      </c>
      <c r="AW63" s="453">
        <v>0</v>
      </c>
    </row>
    <row r="64" spans="1:49" s="284" customFormat="1" x14ac:dyDescent="0.25">
      <c r="A64"/>
      <c r="B64" s="463" t="s">
        <v>83</v>
      </c>
      <c r="C64" s="464" t="e">
        <v>#REF!</v>
      </c>
      <c r="D64" s="465">
        <v>-0.2301809548242221</v>
      </c>
      <c r="E64" s="466">
        <v>0.15</v>
      </c>
      <c r="F64" s="465"/>
      <c r="G64" s="467">
        <v>-0.2659699795391493</v>
      </c>
      <c r="H64" s="466">
        <v>0</v>
      </c>
      <c r="I64" s="468"/>
      <c r="J64" s="469" t="s">
        <v>606</v>
      </c>
      <c r="K64" s="36"/>
      <c r="L64" s="79"/>
      <c r="M64" s="79"/>
      <c r="N64" s="429" t="s">
        <v>82</v>
      </c>
      <c r="O64" s="470"/>
      <c r="P64" s="471" t="e">
        <v>#REF!</v>
      </c>
      <c r="Q64" s="429" t="e">
        <v>#REF!</v>
      </c>
      <c r="R64" s="429"/>
      <c r="S64" s="471">
        <v>9.1940226372605308E-2</v>
      </c>
      <c r="T64" s="429">
        <v>0.3</v>
      </c>
      <c r="U64" s="429"/>
      <c r="V64" s="448">
        <v>-0.32212118119682742</v>
      </c>
      <c r="W64" s="449">
        <v>0.15</v>
      </c>
      <c r="X64" s="470"/>
      <c r="Y64" s="471">
        <v>-0.17767227532930183</v>
      </c>
      <c r="Z64" s="429">
        <v>0.15</v>
      </c>
      <c r="AA64" s="429"/>
      <c r="AB64" s="431">
        <v>9.1940226372605308E-2</v>
      </c>
      <c r="AC64" s="429">
        <v>0.3</v>
      </c>
      <c r="AD64" s="429"/>
      <c r="AE64" s="454">
        <v>0.32212118119682742</v>
      </c>
      <c r="AF64" s="451">
        <v>-0.15</v>
      </c>
      <c r="AU64" s="452">
        <v>-0.2659699795391493</v>
      </c>
      <c r="AW64" s="453">
        <v>0</v>
      </c>
    </row>
    <row r="65" spans="1:49" s="284" customFormat="1" x14ac:dyDescent="0.25">
      <c r="A65"/>
      <c r="B65" s="444" t="s">
        <v>84</v>
      </c>
      <c r="C65" s="434" t="e">
        <v>#REF!</v>
      </c>
      <c r="D65" s="445">
        <v>9.403098722315778E-2</v>
      </c>
      <c r="E65" s="446">
        <v>0.3</v>
      </c>
      <c r="F65" s="445"/>
      <c r="G65" s="447">
        <v>6.1159100074972994E-2</v>
      </c>
      <c r="H65" s="446">
        <v>0.3</v>
      </c>
      <c r="I65" s="288"/>
      <c r="J65" s="312" t="s">
        <v>603</v>
      </c>
      <c r="K65" s="36"/>
      <c r="L65" s="79"/>
      <c r="M65" s="79"/>
      <c r="N65" s="429" t="s">
        <v>83</v>
      </c>
      <c r="O65" s="430"/>
      <c r="P65" s="431" t="e">
        <v>#REF!</v>
      </c>
      <c r="Q65" s="429" t="e">
        <v>#REF!</v>
      </c>
      <c r="R65" s="429"/>
      <c r="S65" s="431">
        <v>-0.18540824091858896</v>
      </c>
      <c r="T65" s="429">
        <v>0.15</v>
      </c>
      <c r="U65" s="429"/>
      <c r="V65" s="448">
        <v>0.27943922814174671</v>
      </c>
      <c r="W65" s="449">
        <v>-0.15</v>
      </c>
      <c r="X65" s="430"/>
      <c r="Y65" s="431">
        <v>0.14070654642926592</v>
      </c>
      <c r="Z65" s="429">
        <v>0.45</v>
      </c>
      <c r="AA65" s="429"/>
      <c r="AB65" s="431">
        <v>-0.18540824091858896</v>
      </c>
      <c r="AC65" s="429">
        <v>0.15</v>
      </c>
      <c r="AD65" s="429"/>
      <c r="AE65" s="454">
        <v>-0.27943922814174671</v>
      </c>
      <c r="AF65" s="451">
        <v>0.15</v>
      </c>
      <c r="AU65" s="452">
        <v>6.1159100074972994E-2</v>
      </c>
      <c r="AW65" s="453">
        <v>0</v>
      </c>
    </row>
    <row r="66" spans="1:49" s="284" customFormat="1" x14ac:dyDescent="0.25">
      <c r="A66"/>
      <c r="B66" s="444" t="s">
        <v>85</v>
      </c>
      <c r="C66" s="434" t="e">
        <v>#REF!</v>
      </c>
      <c r="D66" s="445">
        <v>-5.9179620349707661E-2</v>
      </c>
      <c r="E66" s="446">
        <v>0.3</v>
      </c>
      <c r="F66" s="445"/>
      <c r="G66" s="447">
        <v>-9.0922845980184297E-2</v>
      </c>
      <c r="H66" s="446">
        <v>0.3</v>
      </c>
      <c r="I66" s="288"/>
      <c r="J66" s="312" t="s">
        <v>603</v>
      </c>
      <c r="K66" s="36"/>
      <c r="L66" s="79"/>
      <c r="M66" s="79"/>
      <c r="N66" s="429" t="s">
        <v>84</v>
      </c>
      <c r="O66" s="430"/>
      <c r="P66" s="431" t="e">
        <v>#REF!</v>
      </c>
      <c r="Q66" s="429" t="e">
        <v>#REF!</v>
      </c>
      <c r="R66" s="429"/>
      <c r="S66" s="431">
        <v>0.13578423168553808</v>
      </c>
      <c r="T66" s="429">
        <v>0.45</v>
      </c>
      <c r="U66" s="429"/>
      <c r="V66" s="448">
        <v>-0.19496385203524574</v>
      </c>
      <c r="W66" s="449">
        <v>0.15000000000000002</v>
      </c>
      <c r="X66" s="430"/>
      <c r="Y66" s="431">
        <v>0.33718583374410405</v>
      </c>
      <c r="Z66" s="429">
        <v>0.6</v>
      </c>
      <c r="AA66" s="429"/>
      <c r="AB66" s="431">
        <v>0.13578423168553808</v>
      </c>
      <c r="AC66" s="429">
        <v>0.45</v>
      </c>
      <c r="AD66" s="429"/>
      <c r="AE66" s="454">
        <v>0.19496385203524574</v>
      </c>
      <c r="AF66" s="451">
        <v>-0.15000000000000002</v>
      </c>
      <c r="AU66" s="452">
        <v>-9.0922845980184297E-2</v>
      </c>
      <c r="AW66" s="453">
        <v>0</v>
      </c>
    </row>
    <row r="67" spans="1:49" x14ac:dyDescent="0.25">
      <c r="B67" s="472"/>
      <c r="D67" s="473"/>
      <c r="E67" s="279"/>
      <c r="F67" s="473"/>
      <c r="G67" s="369"/>
      <c r="H67" s="279"/>
      <c r="J67" s="312"/>
      <c r="N67" s="429" t="s">
        <v>249</v>
      </c>
      <c r="O67" s="430"/>
      <c r="P67" s="431" t="e">
        <v>#REF!</v>
      </c>
      <c r="Q67" s="429" t="e">
        <v>#REF!</v>
      </c>
      <c r="R67" s="429"/>
      <c r="S67" s="431">
        <v>0.31722530409360106</v>
      </c>
      <c r="T67" s="429">
        <v>0.6</v>
      </c>
      <c r="U67" s="429"/>
      <c r="V67" s="448">
        <v>-0.31722530409360106</v>
      </c>
      <c r="W67" s="449">
        <v>0.6</v>
      </c>
      <c r="X67" s="430"/>
      <c r="Y67" s="431">
        <v>-4.2748893394664082E-2</v>
      </c>
      <c r="Z67" s="429">
        <v>0.3</v>
      </c>
      <c r="AA67" s="429"/>
      <c r="AB67" s="431">
        <v>0.31722530409360106</v>
      </c>
      <c r="AC67" s="429">
        <v>0.6</v>
      </c>
      <c r="AD67" s="429"/>
      <c r="AE67" s="454">
        <v>0.31722530409360106</v>
      </c>
      <c r="AF67" s="451">
        <v>-0.6</v>
      </c>
    </row>
    <row r="68" spans="1:49" x14ac:dyDescent="0.25">
      <c r="B68" s="472"/>
      <c r="D68" s="473"/>
      <c r="E68" s="279"/>
      <c r="F68" s="369"/>
      <c r="G68" s="369"/>
      <c r="H68" s="279"/>
      <c r="J68" s="312"/>
      <c r="N68" s="429" t="s">
        <v>85</v>
      </c>
      <c r="O68" s="430"/>
      <c r="P68" s="431" t="e">
        <v>#REF!</v>
      </c>
      <c r="Q68" s="429" t="e">
        <v>#REF!</v>
      </c>
      <c r="R68" s="429"/>
      <c r="S68" s="431">
        <v>-3.4033768256875832E-2</v>
      </c>
      <c r="T68" s="429">
        <v>0.3</v>
      </c>
      <c r="U68" s="429"/>
      <c r="V68" s="448">
        <v>3.4033768256875832E-2</v>
      </c>
      <c r="W68" s="449">
        <v>0.3</v>
      </c>
      <c r="X68" s="430"/>
      <c r="Y68" s="431">
        <v>-3.7766540839533097E-2</v>
      </c>
      <c r="Z68" s="429">
        <v>0.3</v>
      </c>
      <c r="AA68" s="429"/>
      <c r="AB68" s="431">
        <v>-3.4033768256875832E-2</v>
      </c>
      <c r="AC68" s="429">
        <v>0.3</v>
      </c>
      <c r="AD68" s="429"/>
      <c r="AE68" s="454">
        <v>-3.4033768256875832E-2</v>
      </c>
      <c r="AF68" s="451">
        <v>-0.3</v>
      </c>
    </row>
    <row r="69" spans="1:49" x14ac:dyDescent="0.25">
      <c r="B69" s="472"/>
      <c r="D69" s="473"/>
      <c r="E69" s="279"/>
      <c r="F69" s="348"/>
      <c r="G69" s="369"/>
      <c r="H69" s="279"/>
      <c r="J69" s="312"/>
      <c r="N69" s="429" t="s">
        <v>86</v>
      </c>
      <c r="O69" s="430"/>
      <c r="P69" s="431"/>
      <c r="Q69" s="431"/>
      <c r="R69" s="431"/>
      <c r="S69" s="431">
        <v>-2.2180591823657624E-2</v>
      </c>
      <c r="T69" s="429">
        <v>0.3</v>
      </c>
      <c r="U69" s="429"/>
      <c r="V69" s="448">
        <v>2.2180591823657624E-2</v>
      </c>
      <c r="W69" s="449">
        <v>0.3</v>
      </c>
      <c r="X69" s="430"/>
      <c r="Y69" s="431"/>
      <c r="Z69" s="431"/>
      <c r="AA69" s="431"/>
      <c r="AB69" s="431">
        <v>-2.2180591823657624E-2</v>
      </c>
      <c r="AC69" s="429">
        <v>0.3</v>
      </c>
      <c r="AD69" s="429"/>
      <c r="AE69" s="454">
        <v>-2.2180591823657624E-2</v>
      </c>
      <c r="AF69" s="451">
        <v>-0.3</v>
      </c>
    </row>
    <row r="70" spans="1:49" x14ac:dyDescent="0.25">
      <c r="B70" s="472"/>
      <c r="C70" s="474"/>
      <c r="D70" s="475"/>
      <c r="E70" s="475"/>
      <c r="F70" s="475"/>
      <c r="G70" s="475"/>
      <c r="H70" s="475"/>
    </row>
    <row r="71" spans="1:49" x14ac:dyDescent="0.25">
      <c r="B71" s="476"/>
      <c r="C71" s="474"/>
      <c r="D71" s="475"/>
      <c r="E71" s="475"/>
      <c r="F71" s="475"/>
      <c r="G71" s="475"/>
      <c r="H71" s="475"/>
    </row>
    <row r="72" spans="1:49" x14ac:dyDescent="0.25">
      <c r="B72" s="472"/>
      <c r="C72" s="474"/>
      <c r="D72" s="475"/>
      <c r="E72" s="475"/>
      <c r="F72" s="475"/>
      <c r="G72" s="475"/>
      <c r="H72" s="475"/>
    </row>
    <row r="73" spans="1:49" x14ac:dyDescent="0.25">
      <c r="B73" s="472"/>
      <c r="C73" s="474"/>
      <c r="D73" s="475"/>
      <c r="E73" s="475"/>
      <c r="F73" s="475"/>
      <c r="G73" s="475"/>
      <c r="H73" s="475"/>
    </row>
    <row r="74" spans="1:49" x14ac:dyDescent="0.25">
      <c r="B74" s="472"/>
      <c r="C74" s="474"/>
      <c r="D74" s="475"/>
      <c r="E74" s="475"/>
      <c r="F74" s="475"/>
      <c r="G74" s="475"/>
      <c r="H74" s="475"/>
    </row>
    <row r="75" spans="1:49" x14ac:dyDescent="0.25">
      <c r="B75" s="472"/>
      <c r="C75" s="474"/>
      <c r="D75" s="475"/>
      <c r="E75" s="475"/>
      <c r="F75" s="475"/>
      <c r="G75" s="475"/>
      <c r="H75" s="475"/>
    </row>
    <row r="76" spans="1:49" x14ac:dyDescent="0.25">
      <c r="B76" s="472"/>
      <c r="C76" s="474"/>
      <c r="D76" s="475"/>
      <c r="E76" s="475"/>
      <c r="F76" s="475"/>
      <c r="G76" s="475"/>
      <c r="H76" s="475"/>
    </row>
    <row r="77" spans="1:49" x14ac:dyDescent="0.25">
      <c r="B77" s="472"/>
      <c r="C77" s="474"/>
      <c r="D77" s="475"/>
      <c r="E77" s="475"/>
      <c r="F77" s="475"/>
      <c r="G77" s="475"/>
      <c r="H77" s="475"/>
    </row>
    <row r="78" spans="1:49" x14ac:dyDescent="0.25">
      <c r="B78" s="472"/>
      <c r="C78" s="474"/>
      <c r="D78" s="475"/>
      <c r="E78" s="475"/>
      <c r="F78" s="475"/>
      <c r="G78" s="475"/>
      <c r="H78" s="475"/>
    </row>
    <row r="79" spans="1:49" x14ac:dyDescent="0.25">
      <c r="B79" s="472"/>
      <c r="C79" s="474"/>
      <c r="D79" s="475"/>
      <c r="E79" s="475"/>
      <c r="F79" s="475"/>
      <c r="G79" s="475"/>
      <c r="H79" s="475"/>
    </row>
    <row r="80" spans="1:49" x14ac:dyDescent="0.25">
      <c r="B80" s="472"/>
      <c r="C80" s="474"/>
      <c r="D80" s="475"/>
      <c r="E80" s="475"/>
      <c r="F80" s="475"/>
      <c r="G80" s="475"/>
      <c r="H80" s="475"/>
    </row>
    <row r="81" spans="2:8" x14ac:dyDescent="0.25">
      <c r="B81" s="472"/>
      <c r="C81" s="474"/>
      <c r="D81" s="475"/>
      <c r="E81" s="475"/>
      <c r="F81" s="475"/>
      <c r="G81" s="475"/>
      <c r="H81" s="475"/>
    </row>
    <row r="82" spans="2:8" x14ac:dyDescent="0.25">
      <c r="B82" s="472"/>
      <c r="C82" s="474"/>
      <c r="D82" s="475"/>
      <c r="E82" s="475"/>
      <c r="F82" s="475"/>
      <c r="G82" s="475"/>
      <c r="H82" s="475"/>
    </row>
    <row r="83" spans="2:8" x14ac:dyDescent="0.25">
      <c r="B83" s="472"/>
      <c r="C83" s="474"/>
      <c r="D83" s="475"/>
      <c r="E83" s="475"/>
      <c r="F83" s="475"/>
      <c r="G83" s="475"/>
      <c r="H83" s="475"/>
    </row>
    <row r="84" spans="2:8" x14ac:dyDescent="0.25">
      <c r="B84" s="472"/>
      <c r="C84" s="474"/>
      <c r="D84" s="475"/>
      <c r="E84" s="475"/>
      <c r="F84" s="475"/>
      <c r="G84" s="475"/>
      <c r="H84" s="475"/>
    </row>
    <row r="85" spans="2:8" x14ac:dyDescent="0.25">
      <c r="B85" s="472"/>
      <c r="C85" s="474"/>
      <c r="D85" s="475"/>
      <c r="E85" s="475"/>
      <c r="F85" s="475"/>
      <c r="G85" s="475"/>
      <c r="H85" s="475"/>
    </row>
    <row r="86" spans="2:8" x14ac:dyDescent="0.25">
      <c r="B86" s="472"/>
      <c r="C86" s="474"/>
      <c r="D86" s="475"/>
      <c r="E86" s="475"/>
      <c r="F86" s="475"/>
      <c r="G86" s="475"/>
      <c r="H86" s="475"/>
    </row>
    <row r="87" spans="2:8" x14ac:dyDescent="0.25">
      <c r="B87" s="472"/>
      <c r="C87" s="474"/>
      <c r="D87" s="475"/>
      <c r="E87" s="475"/>
      <c r="F87" s="475"/>
      <c r="G87" s="475"/>
      <c r="H87" s="475"/>
    </row>
    <row r="88" spans="2:8" x14ac:dyDescent="0.25">
      <c r="B88" s="472"/>
      <c r="C88" s="474"/>
      <c r="D88" s="475"/>
      <c r="E88" s="475"/>
      <c r="F88" s="475"/>
      <c r="G88" s="475"/>
      <c r="H88" s="475"/>
    </row>
    <row r="89" spans="2:8" x14ac:dyDescent="0.25">
      <c r="B89" s="472"/>
      <c r="D89" s="477"/>
      <c r="E89" s="477"/>
      <c r="F89" s="477"/>
      <c r="G89" s="346"/>
      <c r="H89" s="346"/>
    </row>
    <row r="90" spans="2:8" x14ac:dyDescent="0.25">
      <c r="B90" s="472"/>
      <c r="D90" s="477"/>
      <c r="E90" s="477"/>
      <c r="F90" s="477"/>
      <c r="G90" s="346"/>
      <c r="H90" s="346"/>
    </row>
    <row r="91" spans="2:8" x14ac:dyDescent="0.25">
      <c r="B91" s="472"/>
      <c r="C91" s="474"/>
      <c r="D91" s="475"/>
      <c r="E91" s="475"/>
      <c r="F91" s="475"/>
      <c r="G91" s="475"/>
      <c r="H91" s="475"/>
    </row>
    <row r="92" spans="2:8" x14ac:dyDescent="0.25">
      <c r="B92" s="472"/>
      <c r="C92" s="474"/>
      <c r="D92" s="475"/>
      <c r="E92" s="475"/>
      <c r="F92" s="475"/>
      <c r="G92" s="475"/>
      <c r="H92" s="475"/>
    </row>
    <row r="93" spans="2:8" x14ac:dyDescent="0.25">
      <c r="B93" s="472"/>
      <c r="C93" s="474"/>
      <c r="D93" s="475"/>
      <c r="E93" s="475"/>
      <c r="F93" s="475"/>
      <c r="G93" s="475"/>
      <c r="H93" s="475"/>
    </row>
    <row r="94" spans="2:8" x14ac:dyDescent="0.25">
      <c r="B94" s="472"/>
      <c r="C94" s="474"/>
      <c r="D94" s="475"/>
      <c r="E94" s="475"/>
      <c r="F94" s="475"/>
      <c r="G94" s="475"/>
      <c r="H94" s="475"/>
    </row>
    <row r="95" spans="2:8" x14ac:dyDescent="0.25">
      <c r="B95" s="472"/>
      <c r="C95" s="474"/>
      <c r="D95" s="475"/>
      <c r="E95" s="475"/>
      <c r="F95" s="475"/>
      <c r="G95" s="475"/>
      <c r="H95" s="475"/>
    </row>
    <row r="96" spans="2:8" x14ac:dyDescent="0.25">
      <c r="B96" s="472"/>
      <c r="C96" s="478"/>
      <c r="D96" s="479"/>
      <c r="E96" s="479"/>
      <c r="F96" s="479"/>
      <c r="G96" s="479"/>
      <c r="H96" s="479"/>
    </row>
    <row r="97" spans="2:8" x14ac:dyDescent="0.25">
      <c r="B97" s="472"/>
      <c r="C97" s="478"/>
      <c r="D97" s="479"/>
      <c r="E97" s="479"/>
      <c r="F97" s="479"/>
      <c r="G97" s="479"/>
      <c r="H97" s="479"/>
    </row>
    <row r="98" spans="2:8" x14ac:dyDescent="0.25">
      <c r="B98" s="472"/>
      <c r="C98" s="478"/>
      <c r="D98" s="479"/>
      <c r="E98" s="479"/>
      <c r="F98" s="479"/>
      <c r="G98" s="479"/>
      <c r="H98" s="479"/>
    </row>
    <row r="99" spans="2:8" x14ac:dyDescent="0.25">
      <c r="B99" s="472"/>
      <c r="C99" s="478"/>
      <c r="D99" s="479"/>
      <c r="E99" s="479"/>
      <c r="F99" s="479"/>
      <c r="G99" s="479"/>
      <c r="H99" s="479"/>
    </row>
    <row r="100" spans="2:8" x14ac:dyDescent="0.25">
      <c r="B100" s="472"/>
      <c r="C100" s="478"/>
      <c r="D100" s="479"/>
      <c r="E100" s="479"/>
      <c r="F100" s="479"/>
      <c r="G100" s="479"/>
      <c r="H100" s="479"/>
    </row>
    <row r="101" spans="2:8" x14ac:dyDescent="0.25">
      <c r="B101" s="472"/>
      <c r="C101" s="478"/>
      <c r="D101" s="479"/>
      <c r="E101" s="479"/>
      <c r="F101" s="479"/>
      <c r="G101" s="479"/>
      <c r="H101" s="479"/>
    </row>
    <row r="102" spans="2:8" x14ac:dyDescent="0.25">
      <c r="B102" s="472"/>
      <c r="C102" s="478"/>
      <c r="D102" s="479"/>
      <c r="E102" s="479"/>
      <c r="F102" s="479"/>
      <c r="G102" s="479"/>
      <c r="H102" s="479"/>
    </row>
    <row r="103" spans="2:8" x14ac:dyDescent="0.25">
      <c r="B103" s="472"/>
      <c r="C103" s="478"/>
      <c r="D103" s="479"/>
      <c r="E103" s="479"/>
      <c r="F103" s="479"/>
      <c r="G103" s="479"/>
      <c r="H103" s="479"/>
    </row>
    <row r="104" spans="2:8" x14ac:dyDescent="0.25">
      <c r="B104" s="472"/>
      <c r="C104" s="478"/>
      <c r="D104" s="479"/>
      <c r="E104" s="479"/>
      <c r="F104" s="479"/>
      <c r="G104" s="479"/>
      <c r="H104" s="479"/>
    </row>
    <row r="105" spans="2:8" x14ac:dyDescent="0.25">
      <c r="B105" s="472"/>
      <c r="C105" s="478"/>
      <c r="D105" s="479"/>
      <c r="E105" s="479"/>
      <c r="F105" s="479"/>
      <c r="G105" s="479"/>
      <c r="H105" s="479"/>
    </row>
    <row r="106" spans="2:8" x14ac:dyDescent="0.25">
      <c r="B106" s="472"/>
      <c r="C106" s="478"/>
      <c r="D106" s="479"/>
      <c r="E106" s="479"/>
      <c r="F106" s="479"/>
      <c r="G106" s="479"/>
      <c r="H106" s="479"/>
    </row>
    <row r="107" spans="2:8" x14ac:dyDescent="0.25">
      <c r="B107" s="472"/>
      <c r="C107" s="478"/>
      <c r="D107" s="479"/>
      <c r="E107" s="479"/>
      <c r="F107" s="479"/>
      <c r="G107" s="479"/>
      <c r="H107" s="479"/>
    </row>
    <row r="108" spans="2:8" x14ac:dyDescent="0.25">
      <c r="B108" s="472"/>
      <c r="C108" s="478"/>
      <c r="D108" s="479"/>
      <c r="E108" s="479"/>
      <c r="F108" s="479"/>
      <c r="G108" s="479"/>
      <c r="H108" s="479"/>
    </row>
    <row r="109" spans="2:8" x14ac:dyDescent="0.25">
      <c r="B109" s="472"/>
      <c r="C109" s="478"/>
      <c r="D109" s="479"/>
      <c r="E109" s="479"/>
      <c r="F109" s="479"/>
      <c r="G109" s="479"/>
      <c r="H109" s="479"/>
    </row>
    <row r="110" spans="2:8" x14ac:dyDescent="0.25">
      <c r="B110" s="472"/>
      <c r="C110" s="478"/>
      <c r="D110" s="479"/>
      <c r="E110" s="479"/>
      <c r="F110" s="479"/>
      <c r="G110" s="479"/>
      <c r="H110" s="479"/>
    </row>
    <row r="111" spans="2:8" x14ac:dyDescent="0.25">
      <c r="B111" s="472"/>
      <c r="C111" s="478"/>
      <c r="D111" s="479"/>
      <c r="E111" s="479"/>
      <c r="F111" s="479"/>
      <c r="G111" s="479"/>
      <c r="H111" s="479"/>
    </row>
    <row r="112" spans="2:8" x14ac:dyDescent="0.25">
      <c r="B112" s="472"/>
      <c r="C112" s="478"/>
      <c r="D112" s="479"/>
      <c r="E112" s="479"/>
      <c r="F112" s="479"/>
      <c r="G112" s="479"/>
      <c r="H112" s="479"/>
    </row>
    <row r="113" spans="2:8" x14ac:dyDescent="0.25">
      <c r="B113" s="472"/>
      <c r="C113" s="478"/>
      <c r="D113" s="479"/>
      <c r="E113" s="479"/>
      <c r="F113" s="479"/>
      <c r="G113" s="479"/>
      <c r="H113" s="479"/>
    </row>
    <row r="114" spans="2:8" x14ac:dyDescent="0.25">
      <c r="B114" s="472"/>
      <c r="C114" s="478"/>
      <c r="D114" s="479"/>
      <c r="E114" s="479"/>
      <c r="F114" s="479"/>
      <c r="G114" s="479"/>
      <c r="H114" s="479"/>
    </row>
    <row r="115" spans="2:8" x14ac:dyDescent="0.25">
      <c r="B115" s="472"/>
      <c r="C115" s="479"/>
      <c r="D115" s="479"/>
      <c r="E115" s="479"/>
      <c r="F115" s="479"/>
      <c r="G115" s="479"/>
      <c r="H115" s="479"/>
    </row>
    <row r="116" spans="2:8" x14ac:dyDescent="0.25">
      <c r="B116" s="472"/>
      <c r="C116" s="478"/>
      <c r="D116" s="479"/>
      <c r="E116" s="479"/>
      <c r="F116" s="479"/>
      <c r="G116" s="479"/>
      <c r="H116" s="479"/>
    </row>
    <row r="117" spans="2:8" x14ac:dyDescent="0.25">
      <c r="B117" s="472"/>
      <c r="C117" s="478"/>
      <c r="D117" s="479"/>
      <c r="E117" s="479"/>
      <c r="F117" s="479"/>
      <c r="G117" s="479"/>
      <c r="H117" s="479"/>
    </row>
    <row r="118" spans="2:8" x14ac:dyDescent="0.25">
      <c r="B118" s="472"/>
      <c r="C118" s="478"/>
      <c r="D118" s="479"/>
      <c r="E118" s="479"/>
      <c r="F118" s="479"/>
      <c r="G118" s="479"/>
      <c r="H118" s="479"/>
    </row>
    <row r="119" spans="2:8" x14ac:dyDescent="0.25">
      <c r="B119" s="472"/>
      <c r="C119" s="478"/>
      <c r="D119" s="479"/>
      <c r="E119" s="479"/>
      <c r="F119" s="479"/>
      <c r="G119" s="479"/>
      <c r="H119" s="479"/>
    </row>
    <row r="120" spans="2:8" x14ac:dyDescent="0.25">
      <c r="B120" s="472"/>
      <c r="C120" s="478"/>
      <c r="D120" s="479"/>
      <c r="E120" s="479"/>
      <c r="F120" s="479"/>
      <c r="G120" s="479"/>
      <c r="H120" s="479"/>
    </row>
    <row r="121" spans="2:8" x14ac:dyDescent="0.25">
      <c r="B121" s="472"/>
      <c r="C121" s="478"/>
      <c r="D121" s="479"/>
      <c r="E121" s="479"/>
      <c r="F121" s="479"/>
      <c r="G121" s="479"/>
      <c r="H121" s="479"/>
    </row>
    <row r="122" spans="2:8" x14ac:dyDescent="0.25">
      <c r="B122" s="472"/>
      <c r="C122" s="478"/>
      <c r="D122" s="479"/>
      <c r="E122" s="479"/>
      <c r="F122" s="479"/>
      <c r="G122" s="479"/>
      <c r="H122" s="479"/>
    </row>
    <row r="123" spans="2:8" x14ac:dyDescent="0.25">
      <c r="B123" s="472"/>
      <c r="C123" s="478"/>
      <c r="D123" s="479"/>
      <c r="E123" s="479"/>
      <c r="F123" s="479"/>
      <c r="G123" s="479"/>
      <c r="H123" s="479"/>
    </row>
    <row r="124" spans="2:8" x14ac:dyDescent="0.25">
      <c r="B124" s="472"/>
      <c r="C124" s="478"/>
      <c r="D124" s="479"/>
      <c r="E124" s="479"/>
      <c r="F124" s="479"/>
      <c r="G124" s="479"/>
      <c r="H124" s="479"/>
    </row>
    <row r="125" spans="2:8" x14ac:dyDescent="0.25">
      <c r="B125" s="472"/>
      <c r="C125" s="478"/>
      <c r="D125" s="479"/>
      <c r="E125" s="479"/>
      <c r="F125" s="479"/>
      <c r="G125" s="479"/>
      <c r="H125" s="479"/>
    </row>
    <row r="126" spans="2:8" x14ac:dyDescent="0.25">
      <c r="B126" s="472"/>
      <c r="C126" s="478"/>
      <c r="D126" s="479"/>
      <c r="E126" s="479"/>
      <c r="F126" s="479"/>
      <c r="G126" s="479"/>
      <c r="H126" s="479"/>
    </row>
    <row r="127" spans="2:8" x14ac:dyDescent="0.25">
      <c r="B127" s="472"/>
      <c r="C127" s="478"/>
      <c r="D127" s="479"/>
      <c r="E127" s="479"/>
      <c r="F127" s="479"/>
      <c r="G127" s="479"/>
      <c r="H127" s="479"/>
    </row>
    <row r="128" spans="2:8" x14ac:dyDescent="0.25">
      <c r="B128" s="472"/>
      <c r="C128" s="478"/>
      <c r="D128" s="479"/>
      <c r="E128" s="479"/>
      <c r="F128" s="479"/>
      <c r="G128" s="479"/>
      <c r="H128" s="479"/>
    </row>
    <row r="129" spans="2:8" x14ac:dyDescent="0.25">
      <c r="B129" s="472"/>
      <c r="C129" s="478"/>
      <c r="D129" s="479"/>
      <c r="E129" s="479"/>
      <c r="F129" s="479"/>
      <c r="G129" s="479"/>
      <c r="H129" s="479"/>
    </row>
    <row r="130" spans="2:8" x14ac:dyDescent="0.25">
      <c r="B130" s="472"/>
      <c r="C130" s="478"/>
      <c r="D130" s="479"/>
      <c r="E130" s="479"/>
      <c r="F130" s="479"/>
      <c r="G130" s="479"/>
      <c r="H130" s="479"/>
    </row>
    <row r="131" spans="2:8" x14ac:dyDescent="0.25">
      <c r="B131" s="472"/>
      <c r="C131" s="478"/>
      <c r="D131" s="479"/>
      <c r="E131" s="479"/>
      <c r="F131" s="479"/>
      <c r="G131" s="479"/>
      <c r="H131" s="479"/>
    </row>
    <row r="132" spans="2:8" x14ac:dyDescent="0.25">
      <c r="B132" s="472"/>
      <c r="C132" s="478"/>
      <c r="D132" s="479"/>
      <c r="E132" s="479"/>
      <c r="F132" s="479"/>
      <c r="G132" s="479"/>
      <c r="H132" s="479"/>
    </row>
    <row r="133" spans="2:8" x14ac:dyDescent="0.25">
      <c r="B133" s="472"/>
      <c r="C133" s="478"/>
      <c r="D133" s="479"/>
      <c r="E133" s="479"/>
      <c r="F133" s="479"/>
      <c r="G133" s="479"/>
      <c r="H133" s="479"/>
    </row>
    <row r="134" spans="2:8" x14ac:dyDescent="0.25">
      <c r="B134" s="472"/>
      <c r="C134" s="478"/>
      <c r="D134" s="479"/>
      <c r="E134" s="479"/>
      <c r="F134" s="479"/>
      <c r="G134" s="479"/>
      <c r="H134" s="479"/>
    </row>
    <row r="135" spans="2:8" x14ac:dyDescent="0.25">
      <c r="B135" s="472"/>
      <c r="D135" s="398"/>
      <c r="E135" s="398"/>
      <c r="F135" s="398"/>
      <c r="G135" s="400"/>
      <c r="H135" s="400"/>
    </row>
    <row r="136" spans="2:8" x14ac:dyDescent="0.25">
      <c r="B136" s="472"/>
      <c r="C136" s="478"/>
      <c r="D136" s="479"/>
      <c r="E136" s="479"/>
      <c r="F136" s="479"/>
      <c r="G136" s="479"/>
      <c r="H136" s="479"/>
    </row>
    <row r="137" spans="2:8" x14ac:dyDescent="0.25">
      <c r="B137" s="472"/>
      <c r="C137" s="478"/>
      <c r="D137" s="479"/>
      <c r="E137" s="479"/>
      <c r="F137" s="479"/>
      <c r="G137" s="479"/>
      <c r="H137" s="479"/>
    </row>
    <row r="138" spans="2:8" x14ac:dyDescent="0.25">
      <c r="B138" s="472"/>
      <c r="C138" s="478"/>
      <c r="D138" s="479"/>
      <c r="E138" s="479"/>
      <c r="F138" s="479"/>
      <c r="G138" s="479"/>
      <c r="H138" s="479"/>
    </row>
    <row r="139" spans="2:8" x14ac:dyDescent="0.25">
      <c r="B139" s="472"/>
      <c r="C139" s="478"/>
      <c r="D139" s="479"/>
      <c r="E139" s="479"/>
      <c r="F139" s="479"/>
      <c r="G139" s="479"/>
      <c r="H139" s="479"/>
    </row>
    <row r="140" spans="2:8" x14ac:dyDescent="0.25">
      <c r="B140" s="472"/>
      <c r="C140" s="478"/>
      <c r="D140" s="479"/>
      <c r="E140" s="479"/>
      <c r="F140" s="479"/>
      <c r="G140" s="479"/>
      <c r="H140" s="478"/>
    </row>
    <row r="141" spans="2:8" x14ac:dyDescent="0.25">
      <c r="B141" s="472"/>
      <c r="C141" s="478"/>
      <c r="D141" s="479"/>
      <c r="E141" s="479"/>
      <c r="F141" s="479"/>
      <c r="G141" s="479"/>
      <c r="H141" s="478"/>
    </row>
    <row r="142" spans="2:8" x14ac:dyDescent="0.25">
      <c r="B142" s="472"/>
      <c r="C142" s="284"/>
      <c r="D142" s="452"/>
      <c r="E142" s="452"/>
      <c r="F142" s="452"/>
      <c r="G142" s="452"/>
      <c r="H142"/>
    </row>
    <row r="143" spans="2:8" x14ac:dyDescent="0.25">
      <c r="B143" s="332"/>
    </row>
    <row r="144" spans="2:8" x14ac:dyDescent="0.25">
      <c r="B144" s="332"/>
    </row>
    <row r="145" spans="2:2" x14ac:dyDescent="0.25">
      <c r="B145" s="332"/>
    </row>
    <row r="146" spans="2:2" x14ac:dyDescent="0.25">
      <c r="B146" s="332"/>
    </row>
    <row r="147" spans="2:2" x14ac:dyDescent="0.25">
      <c r="B147" s="332"/>
    </row>
    <row r="148" spans="2:2" x14ac:dyDescent="0.25">
      <c r="B148" s="332"/>
    </row>
    <row r="149" spans="2:2" x14ac:dyDescent="0.25">
      <c r="B149" s="332"/>
    </row>
    <row r="150" spans="2:2" x14ac:dyDescent="0.25">
      <c r="B150" s="332"/>
    </row>
    <row r="151" spans="2:2" x14ac:dyDescent="0.25">
      <c r="B151" s="332"/>
    </row>
    <row r="152" spans="2:2" x14ac:dyDescent="0.25">
      <c r="B152" s="332"/>
    </row>
    <row r="153" spans="2:2" x14ac:dyDescent="0.25">
      <c r="B153" s="332"/>
    </row>
    <row r="183" spans="1:32" x14ac:dyDescent="0.25">
      <c r="P183" s="477"/>
      <c r="Q183" s="477"/>
      <c r="R183" s="477"/>
      <c r="S183" s="477"/>
      <c r="T183" s="481"/>
      <c r="U183" s="481"/>
      <c r="V183" s="481"/>
      <c r="W183" s="481"/>
      <c r="Y183" s="477"/>
      <c r="Z183" s="477"/>
      <c r="AA183" s="477"/>
      <c r="AB183" s="477"/>
      <c r="AC183" s="481"/>
      <c r="AD183" s="481"/>
      <c r="AE183" s="481"/>
      <c r="AF183" s="481"/>
    </row>
    <row r="186" spans="1:32" s="480" customFormat="1" x14ac:dyDescent="0.25">
      <c r="A186"/>
      <c r="B186"/>
      <c r="C186" s="332"/>
      <c r="E186" s="332"/>
      <c r="F186" s="332"/>
      <c r="G186" s="332"/>
      <c r="H186" s="332"/>
      <c r="I186"/>
      <c r="J186" s="311"/>
      <c r="K186"/>
      <c r="L186"/>
      <c r="M186"/>
      <c r="N186"/>
      <c r="O186" s="43"/>
      <c r="P186" s="51"/>
      <c r="Q186" s="51"/>
      <c r="R186" s="51"/>
      <c r="S186" s="51"/>
      <c r="T186"/>
      <c r="U186"/>
      <c r="V186"/>
      <c r="W186"/>
      <c r="X186" s="43"/>
      <c r="Y186" s="51"/>
      <c r="Z186" s="51"/>
      <c r="AA186" s="51"/>
      <c r="AB186" s="51"/>
      <c r="AC186"/>
      <c r="AD186"/>
      <c r="AE186"/>
      <c r="AF186"/>
    </row>
  </sheetData>
  <mergeCells count="9">
    <mergeCell ref="B1:J1"/>
    <mergeCell ref="B3:J3"/>
    <mergeCell ref="S4:W4"/>
    <mergeCell ref="AB4:AF4"/>
    <mergeCell ref="D5:E5"/>
    <mergeCell ref="G5:H5"/>
    <mergeCell ref="J5:J6"/>
    <mergeCell ref="S5:T5"/>
    <mergeCell ref="AB5:AC5"/>
  </mergeCells>
  <conditionalFormatting sqref="J1:J7 J70:J1048576">
    <cfRule type="cellIs" dxfId="2" priority="1" operator="equal">
      <formula>"YES"</formula>
    </cfRule>
  </conditionalFormatting>
  <pageMargins left="0.7" right="0.7" top="0.75" bottom="0.75" header="0.3" footer="0.3"/>
  <pageSetup scale="94" fitToHeight="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392EC-7893-4782-87C7-B88272E6C707}">
  <sheetPr>
    <tabColor theme="2" tint="-0.249977111117893"/>
    <pageSetUpPr fitToPage="1"/>
  </sheetPr>
  <dimension ref="A1:Q206"/>
  <sheetViews>
    <sheetView zoomScale="90" zoomScaleNormal="90" workbookViewId="0">
      <selection sqref="A1:XFD1048576"/>
    </sheetView>
  </sheetViews>
  <sheetFormatPr defaultColWidth="9.140625" defaultRowHeight="12.75" x14ac:dyDescent="0.2"/>
  <cols>
    <col min="2" max="2" width="28.140625" customWidth="1"/>
    <col min="3" max="3" width="2.5703125" customWidth="1"/>
    <col min="4" max="4" width="30.7109375" customWidth="1"/>
    <col min="5" max="5" width="32.5703125" customWidth="1"/>
    <col min="6" max="6" width="2" customWidth="1"/>
    <col min="7" max="8" width="31.140625" customWidth="1"/>
    <col min="9" max="9" width="2.140625" customWidth="1"/>
    <col min="10" max="10" width="24.85546875" customWidth="1"/>
    <col min="11" max="11" width="2.42578125" customWidth="1"/>
    <col min="12" max="12" width="27.7109375" customWidth="1"/>
    <col min="14" max="14" width="41" customWidth="1"/>
    <col min="15" max="15" width="48.42578125" customWidth="1"/>
  </cols>
  <sheetData>
    <row r="1" spans="2:14" ht="15" x14ac:dyDescent="0.25">
      <c r="B1" s="888" t="s">
        <v>587</v>
      </c>
      <c r="C1" s="888"/>
      <c r="D1" s="888"/>
      <c r="E1" s="888"/>
      <c r="F1" s="888"/>
      <c r="G1" s="888"/>
      <c r="H1" s="888"/>
      <c r="I1" s="888"/>
      <c r="J1" s="888"/>
      <c r="K1" s="888"/>
      <c r="L1" s="888"/>
    </row>
    <row r="2" spans="2:14" ht="15" x14ac:dyDescent="0.25">
      <c r="B2" s="348"/>
      <c r="C2" s="348"/>
      <c r="D2" s="308"/>
      <c r="E2" s="308"/>
      <c r="F2" s="308"/>
      <c r="G2" s="308"/>
      <c r="H2" s="308"/>
      <c r="I2" s="308"/>
      <c r="J2" s="308"/>
      <c r="K2" s="308"/>
      <c r="L2" s="308"/>
    </row>
    <row r="3" spans="2:14" ht="28.5" x14ac:dyDescent="0.45">
      <c r="B3" s="889" t="s">
        <v>588</v>
      </c>
      <c r="C3" s="889"/>
      <c r="D3" s="889"/>
      <c r="E3" s="889"/>
      <c r="F3" s="889"/>
      <c r="G3" s="889"/>
      <c r="H3" s="889"/>
      <c r="I3" s="889"/>
      <c r="J3" s="889"/>
      <c r="K3" s="889"/>
      <c r="L3" s="889"/>
    </row>
    <row r="4" spans="2:14" x14ac:dyDescent="0.2"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</row>
    <row r="5" spans="2:14" ht="25.5" customHeight="1" thickBot="1" x14ac:dyDescent="0.3">
      <c r="B5" s="482" t="s">
        <v>589</v>
      </c>
      <c r="C5" s="482"/>
      <c r="D5" s="890" t="s">
        <v>590</v>
      </c>
      <c r="E5" s="890"/>
      <c r="F5" s="482"/>
      <c r="G5" s="890" t="s">
        <v>591</v>
      </c>
      <c r="H5" s="890"/>
      <c r="I5" s="482"/>
      <c r="J5" s="482" t="s">
        <v>592</v>
      </c>
      <c r="K5" s="482"/>
      <c r="L5" s="482" t="s">
        <v>593</v>
      </c>
      <c r="N5">
        <v>2</v>
      </c>
    </row>
    <row r="6" spans="2:14" ht="25.5" customHeight="1" thickTop="1" x14ac:dyDescent="0.25">
      <c r="B6" s="483" t="s">
        <v>594</v>
      </c>
      <c r="C6" s="483"/>
      <c r="D6" s="891" t="s">
        <v>595</v>
      </c>
      <c r="E6" s="891"/>
      <c r="F6" s="483"/>
      <c r="G6" s="891" t="s">
        <v>596</v>
      </c>
      <c r="H6" s="891"/>
      <c r="I6" s="483"/>
      <c r="J6" s="483" t="s">
        <v>597</v>
      </c>
      <c r="K6" s="483"/>
      <c r="L6" s="483" t="s">
        <v>598</v>
      </c>
      <c r="N6">
        <v>4</v>
      </c>
    </row>
    <row r="7" spans="2:14" s="22" customFormat="1" ht="34.5" customHeight="1" x14ac:dyDescent="0.2">
      <c r="B7" s="484" t="s">
        <v>30</v>
      </c>
      <c r="C7" s="484"/>
      <c r="D7" s="484" t="s">
        <v>25</v>
      </c>
      <c r="E7" s="484" t="s">
        <v>55</v>
      </c>
      <c r="F7" s="484"/>
      <c r="G7" s="484" t="s">
        <v>4</v>
      </c>
      <c r="H7" s="484" t="s">
        <v>60</v>
      </c>
      <c r="I7" s="484"/>
      <c r="J7" s="484" t="s">
        <v>27</v>
      </c>
      <c r="K7" s="484"/>
      <c r="L7" s="484" t="s">
        <v>20</v>
      </c>
      <c r="M7" s="485"/>
      <c r="N7" s="22">
        <v>27</v>
      </c>
    </row>
    <row r="8" spans="2:14" s="22" customFormat="1" ht="34.5" customHeight="1" x14ac:dyDescent="0.2">
      <c r="B8" s="484" t="s">
        <v>31</v>
      </c>
      <c r="C8" s="484"/>
      <c r="D8" s="484" t="s">
        <v>6</v>
      </c>
      <c r="E8" s="484" t="s">
        <v>58</v>
      </c>
      <c r="F8" s="484"/>
      <c r="G8" s="484" t="s">
        <v>21</v>
      </c>
      <c r="H8" s="484" t="s">
        <v>61</v>
      </c>
      <c r="I8" s="484"/>
      <c r="J8" s="484" t="s">
        <v>29</v>
      </c>
      <c r="K8" s="484"/>
      <c r="L8" s="484" t="s">
        <v>79</v>
      </c>
      <c r="M8" s="485"/>
      <c r="N8" s="22">
        <v>17</v>
      </c>
    </row>
    <row r="9" spans="2:14" s="22" customFormat="1" ht="34.5" customHeight="1" x14ac:dyDescent="0.2">
      <c r="B9" s="484" t="s">
        <v>40</v>
      </c>
      <c r="C9" s="484"/>
      <c r="D9" s="484" t="s">
        <v>33</v>
      </c>
      <c r="E9" s="486" t="s">
        <v>59</v>
      </c>
      <c r="F9" s="484"/>
      <c r="G9" s="484" t="s">
        <v>22</v>
      </c>
      <c r="H9" s="484" t="s">
        <v>63</v>
      </c>
      <c r="I9" s="484"/>
      <c r="J9" s="484" t="s">
        <v>49</v>
      </c>
      <c r="K9" s="484"/>
      <c r="M9" s="485"/>
      <c r="N9" s="22">
        <v>9</v>
      </c>
    </row>
    <row r="10" spans="2:14" s="22" customFormat="1" ht="34.5" customHeight="1" x14ac:dyDescent="0.2">
      <c r="B10" s="484" t="s">
        <v>43</v>
      </c>
      <c r="C10" s="484"/>
      <c r="D10" s="484" t="s">
        <v>442</v>
      </c>
      <c r="E10" s="484" t="s">
        <v>66</v>
      </c>
      <c r="F10" s="484"/>
      <c r="G10" s="484" t="s">
        <v>24</v>
      </c>
      <c r="H10" s="484" t="s">
        <v>65</v>
      </c>
      <c r="I10" s="484"/>
      <c r="J10" s="484" t="s">
        <v>50</v>
      </c>
      <c r="K10" s="484"/>
      <c r="L10" s="487"/>
      <c r="M10" s="485"/>
      <c r="N10" s="22">
        <v>59</v>
      </c>
    </row>
    <row r="11" spans="2:14" s="22" customFormat="1" ht="34.5" customHeight="1" x14ac:dyDescent="0.2">
      <c r="B11" s="486" t="s">
        <v>44</v>
      </c>
      <c r="C11" s="484"/>
      <c r="D11" s="484" t="s">
        <v>35</v>
      </c>
      <c r="E11" s="484" t="s">
        <v>68</v>
      </c>
      <c r="F11" s="484"/>
      <c r="G11" s="484" t="s">
        <v>28</v>
      </c>
      <c r="H11" s="484" t="s">
        <v>67</v>
      </c>
      <c r="I11" s="484"/>
      <c r="K11" s="484"/>
      <c r="L11" s="484"/>
      <c r="M11" s="485"/>
    </row>
    <row r="12" spans="2:14" s="22" customFormat="1" ht="34.5" customHeight="1" x14ac:dyDescent="0.2">
      <c r="B12" s="484" t="s">
        <v>47</v>
      </c>
      <c r="C12" s="484"/>
      <c r="D12" s="484" t="s">
        <v>36</v>
      </c>
      <c r="E12" s="484" t="s">
        <v>69</v>
      </c>
      <c r="F12" s="484"/>
      <c r="G12" s="484" t="s">
        <v>34</v>
      </c>
      <c r="H12" s="484" t="s">
        <v>71</v>
      </c>
      <c r="I12" s="484"/>
      <c r="K12" s="484" t="s">
        <v>325</v>
      </c>
      <c r="L12" s="484"/>
      <c r="M12" s="485"/>
    </row>
    <row r="13" spans="2:14" s="22" customFormat="1" ht="34.5" customHeight="1" x14ac:dyDescent="0.25">
      <c r="B13" s="484" t="s">
        <v>64</v>
      </c>
      <c r="C13" s="484"/>
      <c r="D13" s="484" t="s">
        <v>46</v>
      </c>
      <c r="E13" s="486" t="s">
        <v>75</v>
      </c>
      <c r="F13" s="484"/>
      <c r="G13" s="488" t="s">
        <v>80</v>
      </c>
      <c r="H13" s="484" t="s">
        <v>73</v>
      </c>
      <c r="I13" s="484"/>
      <c r="K13" s="484"/>
      <c r="L13" s="484"/>
      <c r="M13" s="485"/>
    </row>
    <row r="14" spans="2:14" s="22" customFormat="1" ht="34.5" customHeight="1" x14ac:dyDescent="0.2">
      <c r="B14" s="484" t="s">
        <v>81</v>
      </c>
      <c r="C14" s="484"/>
      <c r="D14" s="484" t="s">
        <v>53</v>
      </c>
      <c r="E14" s="484" t="s">
        <v>76</v>
      </c>
      <c r="F14" s="484"/>
      <c r="G14" s="484" t="s">
        <v>443</v>
      </c>
      <c r="H14" s="484" t="s">
        <v>74</v>
      </c>
      <c r="I14" s="484"/>
      <c r="K14" s="484"/>
      <c r="L14" s="484"/>
      <c r="M14" s="485"/>
    </row>
    <row r="15" spans="2:14" s="22" customFormat="1" ht="34.5" customHeight="1" x14ac:dyDescent="0.2">
      <c r="B15" s="486" t="s">
        <v>83</v>
      </c>
      <c r="C15" s="484"/>
      <c r="D15" s="484" t="s">
        <v>54</v>
      </c>
      <c r="F15" s="484"/>
      <c r="G15" s="484" t="s">
        <v>37</v>
      </c>
      <c r="H15" s="489" t="s">
        <v>444</v>
      </c>
      <c r="I15" s="484"/>
      <c r="K15" s="484"/>
      <c r="L15" s="484"/>
      <c r="M15" s="485"/>
    </row>
    <row r="16" spans="2:14" s="22" customFormat="1" ht="34.5" customHeight="1" x14ac:dyDescent="0.2">
      <c r="B16" s="484" t="s">
        <v>599</v>
      </c>
      <c r="C16" s="484"/>
      <c r="F16" s="484"/>
      <c r="G16" s="484" t="s">
        <v>38</v>
      </c>
      <c r="H16" s="484" t="s">
        <v>78</v>
      </c>
      <c r="I16" s="484"/>
      <c r="J16" s="487"/>
      <c r="K16" s="484"/>
      <c r="L16" s="484"/>
      <c r="M16" s="485"/>
    </row>
    <row r="17" spans="1:17" s="22" customFormat="1" ht="34.5" customHeight="1" x14ac:dyDescent="0.2">
      <c r="C17" s="484"/>
      <c r="E17" s="484"/>
      <c r="F17" s="484"/>
      <c r="G17" s="484" t="s">
        <v>39</v>
      </c>
      <c r="H17" s="484" t="s">
        <v>82</v>
      </c>
      <c r="I17" s="484"/>
      <c r="J17" s="484"/>
      <c r="K17" s="484"/>
      <c r="L17" s="484"/>
      <c r="M17" s="485"/>
    </row>
    <row r="18" spans="1:17" s="22" customFormat="1" ht="34.5" customHeight="1" x14ac:dyDescent="0.2">
      <c r="C18" s="484"/>
      <c r="D18" s="490"/>
      <c r="E18" s="484"/>
      <c r="F18" s="484"/>
      <c r="G18" s="484" t="s">
        <v>51</v>
      </c>
      <c r="H18" s="484" t="s">
        <v>84</v>
      </c>
      <c r="I18" s="484"/>
      <c r="J18" s="487"/>
      <c r="K18" s="484"/>
      <c r="L18" s="484"/>
      <c r="M18" s="485"/>
    </row>
    <row r="19" spans="1:17" s="22" customFormat="1" ht="34.5" customHeight="1" x14ac:dyDescent="0.2">
      <c r="B19" s="484"/>
      <c r="C19" s="484"/>
      <c r="D19" s="490"/>
      <c r="E19" s="484"/>
      <c r="F19" s="484"/>
      <c r="G19" s="484" t="s">
        <v>52</v>
      </c>
      <c r="H19" s="484" t="s">
        <v>85</v>
      </c>
      <c r="I19" s="484"/>
      <c r="J19" s="484"/>
      <c r="K19" s="484"/>
      <c r="L19" s="484"/>
      <c r="M19" s="485"/>
    </row>
    <row r="20" spans="1:17" s="22" customFormat="1" ht="34.5" customHeight="1" x14ac:dyDescent="0.25">
      <c r="B20" s="484"/>
      <c r="C20" s="484"/>
      <c r="E20" s="321"/>
      <c r="F20" s="484"/>
      <c r="G20" s="484" t="s">
        <v>56</v>
      </c>
      <c r="I20" s="484"/>
      <c r="J20" s="321"/>
      <c r="K20" s="484"/>
      <c r="L20" s="484"/>
      <c r="M20" s="485"/>
    </row>
    <row r="21" spans="1:17" s="22" customFormat="1" ht="34.5" customHeight="1" x14ac:dyDescent="0.25">
      <c r="B21" s="402"/>
      <c r="C21" s="484"/>
      <c r="E21" s="321"/>
      <c r="F21" s="484"/>
      <c r="I21" s="484"/>
      <c r="J21" s="321"/>
      <c r="K21" s="484"/>
      <c r="L21" s="484"/>
      <c r="M21" s="485"/>
    </row>
    <row r="22" spans="1:17" s="22" customFormat="1" ht="34.5" customHeight="1" x14ac:dyDescent="0.25">
      <c r="B22" s="484"/>
      <c r="C22" s="484"/>
      <c r="E22" s="321"/>
      <c r="F22" s="484"/>
      <c r="H22" s="491"/>
      <c r="I22" s="484"/>
      <c r="J22" s="484"/>
      <c r="K22" s="484"/>
      <c r="L22" s="484"/>
      <c r="M22" s="485"/>
    </row>
    <row r="23" spans="1:17" s="22" customFormat="1" ht="34.5" customHeight="1" x14ac:dyDescent="0.25">
      <c r="B23" s="484"/>
      <c r="C23" s="484"/>
      <c r="E23" s="321"/>
      <c r="F23" s="484"/>
      <c r="H23" s="321"/>
      <c r="I23" s="484"/>
      <c r="J23" s="484"/>
      <c r="K23" s="484"/>
      <c r="L23" s="484"/>
      <c r="M23" s="485"/>
    </row>
    <row r="24" spans="1:17" s="22" customFormat="1" ht="34.5" customHeight="1" x14ac:dyDescent="0.25">
      <c r="B24" s="484" t="s">
        <v>599</v>
      </c>
      <c r="C24" s="484"/>
      <c r="E24" s="321"/>
      <c r="F24" s="484"/>
      <c r="G24" s="321"/>
      <c r="H24" s="321"/>
      <c r="I24" s="484"/>
      <c r="J24" s="484"/>
      <c r="K24" s="484"/>
      <c r="L24" s="484"/>
    </row>
    <row r="25" spans="1:17" s="22" customFormat="1" ht="34.5" customHeight="1" x14ac:dyDescent="0.25">
      <c r="B25" s="484" t="s">
        <v>599</v>
      </c>
      <c r="C25" s="484"/>
      <c r="E25" s="321"/>
      <c r="F25" s="484"/>
      <c r="G25" s="321"/>
      <c r="H25" s="321"/>
      <c r="I25" s="484"/>
      <c r="J25" s="484"/>
      <c r="K25" s="484"/>
      <c r="L25" s="484"/>
    </row>
    <row r="26" spans="1:17" s="22" customFormat="1" ht="15" customHeight="1" x14ac:dyDescent="0.25">
      <c r="B26" s="484"/>
      <c r="C26" s="484"/>
      <c r="D26" s="321"/>
      <c r="E26" s="321"/>
      <c r="F26" s="484"/>
      <c r="G26" s="321"/>
      <c r="H26" s="321"/>
      <c r="I26" s="484"/>
      <c r="J26" s="484"/>
      <c r="K26" s="484"/>
      <c r="L26" s="484"/>
    </row>
    <row r="27" spans="1:17" s="22" customFormat="1" ht="15" customHeight="1" x14ac:dyDescent="0.25">
      <c r="B27" s="484"/>
      <c r="C27" s="484"/>
      <c r="D27" s="321"/>
      <c r="E27" s="321"/>
      <c r="F27" s="484"/>
      <c r="G27" s="321"/>
      <c r="H27" s="321"/>
      <c r="I27" s="484"/>
      <c r="J27" s="484"/>
      <c r="K27" s="484"/>
      <c r="L27" s="484"/>
    </row>
    <row r="28" spans="1:17" s="22" customFormat="1" ht="15" customHeight="1" x14ac:dyDescent="0.25">
      <c r="B28" s="484"/>
      <c r="C28" s="484"/>
      <c r="D28" s="321"/>
      <c r="E28" s="321"/>
      <c r="F28" s="484"/>
      <c r="G28" s="321"/>
      <c r="H28" s="321"/>
      <c r="I28" s="484"/>
      <c r="J28" s="484"/>
      <c r="K28" s="484"/>
      <c r="L28" s="484"/>
    </row>
    <row r="29" spans="1:17" s="22" customFormat="1" ht="15" customHeight="1" x14ac:dyDescent="0.25">
      <c r="B29" s="484"/>
      <c r="C29" s="484"/>
      <c r="D29" s="321"/>
      <c r="E29" s="321"/>
      <c r="F29" s="484"/>
      <c r="G29" s="321"/>
      <c r="H29" s="321"/>
      <c r="I29" s="484"/>
      <c r="J29" s="484"/>
      <c r="K29" s="484"/>
      <c r="L29" s="484"/>
    </row>
    <row r="30" spans="1:17" s="22" customFormat="1" ht="15" hidden="1" customHeight="1" x14ac:dyDescent="0.2">
      <c r="A30" s="492"/>
      <c r="B30" s="493" t="s">
        <v>599</v>
      </c>
      <c r="C30" s="493"/>
      <c r="D30" s="493"/>
      <c r="E30" s="493"/>
      <c r="F30" s="493"/>
      <c r="G30" s="492"/>
      <c r="H30" s="494"/>
      <c r="I30" s="493"/>
      <c r="J30" s="493"/>
      <c r="K30" s="493"/>
      <c r="L30" s="495"/>
      <c r="M30" s="492"/>
      <c r="N30" s="492"/>
      <c r="O30" s="492" t="s">
        <v>600</v>
      </c>
      <c r="P30" s="492" t="s">
        <v>601</v>
      </c>
      <c r="Q30" s="492" t="s">
        <v>602</v>
      </c>
    </row>
    <row r="31" spans="1:17" s="22" customFormat="1" ht="15" hidden="1" customHeight="1" x14ac:dyDescent="0.2">
      <c r="A31" s="492"/>
      <c r="B31" s="492" t="s">
        <v>30</v>
      </c>
      <c r="C31" s="493"/>
      <c r="D31" s="492" t="s">
        <v>25</v>
      </c>
      <c r="E31" s="492"/>
      <c r="F31" s="493"/>
      <c r="G31" s="492" t="s">
        <v>4</v>
      </c>
      <c r="H31" s="494"/>
      <c r="I31" s="493"/>
      <c r="J31" s="492" t="s">
        <v>21</v>
      </c>
      <c r="K31" s="492"/>
      <c r="L31" s="492" t="s">
        <v>20</v>
      </c>
      <c r="M31" s="492"/>
      <c r="N31" s="492"/>
      <c r="O31" s="492" t="s">
        <v>30</v>
      </c>
      <c r="P31" s="492">
        <v>0</v>
      </c>
      <c r="Q31" s="492" t="s">
        <v>603</v>
      </c>
    </row>
    <row r="32" spans="1:17" s="22" customFormat="1" ht="15" hidden="1" customHeight="1" x14ac:dyDescent="0.2">
      <c r="A32" s="492"/>
      <c r="B32" s="492" t="s">
        <v>31</v>
      </c>
      <c r="C32" s="493"/>
      <c r="D32" s="492" t="s">
        <v>6</v>
      </c>
      <c r="E32" s="492"/>
      <c r="F32" s="493"/>
      <c r="G32" s="492" t="s">
        <v>22</v>
      </c>
      <c r="H32" s="494"/>
      <c r="I32" s="493"/>
      <c r="J32" s="492" t="s">
        <v>27</v>
      </c>
      <c r="K32" s="492"/>
      <c r="L32" s="492" t="s">
        <v>604</v>
      </c>
      <c r="M32" s="492"/>
      <c r="N32" s="492"/>
      <c r="O32" s="492" t="s">
        <v>31</v>
      </c>
      <c r="P32" s="492">
        <v>0</v>
      </c>
      <c r="Q32" s="492" t="s">
        <v>603</v>
      </c>
    </row>
    <row r="33" spans="1:17" s="22" customFormat="1" ht="15" hidden="1" customHeight="1" x14ac:dyDescent="0.2">
      <c r="A33" s="492"/>
      <c r="B33" s="492" t="s">
        <v>43</v>
      </c>
      <c r="C33" s="493"/>
      <c r="D33" s="492" t="s">
        <v>33</v>
      </c>
      <c r="E33" s="492"/>
      <c r="F33" s="493"/>
      <c r="G33" s="492" t="s">
        <v>24</v>
      </c>
      <c r="H33" s="492"/>
      <c r="I33" s="493"/>
      <c r="J33" s="492" t="s">
        <v>29</v>
      </c>
      <c r="K33" s="492"/>
      <c r="L33" s="492" t="s">
        <v>79</v>
      </c>
      <c r="M33" s="492"/>
      <c r="N33" s="492"/>
      <c r="O33" s="492" t="s">
        <v>43</v>
      </c>
      <c r="P33" s="492">
        <v>0</v>
      </c>
      <c r="Q33" s="492" t="s">
        <v>603</v>
      </c>
    </row>
    <row r="34" spans="1:17" s="22" customFormat="1" ht="35.25" hidden="1" customHeight="1" x14ac:dyDescent="0.2">
      <c r="A34" s="492"/>
      <c r="B34" s="492" t="s">
        <v>47</v>
      </c>
      <c r="C34" s="493"/>
      <c r="D34" s="492" t="s">
        <v>442</v>
      </c>
      <c r="E34" s="492"/>
      <c r="F34" s="493"/>
      <c r="G34" s="492" t="s">
        <v>28</v>
      </c>
      <c r="H34" s="492"/>
      <c r="I34" s="493"/>
      <c r="J34" s="492" t="s">
        <v>37</v>
      </c>
      <c r="K34" s="492"/>
      <c r="L34" s="492"/>
      <c r="M34" s="492"/>
      <c r="N34" s="492"/>
      <c r="O34" s="492" t="s">
        <v>47</v>
      </c>
      <c r="P34" s="492">
        <v>0</v>
      </c>
      <c r="Q34" s="492" t="s">
        <v>603</v>
      </c>
    </row>
    <row r="35" spans="1:17" s="22" customFormat="1" ht="15" hidden="1" customHeight="1" x14ac:dyDescent="0.2">
      <c r="A35" s="492"/>
      <c r="B35" s="492" t="s">
        <v>64</v>
      </c>
      <c r="C35" s="493"/>
      <c r="D35" s="492" t="s">
        <v>35</v>
      </c>
      <c r="E35" s="492"/>
      <c r="F35" s="493"/>
      <c r="G35" s="492" t="s">
        <v>34</v>
      </c>
      <c r="H35" s="492"/>
      <c r="I35" s="493"/>
      <c r="J35" s="492" t="s">
        <v>49</v>
      </c>
      <c r="K35" s="492"/>
      <c r="L35" s="492"/>
      <c r="M35" s="492"/>
      <c r="N35" s="492"/>
      <c r="O35" s="492" t="s">
        <v>64</v>
      </c>
      <c r="P35" s="492">
        <v>0</v>
      </c>
      <c r="Q35" s="492" t="s">
        <v>603</v>
      </c>
    </row>
    <row r="36" spans="1:17" s="22" customFormat="1" ht="15" hidden="1" customHeight="1" x14ac:dyDescent="0.2">
      <c r="A36" s="492"/>
      <c r="B36" s="492" t="s">
        <v>81</v>
      </c>
      <c r="C36" s="493"/>
      <c r="D36" s="492" t="s">
        <v>36</v>
      </c>
      <c r="E36" s="492"/>
      <c r="F36" s="493"/>
      <c r="G36" s="492" t="s">
        <v>443</v>
      </c>
      <c r="H36" s="492"/>
      <c r="I36" s="493"/>
      <c r="J36" s="492" t="s">
        <v>50</v>
      </c>
      <c r="K36" s="492"/>
      <c r="L36" s="493"/>
      <c r="M36" s="492"/>
      <c r="N36" s="492"/>
      <c r="O36" s="492" t="s">
        <v>81</v>
      </c>
      <c r="P36" s="492">
        <v>0</v>
      </c>
      <c r="Q36" s="492" t="s">
        <v>603</v>
      </c>
    </row>
    <row r="37" spans="1:17" s="22" customFormat="1" ht="15" hidden="1" customHeight="1" x14ac:dyDescent="0.2">
      <c r="A37" s="492"/>
      <c r="B37" s="492"/>
      <c r="C37" s="493"/>
      <c r="D37" s="492" t="s">
        <v>40</v>
      </c>
      <c r="E37" s="492"/>
      <c r="F37" s="493"/>
      <c r="G37" s="492" t="s">
        <v>38</v>
      </c>
      <c r="H37" s="492"/>
      <c r="I37" s="493"/>
      <c r="J37" s="492" t="s">
        <v>73</v>
      </c>
      <c r="K37" s="492"/>
      <c r="L37" s="493"/>
      <c r="M37" s="492"/>
      <c r="N37" s="492"/>
      <c r="O37" s="492" t="s">
        <v>25</v>
      </c>
      <c r="P37" s="492">
        <v>0.15</v>
      </c>
      <c r="Q37" s="492" t="s">
        <v>603</v>
      </c>
    </row>
    <row r="38" spans="1:17" s="22" customFormat="1" ht="15" hidden="1" customHeight="1" x14ac:dyDescent="0.2">
      <c r="A38" s="492"/>
      <c r="B38" s="492"/>
      <c r="C38" s="493"/>
      <c r="D38" s="492" t="s">
        <v>44</v>
      </c>
      <c r="E38" s="492"/>
      <c r="F38" s="493"/>
      <c r="G38" s="492" t="s">
        <v>39</v>
      </c>
      <c r="H38" s="492"/>
      <c r="I38" s="493"/>
      <c r="J38" s="492" t="s">
        <v>605</v>
      </c>
      <c r="K38" s="492"/>
      <c r="L38" s="493"/>
      <c r="M38" s="492"/>
      <c r="N38" s="492"/>
      <c r="O38" s="492" t="s">
        <v>6</v>
      </c>
      <c r="P38" s="492">
        <v>0.15</v>
      </c>
      <c r="Q38" s="492" t="s">
        <v>606</v>
      </c>
    </row>
    <row r="39" spans="1:17" s="22" customFormat="1" ht="15" hidden="1" customHeight="1" x14ac:dyDescent="0.2">
      <c r="A39" s="492"/>
      <c r="B39" s="493"/>
      <c r="C39" s="493"/>
      <c r="D39" s="492" t="s">
        <v>46</v>
      </c>
      <c r="E39" s="492"/>
      <c r="F39" s="493"/>
      <c r="G39" s="492" t="s">
        <v>41</v>
      </c>
      <c r="H39" s="492"/>
      <c r="I39" s="493"/>
      <c r="J39" s="492" t="s">
        <v>84</v>
      </c>
      <c r="K39" s="492"/>
      <c r="L39" s="493"/>
      <c r="M39" s="492"/>
      <c r="N39" s="492"/>
      <c r="O39" s="492" t="s">
        <v>33</v>
      </c>
      <c r="P39" s="492">
        <v>0.15</v>
      </c>
      <c r="Q39" s="492" t="s">
        <v>603</v>
      </c>
    </row>
    <row r="40" spans="1:17" s="22" customFormat="1" ht="15" hidden="1" customHeight="1" x14ac:dyDescent="0.2">
      <c r="A40" s="492"/>
      <c r="B40" s="493"/>
      <c r="C40" s="493"/>
      <c r="D40" s="492" t="s">
        <v>53</v>
      </c>
      <c r="E40" s="492"/>
      <c r="F40" s="493"/>
      <c r="G40" s="492" t="s">
        <v>51</v>
      </c>
      <c r="H40" s="492"/>
      <c r="I40" s="493"/>
      <c r="J40" s="492"/>
      <c r="K40" s="493"/>
      <c r="L40" s="493"/>
      <c r="M40" s="492"/>
      <c r="N40" s="492"/>
      <c r="O40" s="492" t="s">
        <v>442</v>
      </c>
      <c r="P40" s="492">
        <v>0.15</v>
      </c>
      <c r="Q40" s="492" t="s">
        <v>603</v>
      </c>
    </row>
    <row r="41" spans="1:17" s="22" customFormat="1" ht="15" hidden="1" customHeight="1" x14ac:dyDescent="0.2">
      <c r="A41" s="492"/>
      <c r="B41" s="493"/>
      <c r="C41" s="493"/>
      <c r="D41" s="492" t="s">
        <v>54</v>
      </c>
      <c r="E41" s="492"/>
      <c r="F41" s="493"/>
      <c r="G41" s="492" t="s">
        <v>52</v>
      </c>
      <c r="H41" s="492"/>
      <c r="I41" s="493"/>
      <c r="J41" s="492"/>
      <c r="K41" s="493"/>
      <c r="L41" s="493"/>
      <c r="M41" s="492"/>
      <c r="N41" s="492"/>
      <c r="O41" s="492" t="s">
        <v>35</v>
      </c>
      <c r="P41" s="492">
        <v>0.15</v>
      </c>
      <c r="Q41" s="492" t="s">
        <v>603</v>
      </c>
    </row>
    <row r="42" spans="1:17" s="22" customFormat="1" ht="15" hidden="1" customHeight="1" x14ac:dyDescent="0.2">
      <c r="A42" s="492"/>
      <c r="B42" s="493"/>
      <c r="C42" s="493"/>
      <c r="D42" s="492" t="s">
        <v>55</v>
      </c>
      <c r="E42" s="492"/>
      <c r="F42" s="493"/>
      <c r="G42" s="492" t="s">
        <v>56</v>
      </c>
      <c r="H42" s="492"/>
      <c r="I42" s="493"/>
      <c r="J42" s="492"/>
      <c r="K42" s="493"/>
      <c r="L42" s="493"/>
      <c r="M42" s="492"/>
      <c r="N42" s="492"/>
      <c r="O42" s="492" t="s">
        <v>36</v>
      </c>
      <c r="P42" s="492">
        <v>0.15</v>
      </c>
      <c r="Q42" s="492" t="s">
        <v>603</v>
      </c>
    </row>
    <row r="43" spans="1:17" s="22" customFormat="1" ht="15" hidden="1" customHeight="1" x14ac:dyDescent="0.2">
      <c r="A43" s="492"/>
      <c r="B43" s="493"/>
      <c r="C43" s="493"/>
      <c r="D43" s="492" t="s">
        <v>58</v>
      </c>
      <c r="E43" s="492"/>
      <c r="F43" s="493"/>
      <c r="G43" s="492" t="s">
        <v>60</v>
      </c>
      <c r="H43" s="492"/>
      <c r="I43" s="493"/>
      <c r="J43" s="492"/>
      <c r="K43" s="493"/>
      <c r="L43" s="493"/>
      <c r="M43" s="492"/>
      <c r="N43" s="492"/>
      <c r="O43" s="492" t="s">
        <v>40</v>
      </c>
      <c r="P43" s="492">
        <v>0.15</v>
      </c>
      <c r="Q43" s="492" t="s">
        <v>603</v>
      </c>
    </row>
    <row r="44" spans="1:17" s="22" customFormat="1" ht="15" hidden="1" customHeight="1" x14ac:dyDescent="0.2">
      <c r="A44" s="492"/>
      <c r="B44" s="493"/>
      <c r="C44" s="493"/>
      <c r="D44" s="492" t="s">
        <v>59</v>
      </c>
      <c r="E44" s="492"/>
      <c r="F44" s="493"/>
      <c r="G44" s="492" t="s">
        <v>61</v>
      </c>
      <c r="H44" s="492"/>
      <c r="I44" s="493"/>
      <c r="J44" s="492"/>
      <c r="K44" s="493"/>
      <c r="L44" s="493"/>
      <c r="M44" s="492"/>
      <c r="N44" s="492"/>
      <c r="O44" s="492" t="s">
        <v>44</v>
      </c>
      <c r="P44" s="492">
        <v>0.15</v>
      </c>
      <c r="Q44" s="492" t="s">
        <v>603</v>
      </c>
    </row>
    <row r="45" spans="1:17" s="22" customFormat="1" ht="15" hidden="1" customHeight="1" x14ac:dyDescent="0.2">
      <c r="A45" s="492"/>
      <c r="B45" s="493"/>
      <c r="C45" s="493"/>
      <c r="D45" s="492" t="s">
        <v>66</v>
      </c>
      <c r="E45" s="492"/>
      <c r="F45" s="493"/>
      <c r="G45" s="492" t="s">
        <v>63</v>
      </c>
      <c r="H45" s="492"/>
      <c r="I45" s="493"/>
      <c r="J45" s="493"/>
      <c r="K45" s="493"/>
      <c r="L45" s="493"/>
      <c r="M45" s="492"/>
      <c r="N45" s="492"/>
      <c r="O45" s="492" t="s">
        <v>46</v>
      </c>
      <c r="P45" s="492">
        <v>0.15</v>
      </c>
      <c r="Q45" s="492" t="s">
        <v>603</v>
      </c>
    </row>
    <row r="46" spans="1:17" s="22" customFormat="1" ht="15" hidden="1" customHeight="1" x14ac:dyDescent="0.2">
      <c r="A46" s="492"/>
      <c r="B46" s="493"/>
      <c r="C46" s="493"/>
      <c r="D46" s="492" t="s">
        <v>68</v>
      </c>
      <c r="E46" s="492"/>
      <c r="F46" s="493"/>
      <c r="G46" s="492" t="s">
        <v>65</v>
      </c>
      <c r="H46" s="492"/>
      <c r="I46" s="493"/>
      <c r="J46" s="493"/>
      <c r="K46" s="493"/>
      <c r="L46" s="493"/>
      <c r="M46" s="492"/>
      <c r="N46" s="492"/>
      <c r="O46" s="492" t="s">
        <v>53</v>
      </c>
      <c r="P46" s="492">
        <v>0.15</v>
      </c>
      <c r="Q46" s="492" t="s">
        <v>603</v>
      </c>
    </row>
    <row r="47" spans="1:17" s="22" customFormat="1" ht="15" hidden="1" customHeight="1" x14ac:dyDescent="0.2">
      <c r="A47" s="492"/>
      <c r="B47" s="493"/>
      <c r="C47" s="493"/>
      <c r="D47" s="492" t="s">
        <v>69</v>
      </c>
      <c r="E47" s="492"/>
      <c r="F47" s="493"/>
      <c r="G47" s="492" t="s">
        <v>67</v>
      </c>
      <c r="H47" s="496"/>
      <c r="I47" s="493"/>
      <c r="J47" s="493"/>
      <c r="K47" s="493"/>
      <c r="L47" s="493"/>
      <c r="M47" s="492"/>
      <c r="N47" s="492"/>
      <c r="O47" s="492" t="s">
        <v>54</v>
      </c>
      <c r="P47" s="492">
        <v>0.15</v>
      </c>
      <c r="Q47" s="492" t="s">
        <v>603</v>
      </c>
    </row>
    <row r="48" spans="1:17" s="22" customFormat="1" ht="15" hidden="1" customHeight="1" x14ac:dyDescent="0.2">
      <c r="A48" s="492"/>
      <c r="B48" s="493"/>
      <c r="C48" s="493"/>
      <c r="D48" s="492" t="s">
        <v>607</v>
      </c>
      <c r="E48" s="492"/>
      <c r="F48" s="493"/>
      <c r="G48" s="492" t="s">
        <v>71</v>
      </c>
      <c r="H48" s="496"/>
      <c r="I48" s="493"/>
      <c r="J48" s="493"/>
      <c r="K48" s="493"/>
      <c r="L48" s="493"/>
      <c r="M48" s="492"/>
      <c r="N48" s="492"/>
      <c r="O48" s="492" t="s">
        <v>55</v>
      </c>
      <c r="P48" s="492">
        <v>0.15</v>
      </c>
      <c r="Q48" s="492" t="s">
        <v>603</v>
      </c>
    </row>
    <row r="49" spans="1:17" s="22" customFormat="1" ht="15" hidden="1" customHeight="1" x14ac:dyDescent="0.2">
      <c r="A49" s="492"/>
      <c r="B49" s="493"/>
      <c r="C49" s="493"/>
      <c r="D49" s="492" t="s">
        <v>83</v>
      </c>
      <c r="E49" s="492"/>
      <c r="F49" s="493"/>
      <c r="G49" s="492" t="s">
        <v>74</v>
      </c>
      <c r="H49" s="496"/>
      <c r="I49" s="493"/>
      <c r="J49" s="493"/>
      <c r="K49" s="493"/>
      <c r="L49" s="493"/>
      <c r="M49" s="492"/>
      <c r="N49" s="492"/>
      <c r="O49" s="492" t="s">
        <v>58</v>
      </c>
      <c r="P49" s="492">
        <v>0.15</v>
      </c>
      <c r="Q49" s="492" t="s">
        <v>606</v>
      </c>
    </row>
    <row r="50" spans="1:17" s="22" customFormat="1" ht="15" hidden="1" customHeight="1" x14ac:dyDescent="0.2">
      <c r="A50" s="492"/>
      <c r="B50" s="493"/>
      <c r="C50" s="493"/>
      <c r="D50" s="493"/>
      <c r="E50" s="493"/>
      <c r="F50" s="493"/>
      <c r="G50" s="492" t="s">
        <v>75</v>
      </c>
      <c r="H50" s="496"/>
      <c r="I50" s="493"/>
      <c r="J50" s="493"/>
      <c r="K50" s="493"/>
      <c r="L50" s="493"/>
      <c r="M50" s="492"/>
      <c r="N50" s="492"/>
      <c r="O50" s="492" t="s">
        <v>59</v>
      </c>
      <c r="P50" s="492">
        <v>0.15</v>
      </c>
      <c r="Q50" s="492" t="s">
        <v>603</v>
      </c>
    </row>
    <row r="51" spans="1:17" s="22" customFormat="1" ht="15" hidden="1" customHeight="1" x14ac:dyDescent="0.2">
      <c r="A51" s="492"/>
      <c r="B51" s="493"/>
      <c r="C51" s="493"/>
      <c r="D51" s="493"/>
      <c r="E51" s="493"/>
      <c r="F51" s="493"/>
      <c r="G51" s="492" t="s">
        <v>76</v>
      </c>
      <c r="H51" s="496"/>
      <c r="I51" s="493"/>
      <c r="J51" s="493"/>
      <c r="K51" s="493"/>
      <c r="L51" s="493"/>
      <c r="M51" s="492"/>
      <c r="N51" s="492"/>
      <c r="O51" s="492" t="s">
        <v>66</v>
      </c>
      <c r="P51" s="492">
        <v>0.15</v>
      </c>
      <c r="Q51" s="492" t="s">
        <v>603</v>
      </c>
    </row>
    <row r="52" spans="1:17" s="22" customFormat="1" ht="15" hidden="1" customHeight="1" x14ac:dyDescent="0.2">
      <c r="A52" s="492"/>
      <c r="B52" s="493"/>
      <c r="C52" s="493"/>
      <c r="D52" s="493"/>
      <c r="E52" s="493"/>
      <c r="F52" s="493"/>
      <c r="G52" s="492" t="s">
        <v>78</v>
      </c>
      <c r="H52" s="496"/>
      <c r="I52" s="493"/>
      <c r="J52" s="493"/>
      <c r="K52" s="493"/>
      <c r="L52" s="493"/>
      <c r="M52" s="492"/>
      <c r="N52" s="492"/>
      <c r="O52" s="492" t="s">
        <v>68</v>
      </c>
      <c r="P52" s="492">
        <v>0.15</v>
      </c>
      <c r="Q52" s="492" t="s">
        <v>603</v>
      </c>
    </row>
    <row r="53" spans="1:17" s="22" customFormat="1" ht="15" hidden="1" customHeight="1" x14ac:dyDescent="0.2">
      <c r="A53" s="492"/>
      <c r="B53" s="493"/>
      <c r="C53" s="493"/>
      <c r="D53" s="493"/>
      <c r="E53" s="493"/>
      <c r="F53" s="493"/>
      <c r="G53" s="492" t="s">
        <v>18</v>
      </c>
      <c r="H53" s="496"/>
      <c r="I53" s="493"/>
      <c r="J53" s="493"/>
      <c r="K53" s="493"/>
      <c r="L53" s="493"/>
      <c r="M53" s="492"/>
      <c r="N53" s="492"/>
      <c r="O53" s="492" t="s">
        <v>69</v>
      </c>
      <c r="P53" s="492">
        <v>0.15</v>
      </c>
      <c r="Q53" s="492" t="s">
        <v>606</v>
      </c>
    </row>
    <row r="54" spans="1:17" s="22" customFormat="1" ht="15" hidden="1" customHeight="1" x14ac:dyDescent="0.2">
      <c r="A54" s="492"/>
      <c r="B54" s="493"/>
      <c r="C54" s="493"/>
      <c r="D54" s="493"/>
      <c r="E54" s="493"/>
      <c r="F54" s="493"/>
      <c r="G54" s="492" t="s">
        <v>82</v>
      </c>
      <c r="H54" s="496"/>
      <c r="I54" s="493"/>
      <c r="J54" s="493"/>
      <c r="K54" s="493"/>
      <c r="L54" s="493"/>
      <c r="M54" s="492"/>
      <c r="N54" s="492"/>
      <c r="O54" s="492" t="s">
        <v>607</v>
      </c>
      <c r="P54" s="492">
        <v>0.15</v>
      </c>
      <c r="Q54" s="492" t="s">
        <v>606</v>
      </c>
    </row>
    <row r="55" spans="1:17" s="22" customFormat="1" ht="15" hidden="1" customHeight="1" x14ac:dyDescent="0.2">
      <c r="A55" s="492"/>
      <c r="B55" s="493"/>
      <c r="C55" s="493"/>
      <c r="D55" s="493"/>
      <c r="E55" s="493"/>
      <c r="F55" s="493"/>
      <c r="G55" s="492" t="s">
        <v>85</v>
      </c>
      <c r="H55" s="496"/>
      <c r="I55" s="493"/>
      <c r="J55" s="493"/>
      <c r="K55" s="493"/>
      <c r="L55" s="493"/>
      <c r="M55" s="492"/>
      <c r="N55" s="492"/>
      <c r="O55" s="492" t="s">
        <v>83</v>
      </c>
      <c r="P55" s="492">
        <v>0.15</v>
      </c>
      <c r="Q55" s="492" t="s">
        <v>603</v>
      </c>
    </row>
    <row r="56" spans="1:17" s="22" customFormat="1" ht="15" hidden="1" customHeight="1" x14ac:dyDescent="0.2">
      <c r="A56" s="492"/>
      <c r="B56" s="493"/>
      <c r="C56" s="493"/>
      <c r="D56" s="493"/>
      <c r="E56" s="493"/>
      <c r="F56" s="493"/>
      <c r="G56" s="492" t="s">
        <v>86</v>
      </c>
      <c r="H56" s="496"/>
      <c r="I56" s="493"/>
      <c r="J56" s="493"/>
      <c r="K56" s="493"/>
      <c r="L56" s="493"/>
      <c r="M56" s="492"/>
      <c r="N56" s="492"/>
      <c r="O56" s="492" t="s">
        <v>4</v>
      </c>
      <c r="P56" s="492">
        <v>0.3</v>
      </c>
      <c r="Q56" s="492" t="s">
        <v>603</v>
      </c>
    </row>
    <row r="57" spans="1:17" s="22" customFormat="1" ht="15" hidden="1" customHeight="1" x14ac:dyDescent="0.2">
      <c r="A57" s="492"/>
      <c r="B57" s="493"/>
      <c r="C57" s="493"/>
      <c r="D57" s="493"/>
      <c r="E57" s="493"/>
      <c r="F57" s="493"/>
      <c r="G57" s="492"/>
      <c r="H57" s="496"/>
      <c r="I57" s="493"/>
      <c r="J57" s="493"/>
      <c r="K57" s="493"/>
      <c r="L57" s="493"/>
      <c r="M57" s="492"/>
      <c r="N57" s="492"/>
      <c r="O57" s="492" t="s">
        <v>22</v>
      </c>
      <c r="P57" s="492">
        <v>0.3</v>
      </c>
      <c r="Q57" s="492" t="s">
        <v>603</v>
      </c>
    </row>
    <row r="58" spans="1:17" s="22" customFormat="1" ht="15" hidden="1" customHeight="1" x14ac:dyDescent="0.2">
      <c r="A58" s="492"/>
      <c r="B58" s="493"/>
      <c r="C58" s="493"/>
      <c r="D58" s="493"/>
      <c r="E58" s="493"/>
      <c r="F58" s="493"/>
      <c r="G58" s="492"/>
      <c r="H58" s="496"/>
      <c r="I58" s="493"/>
      <c r="J58" s="493"/>
      <c r="K58" s="493"/>
      <c r="L58" s="493"/>
      <c r="M58" s="492"/>
      <c r="N58" s="492"/>
      <c r="O58" s="492" t="s">
        <v>24</v>
      </c>
      <c r="P58" s="492">
        <v>0.3</v>
      </c>
      <c r="Q58" s="492" t="s">
        <v>603</v>
      </c>
    </row>
    <row r="59" spans="1:17" s="22" customFormat="1" ht="15" hidden="1" customHeight="1" x14ac:dyDescent="0.2">
      <c r="A59" s="492"/>
      <c r="B59" s="493"/>
      <c r="C59" s="493"/>
      <c r="D59" s="493"/>
      <c r="E59" s="493"/>
      <c r="F59" s="493"/>
      <c r="G59" s="492"/>
      <c r="H59" s="496"/>
      <c r="I59" s="493"/>
      <c r="J59" s="493"/>
      <c r="K59" s="493"/>
      <c r="L59" s="493"/>
      <c r="M59" s="492"/>
      <c r="N59" s="492"/>
      <c r="O59" s="492" t="s">
        <v>28</v>
      </c>
      <c r="P59" s="492">
        <v>0.3</v>
      </c>
      <c r="Q59" s="492" t="s">
        <v>603</v>
      </c>
    </row>
    <row r="60" spans="1:17" s="22" customFormat="1" ht="15" hidden="1" customHeight="1" x14ac:dyDescent="0.2">
      <c r="A60" s="492"/>
      <c r="B60" s="493"/>
      <c r="C60" s="493"/>
      <c r="D60" s="493"/>
      <c r="E60" s="493"/>
      <c r="F60" s="493"/>
      <c r="G60" s="492"/>
      <c r="H60" s="496"/>
      <c r="I60" s="493"/>
      <c r="J60" s="493"/>
      <c r="K60" s="493"/>
      <c r="L60" s="493"/>
      <c r="M60" s="492"/>
      <c r="N60" s="492"/>
      <c r="O60" s="492" t="s">
        <v>34</v>
      </c>
      <c r="P60" s="492">
        <v>0.3</v>
      </c>
      <c r="Q60" s="492" t="s">
        <v>603</v>
      </c>
    </row>
    <row r="61" spans="1:17" s="22" customFormat="1" ht="15" hidden="1" customHeight="1" x14ac:dyDescent="0.2">
      <c r="A61" s="492"/>
      <c r="B61" s="493"/>
      <c r="C61" s="493"/>
      <c r="D61" s="493"/>
      <c r="E61" s="493"/>
      <c r="F61" s="493"/>
      <c r="G61" s="493"/>
      <c r="H61" s="492"/>
      <c r="I61" s="493"/>
      <c r="J61" s="493"/>
      <c r="K61" s="493"/>
      <c r="L61" s="493"/>
      <c r="M61" s="492"/>
      <c r="N61" s="492"/>
      <c r="O61" s="492" t="s">
        <v>443</v>
      </c>
      <c r="P61" s="492">
        <v>0.3</v>
      </c>
      <c r="Q61" s="492" t="s">
        <v>603</v>
      </c>
    </row>
    <row r="62" spans="1:17" s="22" customFormat="1" ht="15" hidden="1" customHeight="1" x14ac:dyDescent="0.2">
      <c r="A62" s="492"/>
      <c r="B62" s="493"/>
      <c r="C62" s="493"/>
      <c r="D62" s="493"/>
      <c r="E62" s="493"/>
      <c r="F62" s="493"/>
      <c r="G62" s="493"/>
      <c r="H62" s="492"/>
      <c r="I62" s="493"/>
      <c r="J62" s="493"/>
      <c r="K62" s="493"/>
      <c r="L62" s="493"/>
      <c r="M62" s="492"/>
      <c r="N62" s="492"/>
      <c r="O62" s="492" t="s">
        <v>38</v>
      </c>
      <c r="P62" s="492">
        <v>0.3</v>
      </c>
      <c r="Q62" s="492" t="s">
        <v>603</v>
      </c>
    </row>
    <row r="63" spans="1:17" s="22" customFormat="1" ht="15" hidden="1" customHeight="1" x14ac:dyDescent="0.2">
      <c r="A63" s="492"/>
      <c r="B63" s="493"/>
      <c r="C63" s="493"/>
      <c r="D63" s="493"/>
      <c r="E63" s="493"/>
      <c r="F63" s="493"/>
      <c r="G63" s="493"/>
      <c r="H63" s="492"/>
      <c r="I63" s="493"/>
      <c r="J63" s="493"/>
      <c r="K63" s="493"/>
      <c r="L63" s="493"/>
      <c r="M63" s="492"/>
      <c r="N63" s="492"/>
      <c r="O63" s="492" t="s">
        <v>39</v>
      </c>
      <c r="P63" s="492">
        <v>0.3</v>
      </c>
      <c r="Q63" s="492" t="s">
        <v>603</v>
      </c>
    </row>
    <row r="64" spans="1:17" s="22" customFormat="1" ht="15" hidden="1" customHeight="1" x14ac:dyDescent="0.2">
      <c r="A64" s="492"/>
      <c r="B64" s="493"/>
      <c r="C64" s="493"/>
      <c r="D64" s="493"/>
      <c r="E64" s="493"/>
      <c r="F64" s="493"/>
      <c r="G64" s="493"/>
      <c r="H64" s="492"/>
      <c r="I64" s="493"/>
      <c r="J64" s="493"/>
      <c r="K64" s="493"/>
      <c r="L64" s="493"/>
      <c r="M64" s="492"/>
      <c r="N64" s="492"/>
      <c r="O64" s="492" t="s">
        <v>41</v>
      </c>
      <c r="P64" s="492">
        <v>0.3</v>
      </c>
      <c r="Q64" s="492" t="s">
        <v>603</v>
      </c>
    </row>
    <row r="65" spans="1:17" s="22" customFormat="1" ht="15" hidden="1" customHeight="1" x14ac:dyDescent="0.2">
      <c r="A65" s="492"/>
      <c r="B65" s="493"/>
      <c r="C65" s="493"/>
      <c r="D65" s="493"/>
      <c r="E65" s="493"/>
      <c r="F65" s="493"/>
      <c r="G65" s="493"/>
      <c r="H65" s="496"/>
      <c r="I65" s="493"/>
      <c r="J65" s="493"/>
      <c r="K65" s="493"/>
      <c r="L65" s="493"/>
      <c r="M65" s="492"/>
      <c r="N65" s="492"/>
      <c r="O65" s="492" t="s">
        <v>51</v>
      </c>
      <c r="P65" s="492">
        <v>0.3</v>
      </c>
      <c r="Q65" s="492" t="s">
        <v>603</v>
      </c>
    </row>
    <row r="66" spans="1:17" s="22" customFormat="1" ht="15" hidden="1" customHeight="1" x14ac:dyDescent="0.2">
      <c r="A66" s="492"/>
      <c r="B66" s="493"/>
      <c r="C66" s="493"/>
      <c r="D66" s="493"/>
      <c r="E66" s="493"/>
      <c r="F66" s="493"/>
      <c r="G66" s="493"/>
      <c r="H66" s="496"/>
      <c r="I66" s="493"/>
      <c r="J66" s="493"/>
      <c r="K66" s="493"/>
      <c r="L66" s="493"/>
      <c r="M66" s="492"/>
      <c r="N66" s="492"/>
      <c r="O66" s="492" t="s">
        <v>52</v>
      </c>
      <c r="P66" s="492">
        <v>0.3</v>
      </c>
      <c r="Q66" s="492" t="s">
        <v>603</v>
      </c>
    </row>
    <row r="67" spans="1:17" s="22" customFormat="1" ht="15" hidden="1" customHeight="1" x14ac:dyDescent="0.2">
      <c r="A67" s="492"/>
      <c r="B67" s="493"/>
      <c r="C67" s="493"/>
      <c r="D67" s="493"/>
      <c r="E67" s="493"/>
      <c r="F67" s="493"/>
      <c r="G67" s="493"/>
      <c r="H67" s="493"/>
      <c r="I67" s="493"/>
      <c r="J67" s="493"/>
      <c r="K67" s="493"/>
      <c r="L67" s="493"/>
      <c r="M67" s="492"/>
      <c r="N67" s="492"/>
      <c r="O67" s="492" t="s">
        <v>56</v>
      </c>
      <c r="P67" s="492">
        <v>0.3</v>
      </c>
      <c r="Q67" s="492" t="s">
        <v>603</v>
      </c>
    </row>
    <row r="68" spans="1:17" s="22" customFormat="1" ht="15" hidden="1" customHeight="1" x14ac:dyDescent="0.2">
      <c r="A68" s="492"/>
      <c r="B68" s="493"/>
      <c r="C68" s="493"/>
      <c r="D68" s="493"/>
      <c r="E68" s="493"/>
      <c r="F68" s="493"/>
      <c r="G68" s="493"/>
      <c r="H68" s="493"/>
      <c r="I68" s="493"/>
      <c r="J68" s="493"/>
      <c r="K68" s="493"/>
      <c r="L68" s="493"/>
      <c r="M68" s="492"/>
      <c r="N68" s="492"/>
      <c r="O68" s="492" t="s">
        <v>60</v>
      </c>
      <c r="P68" s="492">
        <v>0.3</v>
      </c>
      <c r="Q68" s="492" t="s">
        <v>603</v>
      </c>
    </row>
    <row r="69" spans="1:17" s="22" customFormat="1" ht="15" hidden="1" customHeight="1" x14ac:dyDescent="0.2">
      <c r="A69" s="492"/>
      <c r="B69" s="493"/>
      <c r="C69" s="493"/>
      <c r="D69" s="493"/>
      <c r="E69" s="493"/>
      <c r="F69" s="493"/>
      <c r="G69" s="493"/>
      <c r="H69" s="493"/>
      <c r="I69" s="493"/>
      <c r="J69" s="493"/>
      <c r="K69" s="493"/>
      <c r="L69" s="493"/>
      <c r="M69" s="492"/>
      <c r="N69" s="492"/>
      <c r="O69" s="492" t="s">
        <v>61</v>
      </c>
      <c r="P69" s="492">
        <v>0.3</v>
      </c>
      <c r="Q69" s="492" t="s">
        <v>603</v>
      </c>
    </row>
    <row r="70" spans="1:17" s="22" customFormat="1" ht="15" hidden="1" customHeight="1" x14ac:dyDescent="0.2">
      <c r="A70" s="492"/>
      <c r="B70" s="493"/>
      <c r="C70" s="493"/>
      <c r="D70" s="493"/>
      <c r="E70" s="493"/>
      <c r="F70" s="493"/>
      <c r="G70" s="493"/>
      <c r="H70" s="493"/>
      <c r="I70" s="493"/>
      <c r="J70" s="493"/>
      <c r="K70" s="493"/>
      <c r="L70" s="493"/>
      <c r="M70" s="492"/>
      <c r="N70" s="492"/>
      <c r="O70" s="492" t="s">
        <v>63</v>
      </c>
      <c r="P70" s="492">
        <v>0.3</v>
      </c>
      <c r="Q70" s="492" t="s">
        <v>603</v>
      </c>
    </row>
    <row r="71" spans="1:17" s="22" customFormat="1" ht="15" hidden="1" customHeight="1" x14ac:dyDescent="0.2">
      <c r="A71" s="492"/>
      <c r="B71" s="493"/>
      <c r="C71" s="493"/>
      <c r="D71" s="493"/>
      <c r="E71" s="493"/>
      <c r="F71" s="493"/>
      <c r="G71" s="493"/>
      <c r="H71" s="493"/>
      <c r="I71" s="493"/>
      <c r="J71" s="493"/>
      <c r="K71" s="493"/>
      <c r="L71" s="493"/>
      <c r="M71" s="492"/>
      <c r="N71" s="492"/>
      <c r="O71" s="492" t="s">
        <v>65</v>
      </c>
      <c r="P71" s="492">
        <v>0.3</v>
      </c>
      <c r="Q71" s="492" t="s">
        <v>603</v>
      </c>
    </row>
    <row r="72" spans="1:17" s="22" customFormat="1" ht="15" hidden="1" customHeight="1" x14ac:dyDescent="0.2">
      <c r="A72" s="492"/>
      <c r="B72" s="493"/>
      <c r="C72" s="493"/>
      <c r="D72" s="493"/>
      <c r="E72" s="493"/>
      <c r="F72" s="493"/>
      <c r="G72" s="493"/>
      <c r="H72" s="493"/>
      <c r="I72" s="493"/>
      <c r="J72" s="493"/>
      <c r="K72" s="493"/>
      <c r="L72" s="493"/>
      <c r="M72" s="492"/>
      <c r="N72" s="492"/>
      <c r="O72" s="492" t="s">
        <v>67</v>
      </c>
      <c r="P72" s="492">
        <v>0.3</v>
      </c>
      <c r="Q72" s="492" t="s">
        <v>603</v>
      </c>
    </row>
    <row r="73" spans="1:17" s="22" customFormat="1" ht="15" hidden="1" customHeight="1" x14ac:dyDescent="0.2">
      <c r="A73" s="492"/>
      <c r="B73" s="493"/>
      <c r="C73" s="493"/>
      <c r="D73" s="493"/>
      <c r="E73" s="493"/>
      <c r="F73" s="493"/>
      <c r="G73" s="493"/>
      <c r="H73" s="493"/>
      <c r="I73" s="493"/>
      <c r="J73" s="493"/>
      <c r="K73" s="493"/>
      <c r="L73" s="493"/>
      <c r="M73" s="492"/>
      <c r="N73" s="492"/>
      <c r="O73" s="492" t="s">
        <v>71</v>
      </c>
      <c r="P73" s="492">
        <v>0.3</v>
      </c>
      <c r="Q73" s="492" t="s">
        <v>606</v>
      </c>
    </row>
    <row r="74" spans="1:17" s="22" customFormat="1" ht="15" hidden="1" customHeight="1" x14ac:dyDescent="0.2">
      <c r="A74" s="492"/>
      <c r="B74" s="493"/>
      <c r="C74" s="493"/>
      <c r="D74" s="493"/>
      <c r="E74" s="493"/>
      <c r="F74" s="493"/>
      <c r="G74" s="493"/>
      <c r="H74" s="493"/>
      <c r="I74" s="493"/>
      <c r="J74" s="493"/>
      <c r="K74" s="493"/>
      <c r="L74" s="493"/>
      <c r="M74" s="492"/>
      <c r="N74" s="492"/>
      <c r="O74" s="492" t="s">
        <v>74</v>
      </c>
      <c r="P74" s="492">
        <v>0.3</v>
      </c>
      <c r="Q74" s="492" t="s">
        <v>603</v>
      </c>
    </row>
    <row r="75" spans="1:17" s="22" customFormat="1" ht="15" hidden="1" customHeight="1" x14ac:dyDescent="0.2">
      <c r="A75" s="492"/>
      <c r="B75" s="493"/>
      <c r="C75" s="493"/>
      <c r="D75" s="493"/>
      <c r="E75" s="493"/>
      <c r="F75" s="493"/>
      <c r="G75" s="493"/>
      <c r="H75" s="493"/>
      <c r="I75" s="493"/>
      <c r="J75" s="493"/>
      <c r="K75" s="493"/>
      <c r="L75" s="493"/>
      <c r="M75" s="492"/>
      <c r="N75" s="492"/>
      <c r="O75" s="492" t="s">
        <v>75</v>
      </c>
      <c r="P75" s="492">
        <v>0.3</v>
      </c>
      <c r="Q75" s="492" t="s">
        <v>603</v>
      </c>
    </row>
    <row r="76" spans="1:17" s="22" customFormat="1" ht="15" hidden="1" customHeight="1" x14ac:dyDescent="0.2">
      <c r="A76" s="492"/>
      <c r="B76" s="493"/>
      <c r="C76" s="493"/>
      <c r="D76" s="493"/>
      <c r="E76" s="493"/>
      <c r="F76" s="493"/>
      <c r="G76" s="493"/>
      <c r="H76" s="493"/>
      <c r="I76" s="493"/>
      <c r="J76" s="493"/>
      <c r="K76" s="493"/>
      <c r="L76" s="493"/>
      <c r="M76" s="492"/>
      <c r="N76" s="492"/>
      <c r="O76" s="492" t="s">
        <v>76</v>
      </c>
      <c r="P76" s="492">
        <v>0.3</v>
      </c>
      <c r="Q76" s="492" t="s">
        <v>603</v>
      </c>
    </row>
    <row r="77" spans="1:17" s="22" customFormat="1" ht="15" hidden="1" customHeight="1" x14ac:dyDescent="0.2">
      <c r="A77" s="492"/>
      <c r="B77" s="493"/>
      <c r="C77" s="493"/>
      <c r="D77" s="493"/>
      <c r="E77" s="493"/>
      <c r="F77" s="493"/>
      <c r="G77" s="493"/>
      <c r="H77" s="493"/>
      <c r="I77" s="493"/>
      <c r="J77" s="493"/>
      <c r="K77" s="493"/>
      <c r="L77" s="493"/>
      <c r="M77" s="492"/>
      <c r="N77" s="492"/>
      <c r="O77" s="492" t="s">
        <v>78</v>
      </c>
      <c r="P77" s="492">
        <v>0.3</v>
      </c>
      <c r="Q77" s="492" t="s">
        <v>603</v>
      </c>
    </row>
    <row r="78" spans="1:17" s="22" customFormat="1" ht="15" hidden="1" customHeight="1" x14ac:dyDescent="0.2">
      <c r="A78" s="492"/>
      <c r="B78" s="493"/>
      <c r="C78" s="493"/>
      <c r="D78" s="493"/>
      <c r="E78" s="493"/>
      <c r="F78" s="493"/>
      <c r="G78" s="493"/>
      <c r="H78" s="493"/>
      <c r="I78" s="493"/>
      <c r="J78" s="493"/>
      <c r="K78" s="493"/>
      <c r="L78" s="493"/>
      <c r="M78" s="492"/>
      <c r="N78" s="492"/>
      <c r="O78" s="492" t="s">
        <v>18</v>
      </c>
      <c r="P78" s="492">
        <v>0.3</v>
      </c>
      <c r="Q78" s="492" t="s">
        <v>603</v>
      </c>
    </row>
    <row r="79" spans="1:17" s="22" customFormat="1" ht="15" hidden="1" customHeight="1" x14ac:dyDescent="0.2">
      <c r="A79" s="492"/>
      <c r="B79" s="493"/>
      <c r="C79" s="493"/>
      <c r="D79" s="493"/>
      <c r="E79" s="493"/>
      <c r="F79" s="493"/>
      <c r="G79" s="493"/>
      <c r="H79" s="493"/>
      <c r="I79" s="493"/>
      <c r="J79" s="493"/>
      <c r="K79" s="493"/>
      <c r="L79" s="493"/>
      <c r="M79" s="492"/>
      <c r="N79" s="492"/>
      <c r="O79" s="492" t="s">
        <v>82</v>
      </c>
      <c r="P79" s="492">
        <v>0.3</v>
      </c>
      <c r="Q79" s="492" t="s">
        <v>603</v>
      </c>
    </row>
    <row r="80" spans="1:17" s="22" customFormat="1" ht="15" hidden="1" customHeight="1" x14ac:dyDescent="0.2">
      <c r="A80" s="492"/>
      <c r="B80" s="493"/>
      <c r="C80" s="493"/>
      <c r="D80" s="493"/>
      <c r="E80" s="493"/>
      <c r="F80" s="493"/>
      <c r="G80" s="493"/>
      <c r="H80" s="493"/>
      <c r="I80" s="493"/>
      <c r="J80" s="493"/>
      <c r="K80" s="493"/>
      <c r="L80" s="493"/>
      <c r="M80" s="492"/>
      <c r="N80" s="492"/>
      <c r="O80" s="492" t="s">
        <v>85</v>
      </c>
      <c r="P80" s="492">
        <v>0.3</v>
      </c>
      <c r="Q80" s="492" t="s">
        <v>603</v>
      </c>
    </row>
    <row r="81" spans="1:17" s="22" customFormat="1" ht="15" hidden="1" customHeight="1" x14ac:dyDescent="0.2">
      <c r="A81" s="492"/>
      <c r="B81" s="493"/>
      <c r="C81" s="493"/>
      <c r="D81" s="493"/>
      <c r="E81" s="493"/>
      <c r="F81" s="493"/>
      <c r="G81" s="493"/>
      <c r="H81" s="493"/>
      <c r="I81" s="493"/>
      <c r="J81" s="493"/>
      <c r="K81" s="493"/>
      <c r="L81" s="493"/>
      <c r="M81" s="492"/>
      <c r="N81" s="492"/>
      <c r="O81" s="492" t="s">
        <v>86</v>
      </c>
      <c r="P81" s="492">
        <v>0.3</v>
      </c>
      <c r="Q81" s="492" t="s">
        <v>603</v>
      </c>
    </row>
    <row r="82" spans="1:17" s="22" customFormat="1" ht="15" hidden="1" customHeight="1" x14ac:dyDescent="0.2">
      <c r="A82" s="492"/>
      <c r="B82" s="493"/>
      <c r="C82" s="493"/>
      <c r="D82" s="493"/>
      <c r="E82" s="493"/>
      <c r="F82" s="493"/>
      <c r="G82" s="493"/>
      <c r="H82" s="493"/>
      <c r="I82" s="493"/>
      <c r="J82" s="493"/>
      <c r="K82" s="493"/>
      <c r="L82" s="493"/>
      <c r="M82" s="492"/>
      <c r="N82" s="492"/>
      <c r="O82" s="492" t="s">
        <v>21</v>
      </c>
      <c r="P82" s="492">
        <v>0.45</v>
      </c>
      <c r="Q82" s="492" t="s">
        <v>603</v>
      </c>
    </row>
    <row r="83" spans="1:17" s="22" customFormat="1" ht="15" hidden="1" customHeight="1" x14ac:dyDescent="0.2">
      <c r="A83" s="492"/>
      <c r="B83" s="493"/>
      <c r="C83" s="493"/>
      <c r="D83" s="493"/>
      <c r="E83" s="493"/>
      <c r="F83" s="493"/>
      <c r="G83" s="493"/>
      <c r="H83" s="493"/>
      <c r="I83" s="493"/>
      <c r="J83" s="493"/>
      <c r="K83" s="493"/>
      <c r="L83" s="493"/>
      <c r="M83" s="492"/>
      <c r="N83" s="492"/>
      <c r="O83" s="492" t="s">
        <v>27</v>
      </c>
      <c r="P83" s="492">
        <v>0.45</v>
      </c>
      <c r="Q83" s="492" t="s">
        <v>603</v>
      </c>
    </row>
    <row r="84" spans="1:17" s="22" customFormat="1" ht="15" hidden="1" customHeight="1" x14ac:dyDescent="0.2">
      <c r="A84" s="492"/>
      <c r="B84" s="493"/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2"/>
      <c r="N84" s="492"/>
      <c r="O84" s="492" t="s">
        <v>29</v>
      </c>
      <c r="P84" s="492">
        <v>0.45</v>
      </c>
      <c r="Q84" s="492" t="s">
        <v>603</v>
      </c>
    </row>
    <row r="85" spans="1:17" s="22" customFormat="1" ht="15" hidden="1" customHeight="1" x14ac:dyDescent="0.2">
      <c r="A85" s="492"/>
      <c r="B85" s="493"/>
      <c r="C85" s="493"/>
      <c r="D85" s="493"/>
      <c r="E85" s="493"/>
      <c r="F85" s="493"/>
      <c r="G85" s="493"/>
      <c r="H85" s="493"/>
      <c r="I85" s="493"/>
      <c r="J85" s="493"/>
      <c r="K85" s="493"/>
      <c r="L85" s="493"/>
      <c r="M85" s="492"/>
      <c r="N85" s="492"/>
      <c r="O85" s="492" t="s">
        <v>37</v>
      </c>
      <c r="P85" s="492">
        <v>0.45</v>
      </c>
      <c r="Q85" s="492" t="s">
        <v>603</v>
      </c>
    </row>
    <row r="86" spans="1:17" s="22" customFormat="1" ht="15" hidden="1" customHeight="1" x14ac:dyDescent="0.2">
      <c r="A86" s="492"/>
      <c r="B86" s="493"/>
      <c r="C86" s="493"/>
      <c r="D86" s="493"/>
      <c r="E86" s="493"/>
      <c r="F86" s="493"/>
      <c r="G86" s="493"/>
      <c r="H86" s="493"/>
      <c r="I86" s="493"/>
      <c r="J86" s="493"/>
      <c r="K86" s="493"/>
      <c r="L86" s="493"/>
      <c r="M86" s="492"/>
      <c r="N86" s="492"/>
      <c r="O86" s="492" t="s">
        <v>49</v>
      </c>
      <c r="P86" s="492">
        <v>0.45</v>
      </c>
      <c r="Q86" s="492" t="s">
        <v>603</v>
      </c>
    </row>
    <row r="87" spans="1:17" s="22" customFormat="1" ht="15" hidden="1" customHeight="1" x14ac:dyDescent="0.2">
      <c r="A87" s="492"/>
      <c r="B87" s="493"/>
      <c r="C87" s="493"/>
      <c r="D87" s="493"/>
      <c r="E87" s="493"/>
      <c r="F87" s="493"/>
      <c r="G87" s="493"/>
      <c r="H87" s="493"/>
      <c r="I87" s="493"/>
      <c r="J87" s="493"/>
      <c r="K87" s="493"/>
      <c r="L87" s="493"/>
      <c r="M87" s="492"/>
      <c r="N87" s="492"/>
      <c r="O87" s="492" t="s">
        <v>50</v>
      </c>
      <c r="P87" s="492">
        <v>0.45</v>
      </c>
      <c r="Q87" s="492" t="s">
        <v>603</v>
      </c>
    </row>
    <row r="88" spans="1:17" s="22" customFormat="1" ht="15" hidden="1" customHeight="1" x14ac:dyDescent="0.2">
      <c r="A88" s="492"/>
      <c r="B88" s="493"/>
      <c r="C88" s="493"/>
      <c r="D88" s="493"/>
      <c r="E88" s="493"/>
      <c r="F88" s="493"/>
      <c r="G88" s="493"/>
      <c r="H88" s="493"/>
      <c r="I88" s="493"/>
      <c r="J88" s="493"/>
      <c r="K88" s="493"/>
      <c r="L88" s="493"/>
      <c r="M88" s="492"/>
      <c r="N88" s="492"/>
      <c r="O88" s="492" t="s">
        <v>73</v>
      </c>
      <c r="P88" s="492">
        <v>0.45</v>
      </c>
      <c r="Q88" s="492" t="s">
        <v>603</v>
      </c>
    </row>
    <row r="89" spans="1:17" s="22" customFormat="1" ht="15" hidden="1" customHeight="1" x14ac:dyDescent="0.2">
      <c r="A89" s="492"/>
      <c r="B89" s="493"/>
      <c r="C89" s="493"/>
      <c r="D89" s="493"/>
      <c r="E89" s="493"/>
      <c r="F89" s="493"/>
      <c r="G89" s="493"/>
      <c r="H89" s="493"/>
      <c r="I89" s="493"/>
      <c r="J89" s="493"/>
      <c r="K89" s="493"/>
      <c r="L89" s="493"/>
      <c r="M89" s="492"/>
      <c r="N89" s="492"/>
      <c r="O89" s="492" t="s">
        <v>605</v>
      </c>
      <c r="P89" s="492">
        <v>0.45</v>
      </c>
      <c r="Q89" s="492" t="s">
        <v>603</v>
      </c>
    </row>
    <row r="90" spans="1:17" s="22" customFormat="1" ht="15" hidden="1" customHeight="1" x14ac:dyDescent="0.2">
      <c r="A90" s="492"/>
      <c r="B90" s="493"/>
      <c r="C90" s="493"/>
      <c r="D90" s="493"/>
      <c r="E90" s="493"/>
      <c r="F90" s="493"/>
      <c r="G90" s="493"/>
      <c r="H90" s="493"/>
      <c r="I90" s="493"/>
      <c r="J90" s="493"/>
      <c r="K90" s="493"/>
      <c r="L90" s="493"/>
      <c r="M90" s="492"/>
      <c r="N90" s="492"/>
      <c r="O90" s="492" t="s">
        <v>84</v>
      </c>
      <c r="P90" s="492">
        <v>0.45</v>
      </c>
      <c r="Q90" s="492" t="s">
        <v>603</v>
      </c>
    </row>
    <row r="91" spans="1:17" s="22" customFormat="1" ht="15" hidden="1" customHeight="1" x14ac:dyDescent="0.2">
      <c r="A91" s="492"/>
      <c r="B91" s="493"/>
      <c r="C91" s="493"/>
      <c r="D91" s="493"/>
      <c r="E91" s="493"/>
      <c r="F91" s="493"/>
      <c r="G91" s="493"/>
      <c r="H91" s="493"/>
      <c r="I91" s="493"/>
      <c r="J91" s="493"/>
      <c r="K91" s="493"/>
      <c r="L91" s="493"/>
      <c r="M91" s="492"/>
      <c r="N91" s="492"/>
      <c r="O91" s="492" t="s">
        <v>20</v>
      </c>
      <c r="P91" s="492">
        <v>0.6</v>
      </c>
      <c r="Q91" s="492" t="s">
        <v>603</v>
      </c>
    </row>
    <row r="92" spans="1:17" s="22" customFormat="1" ht="15" hidden="1" customHeight="1" x14ac:dyDescent="0.2">
      <c r="A92" s="492"/>
      <c r="B92" s="493"/>
      <c r="C92" s="493"/>
      <c r="D92" s="493"/>
      <c r="E92" s="493"/>
      <c r="F92" s="493"/>
      <c r="G92" s="493"/>
      <c r="H92" s="493"/>
      <c r="I92" s="493"/>
      <c r="J92" s="493"/>
      <c r="K92" s="493"/>
      <c r="L92" s="493"/>
      <c r="M92" s="492"/>
      <c r="N92" s="492"/>
      <c r="O92" s="492" t="s">
        <v>604</v>
      </c>
      <c r="P92" s="492">
        <v>0.6</v>
      </c>
      <c r="Q92" s="492" t="s">
        <v>603</v>
      </c>
    </row>
    <row r="93" spans="1:17" s="22" customFormat="1" ht="15" hidden="1" customHeight="1" x14ac:dyDescent="0.2">
      <c r="A93" s="492"/>
      <c r="B93" s="493"/>
      <c r="C93" s="493"/>
      <c r="D93" s="493"/>
      <c r="E93" s="493"/>
      <c r="F93" s="493"/>
      <c r="G93" s="493"/>
      <c r="H93" s="493"/>
      <c r="I93" s="493"/>
      <c r="J93" s="493"/>
      <c r="K93" s="493"/>
      <c r="L93" s="493"/>
      <c r="M93" s="492"/>
      <c r="N93" s="492"/>
      <c r="O93" s="492" t="s">
        <v>79</v>
      </c>
      <c r="P93" s="492">
        <v>0.6</v>
      </c>
      <c r="Q93" s="492" t="s">
        <v>603</v>
      </c>
    </row>
    <row r="94" spans="1:17" s="22" customFormat="1" ht="15" hidden="1" customHeight="1" x14ac:dyDescent="0.2">
      <c r="A94" s="492"/>
      <c r="B94" s="493"/>
      <c r="C94" s="493"/>
      <c r="D94" s="493"/>
      <c r="E94" s="493"/>
      <c r="F94" s="493"/>
      <c r="G94" s="493"/>
      <c r="H94" s="493"/>
      <c r="I94" s="493"/>
      <c r="J94" s="493"/>
      <c r="K94" s="493"/>
      <c r="L94" s="493"/>
      <c r="M94" s="492"/>
      <c r="N94" s="492"/>
      <c r="O94" s="492"/>
      <c r="P94" s="492"/>
      <c r="Q94" s="492"/>
    </row>
    <row r="95" spans="1:17" s="22" customFormat="1" ht="15" hidden="1" customHeight="1" x14ac:dyDescent="0.2">
      <c r="B95" s="490"/>
      <c r="C95" s="490"/>
      <c r="D95" s="490"/>
      <c r="E95" s="490"/>
      <c r="F95" s="490"/>
      <c r="G95" s="490"/>
      <c r="H95" s="490"/>
      <c r="I95" s="490"/>
      <c r="J95" s="490"/>
      <c r="K95" s="490"/>
      <c r="L95" s="490"/>
    </row>
    <row r="96" spans="1:17" s="22" customFormat="1" ht="15" hidden="1" customHeight="1" x14ac:dyDescent="0.2">
      <c r="B96" s="490"/>
      <c r="C96" s="490"/>
      <c r="D96" s="490"/>
      <c r="E96" s="490"/>
      <c r="F96" s="490"/>
      <c r="G96" s="490"/>
      <c r="H96" s="490"/>
      <c r="I96" s="490"/>
      <c r="J96" s="490"/>
      <c r="K96" s="490"/>
      <c r="L96" s="490"/>
    </row>
    <row r="97" spans="2:12" s="22" customFormat="1" ht="15" hidden="1" customHeight="1" x14ac:dyDescent="0.2">
      <c r="B97" s="490"/>
      <c r="C97" s="490"/>
      <c r="D97" s="490"/>
      <c r="E97" s="490"/>
      <c r="F97" s="490"/>
      <c r="G97" s="490"/>
      <c r="H97" s="490"/>
      <c r="I97" s="490"/>
      <c r="J97" s="490"/>
      <c r="K97" s="490"/>
      <c r="L97" s="490"/>
    </row>
    <row r="98" spans="2:12" s="22" customFormat="1" ht="15" hidden="1" customHeight="1" x14ac:dyDescent="0.2">
      <c r="B98" s="490"/>
      <c r="C98" s="490"/>
      <c r="D98" s="490"/>
      <c r="E98" s="490"/>
      <c r="F98" s="490"/>
      <c r="G98" s="490"/>
      <c r="H98" s="490"/>
      <c r="I98" s="490"/>
      <c r="J98" s="490"/>
      <c r="K98" s="490"/>
      <c r="L98" s="490"/>
    </row>
    <row r="99" spans="2:12" s="22" customFormat="1" ht="15" hidden="1" customHeight="1" x14ac:dyDescent="0.2">
      <c r="B99" s="490"/>
      <c r="C99" s="490"/>
      <c r="D99" s="490"/>
      <c r="E99" s="490"/>
      <c r="F99" s="490"/>
      <c r="G99" s="490"/>
      <c r="H99" s="490"/>
      <c r="I99" s="490"/>
      <c r="J99" s="490"/>
      <c r="K99" s="490"/>
      <c r="L99" s="490"/>
    </row>
    <row r="100" spans="2:12" s="22" customFormat="1" ht="15" hidden="1" customHeight="1" x14ac:dyDescent="0.2">
      <c r="B100" s="490"/>
      <c r="C100" s="490"/>
      <c r="D100" s="490"/>
      <c r="E100" s="490"/>
      <c r="F100" s="490"/>
      <c r="G100" s="490"/>
      <c r="H100" s="490"/>
      <c r="I100" s="490"/>
      <c r="J100" s="490"/>
      <c r="K100" s="490"/>
      <c r="L100" s="490"/>
    </row>
    <row r="101" spans="2:12" s="22" customFormat="1" ht="15" hidden="1" customHeight="1" x14ac:dyDescent="0.2">
      <c r="B101" s="490"/>
      <c r="C101" s="490"/>
      <c r="D101" s="490"/>
      <c r="E101" s="490"/>
      <c r="F101" s="490"/>
      <c r="G101" s="490"/>
      <c r="H101" s="490"/>
      <c r="I101" s="490"/>
      <c r="J101" s="490"/>
      <c r="K101" s="490"/>
      <c r="L101" s="490"/>
    </row>
    <row r="102" spans="2:12" s="22" customFormat="1" ht="15" hidden="1" customHeight="1" x14ac:dyDescent="0.2">
      <c r="B102" s="490"/>
      <c r="C102" s="490"/>
      <c r="D102" s="490"/>
      <c r="E102" s="490"/>
      <c r="F102" s="490"/>
      <c r="G102" s="490"/>
      <c r="H102" s="490"/>
      <c r="I102" s="490"/>
      <c r="J102" s="490"/>
      <c r="K102" s="490"/>
      <c r="L102" s="490"/>
    </row>
    <row r="103" spans="2:12" s="22" customFormat="1" ht="15" hidden="1" customHeight="1" x14ac:dyDescent="0.2">
      <c r="B103" s="490"/>
      <c r="C103" s="490"/>
      <c r="D103" s="490"/>
      <c r="E103" s="490"/>
      <c r="F103" s="490"/>
      <c r="G103" s="490"/>
      <c r="H103" s="490"/>
      <c r="I103" s="490"/>
      <c r="J103" s="490"/>
      <c r="K103" s="490"/>
      <c r="L103" s="490"/>
    </row>
    <row r="104" spans="2:12" s="22" customFormat="1" ht="15" hidden="1" customHeight="1" x14ac:dyDescent="0.2">
      <c r="B104" s="490"/>
      <c r="C104" s="490"/>
      <c r="D104" s="490"/>
      <c r="E104" s="490"/>
      <c r="F104" s="490"/>
      <c r="G104" s="490"/>
      <c r="H104" s="490"/>
      <c r="I104" s="490"/>
      <c r="J104" s="490"/>
      <c r="K104" s="490"/>
      <c r="L104" s="490"/>
    </row>
    <row r="105" spans="2:12" s="22" customFormat="1" ht="15" hidden="1" customHeight="1" x14ac:dyDescent="0.2">
      <c r="B105" s="490"/>
      <c r="C105" s="490"/>
      <c r="D105" s="490"/>
      <c r="E105" s="490"/>
      <c r="F105" s="490"/>
      <c r="G105" s="490"/>
      <c r="H105" s="490"/>
      <c r="I105" s="490"/>
      <c r="J105" s="490"/>
      <c r="K105" s="490"/>
      <c r="L105" s="490"/>
    </row>
    <row r="106" spans="2:12" s="22" customFormat="1" ht="15" hidden="1" customHeight="1" x14ac:dyDescent="0.2">
      <c r="B106" s="490"/>
      <c r="C106" s="490"/>
      <c r="D106" s="490"/>
      <c r="E106" s="490"/>
      <c r="F106" s="490"/>
      <c r="G106" s="490"/>
      <c r="H106" s="490"/>
      <c r="I106" s="490"/>
      <c r="J106" s="497"/>
      <c r="K106" s="490"/>
      <c r="L106" s="490"/>
    </row>
    <row r="107" spans="2:12" s="22" customFormat="1" ht="15" hidden="1" customHeight="1" x14ac:dyDescent="0.2">
      <c r="B107" s="490"/>
      <c r="C107" s="490"/>
      <c r="D107" s="497"/>
      <c r="E107" s="497"/>
      <c r="F107" s="490"/>
      <c r="G107" s="490"/>
      <c r="H107" s="490"/>
      <c r="I107" s="490"/>
      <c r="J107" s="497"/>
      <c r="K107" s="490"/>
      <c r="L107" s="490"/>
    </row>
    <row r="108" spans="2:12" ht="15" hidden="1" customHeight="1" x14ac:dyDescent="0.2">
      <c r="B108" s="497"/>
      <c r="C108" s="497"/>
      <c r="D108" s="497"/>
      <c r="E108" s="497"/>
      <c r="F108" s="497"/>
      <c r="G108" s="490"/>
      <c r="H108" s="490"/>
      <c r="I108" s="497"/>
      <c r="J108" s="497"/>
      <c r="K108" s="497"/>
      <c r="L108" s="497"/>
    </row>
    <row r="109" spans="2:12" ht="15" hidden="1" customHeight="1" x14ac:dyDescent="0.2">
      <c r="B109" s="497"/>
      <c r="C109" s="497"/>
      <c r="D109" s="497"/>
      <c r="E109" s="497"/>
      <c r="F109" s="497"/>
      <c r="G109" s="490"/>
      <c r="H109" s="490"/>
      <c r="I109" s="497"/>
      <c r="J109" s="497"/>
      <c r="K109" s="497"/>
      <c r="L109" s="497"/>
    </row>
    <row r="110" spans="2:12" ht="15" hidden="1" customHeight="1" x14ac:dyDescent="0.2">
      <c r="B110" s="497"/>
      <c r="C110" s="497"/>
      <c r="D110" s="497"/>
      <c r="E110" s="497"/>
      <c r="F110" s="497"/>
      <c r="G110" s="490"/>
      <c r="H110" s="490"/>
      <c r="I110" s="497"/>
      <c r="J110" s="497"/>
      <c r="K110" s="497"/>
      <c r="L110" s="497"/>
    </row>
    <row r="111" spans="2:12" ht="15" hidden="1" customHeight="1" x14ac:dyDescent="0.2">
      <c r="B111" s="497"/>
      <c r="C111" s="497"/>
      <c r="D111" s="497"/>
      <c r="E111" s="497"/>
      <c r="F111" s="497"/>
      <c r="G111" s="490"/>
      <c r="H111" s="490"/>
      <c r="I111" s="497"/>
      <c r="J111" s="497"/>
      <c r="K111" s="497"/>
      <c r="L111" s="497"/>
    </row>
    <row r="112" spans="2:12" ht="15" hidden="1" customHeight="1" x14ac:dyDescent="0.2">
      <c r="B112" s="497"/>
      <c r="C112" s="497"/>
      <c r="D112" s="497"/>
      <c r="E112" s="497"/>
      <c r="F112" s="497"/>
      <c r="G112" s="490"/>
      <c r="H112" s="490"/>
      <c r="I112" s="497"/>
      <c r="J112" s="497"/>
      <c r="K112" s="497"/>
      <c r="L112" s="497"/>
    </row>
    <row r="113" spans="2:12" ht="15" hidden="1" customHeight="1" x14ac:dyDescent="0.2">
      <c r="B113" s="497"/>
      <c r="C113" s="497"/>
      <c r="D113" s="497"/>
      <c r="E113" s="497"/>
      <c r="F113" s="497"/>
      <c r="G113" s="490"/>
      <c r="H113" s="490"/>
      <c r="I113" s="497"/>
      <c r="J113" s="497"/>
      <c r="K113" s="497"/>
      <c r="L113" s="497"/>
    </row>
    <row r="114" spans="2:12" ht="15" hidden="1" customHeight="1" x14ac:dyDescent="0.2">
      <c r="D114" s="497"/>
      <c r="E114" s="497"/>
      <c r="G114" s="22"/>
      <c r="H114" s="22"/>
    </row>
    <row r="115" spans="2:12" ht="15" hidden="1" customHeight="1" x14ac:dyDescent="0.2">
      <c r="G115" s="22"/>
      <c r="H115" s="22"/>
    </row>
    <row r="116" spans="2:12" ht="15" hidden="1" customHeight="1" x14ac:dyDescent="0.2">
      <c r="G116" s="22"/>
      <c r="H116" s="22"/>
    </row>
    <row r="117" spans="2:12" ht="15" hidden="1" customHeight="1" x14ac:dyDescent="0.2">
      <c r="G117" s="22"/>
      <c r="H117" s="22"/>
    </row>
    <row r="118" spans="2:12" ht="15" hidden="1" customHeight="1" x14ac:dyDescent="0.2">
      <c r="G118" s="22"/>
      <c r="H118" s="22"/>
    </row>
    <row r="119" spans="2:12" ht="15" hidden="1" customHeight="1" x14ac:dyDescent="0.2">
      <c r="G119" s="22"/>
      <c r="H119" s="22"/>
    </row>
    <row r="120" spans="2:12" ht="15" hidden="1" customHeight="1" x14ac:dyDescent="0.2">
      <c r="G120" s="22"/>
      <c r="H120" s="22"/>
    </row>
    <row r="121" spans="2:12" ht="15" hidden="1" customHeight="1" x14ac:dyDescent="0.2">
      <c r="G121" s="22"/>
      <c r="H121" s="22"/>
    </row>
    <row r="122" spans="2:12" ht="15" hidden="1" customHeight="1" x14ac:dyDescent="0.2">
      <c r="G122" s="22"/>
      <c r="H122" s="22"/>
    </row>
    <row r="123" spans="2:12" ht="15" hidden="1" customHeight="1" x14ac:dyDescent="0.2">
      <c r="G123" s="22"/>
      <c r="H123" s="22"/>
    </row>
    <row r="124" spans="2:12" ht="15" hidden="1" customHeight="1" x14ac:dyDescent="0.2">
      <c r="G124" s="22"/>
      <c r="H124" s="22"/>
    </row>
    <row r="125" spans="2:12" ht="15" hidden="1" customHeight="1" x14ac:dyDescent="0.2">
      <c r="G125" s="22"/>
      <c r="H125" s="22"/>
    </row>
    <row r="126" spans="2:12" ht="15" hidden="1" customHeight="1" x14ac:dyDescent="0.2">
      <c r="G126" s="22"/>
      <c r="H126" s="22"/>
    </row>
    <row r="127" spans="2:12" ht="15" hidden="1" customHeight="1" x14ac:dyDescent="0.2">
      <c r="G127" s="22"/>
      <c r="H127" s="22"/>
    </row>
    <row r="128" spans="2:12" ht="15" hidden="1" customHeight="1" x14ac:dyDescent="0.2">
      <c r="G128" s="22"/>
      <c r="H128" s="22"/>
    </row>
    <row r="129" spans="7:8" ht="15" hidden="1" customHeight="1" x14ac:dyDescent="0.2">
      <c r="G129" s="22"/>
      <c r="H129" s="22"/>
    </row>
    <row r="130" spans="7:8" ht="15" hidden="1" customHeight="1" x14ac:dyDescent="0.2">
      <c r="G130" s="22"/>
      <c r="H130" s="22"/>
    </row>
    <row r="131" spans="7:8" ht="15" hidden="1" customHeight="1" x14ac:dyDescent="0.2">
      <c r="G131" s="22"/>
      <c r="H131" s="22"/>
    </row>
    <row r="132" spans="7:8" ht="15" hidden="1" customHeight="1" x14ac:dyDescent="0.2">
      <c r="G132" s="22"/>
      <c r="H132" s="22"/>
    </row>
    <row r="133" spans="7:8" ht="15" hidden="1" customHeight="1" x14ac:dyDescent="0.2">
      <c r="G133" s="22"/>
      <c r="H133" s="22"/>
    </row>
    <row r="134" spans="7:8" ht="15" hidden="1" customHeight="1" x14ac:dyDescent="0.2">
      <c r="G134" s="22"/>
      <c r="H134" s="22"/>
    </row>
    <row r="135" spans="7:8" ht="15" hidden="1" customHeight="1" x14ac:dyDescent="0.2">
      <c r="G135" s="22"/>
      <c r="H135" s="22"/>
    </row>
    <row r="136" spans="7:8" ht="15" hidden="1" customHeight="1" x14ac:dyDescent="0.2">
      <c r="G136" s="22"/>
      <c r="H136" s="22"/>
    </row>
    <row r="137" spans="7:8" ht="15" hidden="1" customHeight="1" x14ac:dyDescent="0.2">
      <c r="G137" s="22"/>
      <c r="H137" s="22"/>
    </row>
    <row r="138" spans="7:8" ht="15" hidden="1" customHeight="1" x14ac:dyDescent="0.2">
      <c r="G138" s="22"/>
      <c r="H138" s="22"/>
    </row>
    <row r="139" spans="7:8" ht="15" hidden="1" customHeight="1" x14ac:dyDescent="0.2">
      <c r="G139" s="22"/>
      <c r="H139" s="22"/>
    </row>
    <row r="140" spans="7:8" ht="15" hidden="1" customHeight="1" x14ac:dyDescent="0.2">
      <c r="G140" s="22"/>
      <c r="H140" s="22"/>
    </row>
    <row r="141" spans="7:8" ht="15" hidden="1" customHeight="1" x14ac:dyDescent="0.2">
      <c r="G141" s="22"/>
      <c r="H141" s="22"/>
    </row>
    <row r="142" spans="7:8" ht="15" hidden="1" customHeight="1" x14ac:dyDescent="0.2">
      <c r="G142" s="22"/>
      <c r="H142" s="22"/>
    </row>
    <row r="143" spans="7:8" ht="15" hidden="1" customHeight="1" x14ac:dyDescent="0.2">
      <c r="G143" s="22"/>
      <c r="H143" s="22"/>
    </row>
    <row r="144" spans="7:8" ht="15" hidden="1" customHeight="1" x14ac:dyDescent="0.2">
      <c r="G144" s="22"/>
      <c r="H144" s="22"/>
    </row>
    <row r="145" spans="7:8" ht="15" hidden="1" customHeight="1" x14ac:dyDescent="0.2">
      <c r="G145" s="22"/>
      <c r="H145" s="22"/>
    </row>
    <row r="146" spans="7:8" ht="15" hidden="1" customHeight="1" x14ac:dyDescent="0.2">
      <c r="G146" s="22"/>
      <c r="H146" s="22"/>
    </row>
    <row r="147" spans="7:8" ht="15" hidden="1" customHeight="1" x14ac:dyDescent="0.2">
      <c r="G147" s="22"/>
      <c r="H147" s="22"/>
    </row>
    <row r="148" spans="7:8" ht="15" hidden="1" customHeight="1" x14ac:dyDescent="0.2">
      <c r="G148" s="22"/>
      <c r="H148" s="22"/>
    </row>
    <row r="149" spans="7:8" ht="15" hidden="1" customHeight="1" x14ac:dyDescent="0.2">
      <c r="G149" s="22"/>
      <c r="H149" s="22"/>
    </row>
    <row r="150" spans="7:8" ht="15" hidden="1" customHeight="1" x14ac:dyDescent="0.2">
      <c r="G150" s="22"/>
      <c r="H150" s="22"/>
    </row>
    <row r="151" spans="7:8" ht="15" hidden="1" customHeight="1" x14ac:dyDescent="0.2">
      <c r="G151" s="22"/>
      <c r="H151" s="22"/>
    </row>
    <row r="152" spans="7:8" ht="15" hidden="1" customHeight="1" x14ac:dyDescent="0.2">
      <c r="G152" s="22"/>
      <c r="H152" s="22"/>
    </row>
    <row r="153" spans="7:8" ht="15" hidden="1" customHeight="1" x14ac:dyDescent="0.2">
      <c r="G153" s="22"/>
      <c r="H153" s="22"/>
    </row>
    <row r="154" spans="7:8" ht="15" hidden="1" customHeight="1" x14ac:dyDescent="0.2">
      <c r="G154" s="22"/>
      <c r="H154" s="22"/>
    </row>
    <row r="155" spans="7:8" ht="15" hidden="1" customHeight="1" x14ac:dyDescent="0.2">
      <c r="G155" s="22"/>
      <c r="H155" s="22"/>
    </row>
    <row r="156" spans="7:8" ht="15" hidden="1" customHeight="1" x14ac:dyDescent="0.2">
      <c r="G156" s="22"/>
      <c r="H156" s="22"/>
    </row>
    <row r="157" spans="7:8" ht="15" hidden="1" customHeight="1" x14ac:dyDescent="0.2">
      <c r="G157" s="22"/>
      <c r="H157" s="22"/>
    </row>
    <row r="158" spans="7:8" ht="15" hidden="1" customHeight="1" x14ac:dyDescent="0.2">
      <c r="G158" s="22"/>
      <c r="H158" s="22"/>
    </row>
    <row r="159" spans="7:8" ht="15" hidden="1" customHeight="1" x14ac:dyDescent="0.2">
      <c r="G159" s="22"/>
      <c r="H159" s="22"/>
    </row>
    <row r="160" spans="7:8" ht="15" hidden="1" customHeight="1" x14ac:dyDescent="0.2">
      <c r="G160" s="22"/>
      <c r="H160" s="22"/>
    </row>
    <row r="161" spans="7:8" ht="15" hidden="1" customHeight="1" x14ac:dyDescent="0.2">
      <c r="G161" s="22"/>
      <c r="H161" s="22"/>
    </row>
    <row r="162" spans="7:8" ht="15" hidden="1" customHeight="1" x14ac:dyDescent="0.2">
      <c r="G162" s="22"/>
      <c r="H162" s="22"/>
    </row>
    <row r="163" spans="7:8" ht="15" hidden="1" customHeight="1" x14ac:dyDescent="0.2">
      <c r="G163" s="22"/>
      <c r="H163" s="22"/>
    </row>
    <row r="164" spans="7:8" ht="15" hidden="1" customHeight="1" x14ac:dyDescent="0.2">
      <c r="G164" s="22"/>
      <c r="H164" s="22"/>
    </row>
    <row r="165" spans="7:8" ht="15" hidden="1" customHeight="1" x14ac:dyDescent="0.2">
      <c r="G165" s="22"/>
      <c r="H165" s="22"/>
    </row>
    <row r="166" spans="7:8" ht="15" hidden="1" customHeight="1" x14ac:dyDescent="0.2">
      <c r="G166" s="22"/>
      <c r="H166" s="22"/>
    </row>
    <row r="167" spans="7:8" ht="15" hidden="1" customHeight="1" x14ac:dyDescent="0.2">
      <c r="G167" s="22"/>
      <c r="H167" s="22"/>
    </row>
    <row r="168" spans="7:8" ht="15" hidden="1" customHeight="1" x14ac:dyDescent="0.2">
      <c r="G168" s="22"/>
      <c r="H168" s="22"/>
    </row>
    <row r="169" spans="7:8" ht="15" hidden="1" customHeight="1" x14ac:dyDescent="0.2">
      <c r="G169" s="22"/>
      <c r="H169" s="22"/>
    </row>
    <row r="170" spans="7:8" ht="15" hidden="1" customHeight="1" x14ac:dyDescent="0.2">
      <c r="G170" s="22"/>
      <c r="H170" s="22"/>
    </row>
    <row r="171" spans="7:8" ht="15" hidden="1" customHeight="1" x14ac:dyDescent="0.2">
      <c r="G171" s="22"/>
      <c r="H171" s="22"/>
    </row>
    <row r="172" spans="7:8" ht="15" hidden="1" customHeight="1" x14ac:dyDescent="0.2">
      <c r="G172" s="22"/>
      <c r="H172" s="22"/>
    </row>
    <row r="173" spans="7:8" ht="15" hidden="1" customHeight="1" x14ac:dyDescent="0.2">
      <c r="G173" s="22"/>
      <c r="H173" s="22"/>
    </row>
    <row r="174" spans="7:8" ht="15" hidden="1" customHeight="1" x14ac:dyDescent="0.2">
      <c r="G174" s="22"/>
      <c r="H174" s="22"/>
    </row>
    <row r="175" spans="7:8" ht="15" hidden="1" customHeight="1" x14ac:dyDescent="0.2">
      <c r="G175" s="22"/>
      <c r="H175" s="22"/>
    </row>
    <row r="176" spans="7:8" ht="15" hidden="1" customHeight="1" x14ac:dyDescent="0.2">
      <c r="G176" s="22"/>
      <c r="H176" s="22"/>
    </row>
    <row r="177" spans="7:8" ht="15" hidden="1" customHeight="1" x14ac:dyDescent="0.2">
      <c r="G177" s="22"/>
      <c r="H177" s="22"/>
    </row>
    <row r="178" spans="7:8" ht="15" hidden="1" customHeight="1" x14ac:dyDescent="0.2">
      <c r="G178" s="22"/>
      <c r="H178" s="22"/>
    </row>
    <row r="179" spans="7:8" ht="15" hidden="1" customHeight="1" x14ac:dyDescent="0.2">
      <c r="G179" s="22"/>
      <c r="H179" s="22"/>
    </row>
    <row r="180" spans="7:8" ht="15" hidden="1" customHeight="1" x14ac:dyDescent="0.2">
      <c r="G180" s="22"/>
      <c r="H180" s="22"/>
    </row>
    <row r="181" spans="7:8" ht="15" hidden="1" customHeight="1" x14ac:dyDescent="0.2">
      <c r="G181" s="22"/>
      <c r="H181" s="22"/>
    </row>
    <row r="182" spans="7:8" ht="15" hidden="1" customHeight="1" x14ac:dyDescent="0.2">
      <c r="G182" s="22"/>
      <c r="H182" s="22"/>
    </row>
    <row r="183" spans="7:8" ht="15" hidden="1" customHeight="1" x14ac:dyDescent="0.2">
      <c r="G183" s="22"/>
      <c r="H183" s="22"/>
    </row>
    <row r="184" spans="7:8" ht="15" hidden="1" customHeight="1" x14ac:dyDescent="0.2">
      <c r="G184" s="22"/>
      <c r="H184" s="22"/>
    </row>
    <row r="185" spans="7:8" ht="15" hidden="1" customHeight="1" x14ac:dyDescent="0.2">
      <c r="G185" s="22"/>
      <c r="H185" s="22"/>
    </row>
    <row r="186" spans="7:8" ht="15" hidden="1" customHeight="1" x14ac:dyDescent="0.2">
      <c r="G186" s="22"/>
      <c r="H186" s="22"/>
    </row>
    <row r="187" spans="7:8" ht="15" hidden="1" customHeight="1" x14ac:dyDescent="0.2">
      <c r="G187" s="22"/>
      <c r="H187" s="22"/>
    </row>
    <row r="188" spans="7:8" ht="15" hidden="1" customHeight="1" x14ac:dyDescent="0.2">
      <c r="G188" s="22"/>
      <c r="H188" s="22"/>
    </row>
    <row r="189" spans="7:8" ht="15" hidden="1" customHeight="1" x14ac:dyDescent="0.2">
      <c r="G189" s="22"/>
      <c r="H189" s="22"/>
    </row>
    <row r="190" spans="7:8" ht="15" hidden="1" customHeight="1" x14ac:dyDescent="0.2">
      <c r="G190" s="22"/>
      <c r="H190" s="22"/>
    </row>
    <row r="191" spans="7:8" ht="15" hidden="1" customHeight="1" x14ac:dyDescent="0.2">
      <c r="G191" s="22"/>
      <c r="H191" s="22"/>
    </row>
    <row r="192" spans="7:8" ht="15" hidden="1" customHeight="1" x14ac:dyDescent="0.2">
      <c r="G192" s="22"/>
      <c r="H192" s="22"/>
    </row>
    <row r="193" spans="1:14" ht="15" hidden="1" customHeight="1" x14ac:dyDescent="0.2">
      <c r="G193" s="22"/>
      <c r="H193" s="22"/>
    </row>
    <row r="194" spans="1:14" ht="15" hidden="1" customHeight="1" x14ac:dyDescent="0.2">
      <c r="G194" s="22"/>
      <c r="H194" s="22"/>
    </row>
    <row r="195" spans="1:14" ht="15" hidden="1" customHeight="1" x14ac:dyDescent="0.2">
      <c r="G195" s="22"/>
      <c r="H195" s="22"/>
    </row>
    <row r="196" spans="1:14" ht="15" hidden="1" customHeight="1" x14ac:dyDescent="0.2">
      <c r="G196" s="22"/>
      <c r="H196" s="22"/>
    </row>
    <row r="197" spans="1:14" ht="15" hidden="1" customHeight="1" x14ac:dyDescent="0.2">
      <c r="G197" s="22"/>
    </row>
    <row r="198" spans="1:14" ht="15" customHeight="1" x14ac:dyDescent="0.2">
      <c r="G198" s="22"/>
    </row>
    <row r="199" spans="1:14" ht="15" customHeight="1" x14ac:dyDescent="0.2">
      <c r="G199" s="22"/>
    </row>
    <row r="200" spans="1:14" ht="15" customHeight="1" x14ac:dyDescent="0.2">
      <c r="G200" s="22"/>
    </row>
    <row r="201" spans="1:14" ht="15" customHeight="1" x14ac:dyDescent="0.2"/>
    <row r="202" spans="1:14" ht="15" customHeight="1" x14ac:dyDescent="0.2"/>
    <row r="206" spans="1:14" s="480" customFormat="1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</sheetData>
  <mergeCells count="6">
    <mergeCell ref="B1:L1"/>
    <mergeCell ref="B3:L3"/>
    <mergeCell ref="D5:E5"/>
    <mergeCell ref="G5:H5"/>
    <mergeCell ref="D6:E6"/>
    <mergeCell ref="G6:H6"/>
  </mergeCells>
  <printOptions horizontalCentered="1"/>
  <pageMargins left="0.7" right="0.7" top="0.75" bottom="0.75" header="0.3" footer="0.3"/>
  <pageSetup scale="58" fitToHeight="0" orientation="landscape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E8939-8CC7-4D25-87C1-8E1769FC0A1B}">
  <sheetPr>
    <tabColor theme="2" tint="-0.249977111117893"/>
  </sheetPr>
  <dimension ref="A2:I13"/>
  <sheetViews>
    <sheetView workbookViewId="0">
      <selection sqref="A1:XFD1048576"/>
    </sheetView>
  </sheetViews>
  <sheetFormatPr defaultColWidth="9.140625" defaultRowHeight="15" x14ac:dyDescent="0.25"/>
  <cols>
    <col min="1" max="1" width="14.7109375" style="498" customWidth="1"/>
    <col min="2" max="2" width="70.85546875" style="498" customWidth="1"/>
    <col min="3" max="16384" width="9.140625" style="498"/>
  </cols>
  <sheetData>
    <row r="2" spans="1:9" ht="15" customHeight="1" x14ac:dyDescent="0.25">
      <c r="A2" s="892" t="s">
        <v>608</v>
      </c>
      <c r="B2" s="892"/>
      <c r="C2"/>
      <c r="D2"/>
      <c r="E2"/>
      <c r="F2"/>
      <c r="G2"/>
      <c r="H2"/>
      <c r="I2"/>
    </row>
    <row r="3" spans="1:9" ht="15.75" customHeight="1" x14ac:dyDescent="0.25">
      <c r="A3" s="892"/>
      <c r="B3" s="892"/>
      <c r="C3"/>
      <c r="D3"/>
      <c r="E3"/>
      <c r="F3"/>
      <c r="G3"/>
      <c r="H3"/>
      <c r="I3"/>
    </row>
    <row r="4" spans="1:9" ht="15.75" customHeight="1" thickBot="1" x14ac:dyDescent="0.3">
      <c r="A4" s="893"/>
      <c r="B4" s="893"/>
      <c r="C4"/>
      <c r="D4"/>
      <c r="E4"/>
      <c r="F4"/>
      <c r="G4"/>
      <c r="H4"/>
      <c r="I4"/>
    </row>
    <row r="5" spans="1:9" ht="15.75" thickTop="1" x14ac:dyDescent="0.25">
      <c r="A5"/>
      <c r="B5"/>
      <c r="C5"/>
      <c r="D5"/>
      <c r="E5"/>
      <c r="F5"/>
      <c r="G5"/>
      <c r="H5"/>
      <c r="I5"/>
    </row>
    <row r="6" spans="1:9" x14ac:dyDescent="0.25">
      <c r="A6"/>
      <c r="B6"/>
      <c r="C6"/>
      <c r="D6"/>
      <c r="E6"/>
      <c r="F6"/>
      <c r="G6"/>
      <c r="H6"/>
      <c r="I6"/>
    </row>
    <row r="7" spans="1:9" x14ac:dyDescent="0.25">
      <c r="A7"/>
      <c r="B7"/>
      <c r="C7"/>
      <c r="D7"/>
      <c r="E7"/>
      <c r="F7"/>
      <c r="G7"/>
      <c r="H7"/>
      <c r="I7"/>
    </row>
    <row r="8" spans="1:9" ht="15.75" x14ac:dyDescent="0.25">
      <c r="A8" s="499" t="s">
        <v>49</v>
      </c>
      <c r="B8" s="500"/>
      <c r="C8"/>
      <c r="D8"/>
      <c r="E8"/>
      <c r="F8"/>
      <c r="G8"/>
      <c r="H8"/>
      <c r="I8"/>
    </row>
    <row r="9" spans="1:9" x14ac:dyDescent="0.25">
      <c r="A9"/>
      <c r="B9" s="501" t="s">
        <v>609</v>
      </c>
      <c r="C9"/>
      <c r="D9" s="501" t="s">
        <v>610</v>
      </c>
      <c r="E9"/>
      <c r="F9"/>
      <c r="G9"/>
      <c r="H9"/>
      <c r="I9"/>
    </row>
    <row r="10" spans="1:9" x14ac:dyDescent="0.25">
      <c r="A10"/>
      <c r="B10" s="501" t="s">
        <v>611</v>
      </c>
      <c r="C10"/>
      <c r="D10" s="501" t="s">
        <v>612</v>
      </c>
      <c r="E10"/>
      <c r="F10"/>
      <c r="G10"/>
      <c r="H10"/>
      <c r="I10"/>
    </row>
    <row r="11" spans="1:9" x14ac:dyDescent="0.25">
      <c r="A11"/>
      <c r="B11"/>
      <c r="C11"/>
      <c r="D11"/>
      <c r="E11"/>
      <c r="F11"/>
      <c r="G11"/>
      <c r="H11"/>
      <c r="I11"/>
    </row>
    <row r="12" spans="1:9" x14ac:dyDescent="0.25">
      <c r="A12" s="178" t="s">
        <v>613</v>
      </c>
      <c r="B12" s="178"/>
      <c r="C12"/>
      <c r="D12"/>
      <c r="E12"/>
      <c r="F12"/>
      <c r="G12"/>
      <c r="H12"/>
      <c r="I12"/>
    </row>
    <row r="13" spans="1:9" x14ac:dyDescent="0.25">
      <c r="A13"/>
      <c r="B13"/>
      <c r="C13"/>
      <c r="D13"/>
      <c r="E13"/>
      <c r="F13"/>
      <c r="G13"/>
      <c r="H13"/>
      <c r="I13"/>
    </row>
  </sheetData>
  <mergeCells count="1">
    <mergeCell ref="A2:B4"/>
  </mergeCells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262FA-7692-4B23-9E58-6186DA4DE9FE}">
  <sheetPr>
    <tabColor theme="2" tint="-0.249977111117893"/>
  </sheetPr>
  <dimension ref="A1:BW37"/>
  <sheetViews>
    <sheetView zoomScale="80" zoomScaleNormal="80" workbookViewId="0">
      <pane xSplit="1" ySplit="1" topLeftCell="AM2" activePane="bottomRight" state="frozen"/>
      <selection activeCell="O5" sqref="O5"/>
      <selection pane="topRight" activeCell="O5" sqref="O5"/>
      <selection pane="bottomLeft" activeCell="O5" sqref="O5"/>
      <selection pane="bottomRight" sqref="A1:XFD1048576"/>
    </sheetView>
  </sheetViews>
  <sheetFormatPr defaultColWidth="20.7109375" defaultRowHeight="15" x14ac:dyDescent="0.25"/>
  <cols>
    <col min="1" max="1" width="46.42578125" style="502" customWidth="1"/>
    <col min="2" max="14" width="20.7109375" style="502"/>
    <col min="15" max="15" width="28.85546875" style="502" customWidth="1"/>
    <col min="16" max="16384" width="20.7109375" style="502"/>
  </cols>
  <sheetData>
    <row r="1" spans="1:75" ht="45" x14ac:dyDescent="0.25">
      <c r="A1" s="502" t="s">
        <v>614</v>
      </c>
      <c r="B1" s="503" t="s">
        <v>4</v>
      </c>
      <c r="C1" s="503" t="s">
        <v>20</v>
      </c>
      <c r="D1" s="503" t="s">
        <v>21</v>
      </c>
      <c r="E1" s="503" t="s">
        <v>22</v>
      </c>
      <c r="F1" s="503" t="s">
        <v>23</v>
      </c>
      <c r="G1" s="503" t="s">
        <v>24</v>
      </c>
      <c r="H1" s="503" t="s">
        <v>25</v>
      </c>
      <c r="I1" s="503" t="s">
        <v>26</v>
      </c>
      <c r="J1" s="503" t="s">
        <v>27</v>
      </c>
      <c r="K1" s="503" t="s">
        <v>28</v>
      </c>
      <c r="L1" s="503" t="s">
        <v>29</v>
      </c>
      <c r="M1" s="503" t="s">
        <v>442</v>
      </c>
      <c r="N1" s="503" t="s">
        <v>30</v>
      </c>
      <c r="O1" s="503" t="s">
        <v>31</v>
      </c>
      <c r="P1" s="503" t="s">
        <v>6</v>
      </c>
      <c r="Q1" s="503" t="s">
        <v>32</v>
      </c>
      <c r="R1" s="503" t="s">
        <v>33</v>
      </c>
      <c r="S1" s="503" t="s">
        <v>34</v>
      </c>
      <c r="T1" s="503" t="s">
        <v>443</v>
      </c>
      <c r="U1" s="503" t="s">
        <v>35</v>
      </c>
      <c r="V1" s="503" t="s">
        <v>36</v>
      </c>
      <c r="W1" s="503" t="s">
        <v>37</v>
      </c>
      <c r="X1" s="503" t="s">
        <v>38</v>
      </c>
      <c r="Y1" s="503" t="s">
        <v>39</v>
      </c>
      <c r="Z1" s="503" t="s">
        <v>40</v>
      </c>
      <c r="AA1" s="503" t="s">
        <v>41</v>
      </c>
      <c r="AB1" s="503" t="s">
        <v>42</v>
      </c>
      <c r="AC1" s="503" t="s">
        <v>43</v>
      </c>
      <c r="AD1" s="503" t="s">
        <v>44</v>
      </c>
      <c r="AE1" s="503" t="s">
        <v>45</v>
      </c>
      <c r="AF1" s="503" t="s">
        <v>46</v>
      </c>
      <c r="AG1" s="503" t="s">
        <v>47</v>
      </c>
      <c r="AH1" s="503" t="s">
        <v>48</v>
      </c>
      <c r="AI1" s="503" t="s">
        <v>49</v>
      </c>
      <c r="AJ1" s="503" t="s">
        <v>50</v>
      </c>
      <c r="AK1" s="503" t="s">
        <v>51</v>
      </c>
      <c r="AL1" s="503" t="s">
        <v>248</v>
      </c>
      <c r="AM1" s="503" t="s">
        <v>52</v>
      </c>
      <c r="AN1" s="503" t="s">
        <v>53</v>
      </c>
      <c r="AO1" s="503" t="s">
        <v>54</v>
      </c>
      <c r="AP1" s="503" t="s">
        <v>55</v>
      </c>
      <c r="AQ1" s="503" t="s">
        <v>56</v>
      </c>
      <c r="AR1" s="503" t="s">
        <v>57</v>
      </c>
      <c r="AS1" s="503" t="s">
        <v>58</v>
      </c>
      <c r="AT1" s="503" t="s">
        <v>59</v>
      </c>
      <c r="AU1" s="503" t="s">
        <v>60</v>
      </c>
      <c r="AV1" s="503" t="s">
        <v>61</v>
      </c>
      <c r="AW1" s="503" t="s">
        <v>62</v>
      </c>
      <c r="AX1" s="503" t="s">
        <v>63</v>
      </c>
      <c r="AY1" s="503" t="s">
        <v>64</v>
      </c>
      <c r="AZ1" s="503" t="s">
        <v>65</v>
      </c>
      <c r="BA1" s="503" t="s">
        <v>66</v>
      </c>
      <c r="BB1" s="503" t="s">
        <v>67</v>
      </c>
      <c r="BC1" s="503" t="s">
        <v>68</v>
      </c>
      <c r="BD1" s="503" t="s">
        <v>69</v>
      </c>
      <c r="BE1" s="503" t="s">
        <v>70</v>
      </c>
      <c r="BF1" s="503" t="s">
        <v>71</v>
      </c>
      <c r="BG1" s="503" t="s">
        <v>72</v>
      </c>
      <c r="BH1" s="503" t="s">
        <v>73</v>
      </c>
      <c r="BI1" s="503" t="s">
        <v>74</v>
      </c>
      <c r="BJ1" s="503" t="s">
        <v>75</v>
      </c>
      <c r="BK1" s="503" t="s">
        <v>76</v>
      </c>
      <c r="BL1" s="503" t="s">
        <v>77</v>
      </c>
      <c r="BM1" s="503" t="s">
        <v>444</v>
      </c>
      <c r="BN1" s="503" t="s">
        <v>78</v>
      </c>
      <c r="BO1" s="503" t="s">
        <v>79</v>
      </c>
      <c r="BP1" s="503" t="s">
        <v>80</v>
      </c>
      <c r="BQ1" s="503" t="s">
        <v>81</v>
      </c>
      <c r="BR1" s="503" t="s">
        <v>82</v>
      </c>
      <c r="BS1" s="503" t="s">
        <v>83</v>
      </c>
      <c r="BT1" s="503" t="s">
        <v>84</v>
      </c>
      <c r="BU1" s="503" t="s">
        <v>249</v>
      </c>
      <c r="BV1" s="503" t="s">
        <v>85</v>
      </c>
      <c r="BW1" s="503" t="s">
        <v>86</v>
      </c>
    </row>
    <row r="3" spans="1:75" s="504" customFormat="1" x14ac:dyDescent="0.25">
      <c r="A3" s="504" t="s">
        <v>615</v>
      </c>
    </row>
    <row r="4" spans="1:75" s="503" customFormat="1" ht="45" x14ac:dyDescent="0.25">
      <c r="A4" s="505" t="s">
        <v>616</v>
      </c>
      <c r="B4" s="16" t="s">
        <v>4</v>
      </c>
      <c r="C4" s="505" t="s">
        <v>20</v>
      </c>
      <c r="D4" s="505" t="s">
        <v>21</v>
      </c>
      <c r="E4" s="505" t="s">
        <v>22</v>
      </c>
      <c r="F4" s="505"/>
      <c r="G4" s="505" t="s">
        <v>24</v>
      </c>
      <c r="H4" s="505" t="s">
        <v>25</v>
      </c>
      <c r="I4" s="505"/>
      <c r="J4" s="505" t="s">
        <v>27</v>
      </c>
      <c r="K4" s="505" t="s">
        <v>28</v>
      </c>
      <c r="L4" s="505" t="s">
        <v>29</v>
      </c>
      <c r="M4" s="16" t="s">
        <v>442</v>
      </c>
      <c r="N4" s="505" t="s">
        <v>30</v>
      </c>
      <c r="O4" s="505" t="s">
        <v>31</v>
      </c>
      <c r="P4" s="506" t="s">
        <v>6</v>
      </c>
      <c r="Q4" s="16"/>
      <c r="R4" s="505" t="s">
        <v>33</v>
      </c>
      <c r="S4" s="505" t="s">
        <v>617</v>
      </c>
      <c r="T4" s="16" t="s">
        <v>443</v>
      </c>
      <c r="U4" s="505" t="s">
        <v>35</v>
      </c>
      <c r="V4" s="505" t="s">
        <v>36</v>
      </c>
      <c r="W4" s="505" t="s">
        <v>37</v>
      </c>
      <c r="X4" s="505" t="s">
        <v>38</v>
      </c>
      <c r="Y4" s="505" t="s">
        <v>39</v>
      </c>
      <c r="Z4" s="505" t="s">
        <v>40</v>
      </c>
      <c r="AA4" s="505"/>
      <c r="AB4" s="505"/>
      <c r="AC4" s="505" t="s">
        <v>43</v>
      </c>
      <c r="AD4" s="505" t="s">
        <v>44</v>
      </c>
      <c r="AE4" s="505"/>
      <c r="AF4" s="505" t="s">
        <v>46</v>
      </c>
      <c r="AG4" s="505" t="s">
        <v>47</v>
      </c>
      <c r="AH4" s="505"/>
      <c r="AI4" s="505" t="s">
        <v>49</v>
      </c>
      <c r="AJ4" s="505" t="s">
        <v>50</v>
      </c>
      <c r="AK4" s="505" t="s">
        <v>51</v>
      </c>
      <c r="AL4" s="505"/>
      <c r="AM4" s="505" t="s">
        <v>52</v>
      </c>
      <c r="AN4" s="505" t="s">
        <v>53</v>
      </c>
      <c r="AO4" s="505" t="s">
        <v>54</v>
      </c>
      <c r="AP4" s="505" t="s">
        <v>55</v>
      </c>
      <c r="AQ4" s="505" t="s">
        <v>56</v>
      </c>
      <c r="AR4" s="505"/>
      <c r="AS4" s="505" t="s">
        <v>58</v>
      </c>
      <c r="AT4" s="505" t="s">
        <v>59</v>
      </c>
      <c r="AU4" s="505" t="s">
        <v>60</v>
      </c>
      <c r="AV4" s="505" t="s">
        <v>61</v>
      </c>
      <c r="AW4" s="505"/>
      <c r="AX4" s="505" t="s">
        <v>63</v>
      </c>
      <c r="AY4" s="505" t="s">
        <v>64</v>
      </c>
      <c r="AZ4" s="505" t="s">
        <v>65</v>
      </c>
      <c r="BA4" s="505" t="s">
        <v>66</v>
      </c>
      <c r="BB4" s="505" t="s">
        <v>67</v>
      </c>
      <c r="BC4" s="505" t="s">
        <v>68</v>
      </c>
      <c r="BD4" s="505" t="s">
        <v>69</v>
      </c>
      <c r="BE4" s="505"/>
      <c r="BF4" s="505" t="s">
        <v>71</v>
      </c>
      <c r="BG4" s="505"/>
      <c r="BH4" s="505" t="s">
        <v>73</v>
      </c>
      <c r="BI4" s="505" t="s">
        <v>74</v>
      </c>
      <c r="BJ4" s="505" t="s">
        <v>75</v>
      </c>
      <c r="BK4" s="505" t="s">
        <v>76</v>
      </c>
      <c r="BL4" s="505"/>
      <c r="BM4" s="16" t="s">
        <v>444</v>
      </c>
      <c r="BN4" s="505" t="s">
        <v>78</v>
      </c>
      <c r="BO4" s="505" t="s">
        <v>79</v>
      </c>
      <c r="BP4" s="507" t="s">
        <v>80</v>
      </c>
      <c r="BQ4" s="505" t="s">
        <v>81</v>
      </c>
      <c r="BR4" s="505" t="s">
        <v>82</v>
      </c>
      <c r="BS4" s="505" t="s">
        <v>83</v>
      </c>
      <c r="BT4" s="505" t="s">
        <v>84</v>
      </c>
      <c r="BU4" s="505"/>
      <c r="BV4" s="505" t="s">
        <v>85</v>
      </c>
    </row>
    <row r="5" spans="1:75" x14ac:dyDescent="0.25">
      <c r="A5" s="212" t="s">
        <v>618</v>
      </c>
      <c r="B5" s="508">
        <v>962985</v>
      </c>
      <c r="C5" s="508">
        <v>12083</v>
      </c>
      <c r="D5" s="508">
        <v>1381</v>
      </c>
      <c r="E5" s="508">
        <v>33044</v>
      </c>
      <c r="F5" s="508"/>
      <c r="G5" s="508">
        <v>37347</v>
      </c>
      <c r="H5" s="508">
        <v>61803</v>
      </c>
      <c r="I5" s="508"/>
      <c r="J5" s="508">
        <v>27036</v>
      </c>
      <c r="K5" s="508">
        <v>6447</v>
      </c>
      <c r="L5" s="508">
        <v>1062</v>
      </c>
      <c r="M5" s="508">
        <v>16284</v>
      </c>
      <c r="N5" s="508">
        <v>2224</v>
      </c>
      <c r="O5" s="508">
        <v>11076</v>
      </c>
      <c r="P5" s="508">
        <v>59982</v>
      </c>
      <c r="Q5" s="508"/>
      <c r="R5" s="508">
        <v>54315</v>
      </c>
      <c r="S5" s="508">
        <v>80952</v>
      </c>
      <c r="T5" s="508">
        <v>21018</v>
      </c>
      <c r="U5" s="508">
        <v>2918</v>
      </c>
      <c r="V5" s="508">
        <v>28376</v>
      </c>
      <c r="W5" s="508">
        <v>19343</v>
      </c>
      <c r="X5" s="509">
        <v>3298</v>
      </c>
      <c r="Y5" s="508">
        <v>43142</v>
      </c>
      <c r="Z5" s="508">
        <v>10777</v>
      </c>
      <c r="AA5" s="508"/>
      <c r="AB5" s="508"/>
      <c r="AC5" s="508">
        <v>20512</v>
      </c>
      <c r="AD5" s="508">
        <v>2216</v>
      </c>
      <c r="AE5" s="508"/>
      <c r="AF5" s="508">
        <v>1117</v>
      </c>
      <c r="AG5" s="508">
        <v>4806</v>
      </c>
      <c r="AH5" s="508"/>
      <c r="AI5" s="508">
        <v>1238773</v>
      </c>
      <c r="AJ5" s="508">
        <v>317918</v>
      </c>
      <c r="AK5" s="508">
        <v>18037</v>
      </c>
      <c r="AL5" s="508"/>
      <c r="AM5" s="508">
        <v>24476</v>
      </c>
      <c r="AN5" s="508">
        <v>89926</v>
      </c>
      <c r="AO5" s="508">
        <v>9424</v>
      </c>
      <c r="AP5" s="508">
        <v>11624</v>
      </c>
      <c r="AQ5" s="508">
        <v>147666</v>
      </c>
      <c r="AR5" s="508"/>
      <c r="AS5" s="508">
        <v>38063</v>
      </c>
      <c r="AT5" s="508">
        <v>39678</v>
      </c>
      <c r="AU5" s="508">
        <v>51621</v>
      </c>
      <c r="AV5" s="508">
        <v>8115</v>
      </c>
      <c r="AW5" s="508"/>
      <c r="AX5" s="508">
        <v>21365</v>
      </c>
      <c r="AY5" s="508">
        <v>5150</v>
      </c>
      <c r="AZ5" s="508">
        <v>67295</v>
      </c>
      <c r="BA5" s="508">
        <v>11409</v>
      </c>
      <c r="BB5" s="508">
        <v>12908</v>
      </c>
      <c r="BC5" s="508">
        <v>54850</v>
      </c>
      <c r="BD5" s="508">
        <v>10019</v>
      </c>
      <c r="BE5" s="508"/>
      <c r="BF5" s="508">
        <v>33702</v>
      </c>
      <c r="BG5" s="508"/>
      <c r="BH5" s="508">
        <v>30026</v>
      </c>
      <c r="BI5" s="508">
        <v>3853</v>
      </c>
      <c r="BJ5" s="508">
        <v>5107</v>
      </c>
      <c r="BK5" s="508">
        <v>2403</v>
      </c>
      <c r="BL5" s="508"/>
      <c r="BM5" s="508">
        <v>50903</v>
      </c>
      <c r="BN5" s="508">
        <v>6952</v>
      </c>
      <c r="BO5" s="508">
        <v>696627</v>
      </c>
      <c r="BP5" s="508">
        <v>156463</v>
      </c>
      <c r="BQ5" s="508">
        <v>13372</v>
      </c>
      <c r="BR5" s="508">
        <v>51821</v>
      </c>
      <c r="BS5" s="508">
        <v>22102</v>
      </c>
      <c r="BT5" s="508">
        <v>3346</v>
      </c>
      <c r="BU5" s="508"/>
      <c r="BV5" s="508">
        <v>21159</v>
      </c>
    </row>
    <row r="6" spans="1:75" x14ac:dyDescent="0.25">
      <c r="A6" s="212" t="s">
        <v>619</v>
      </c>
      <c r="B6" s="508">
        <v>85262</v>
      </c>
      <c r="C6" s="508"/>
      <c r="D6" s="508">
        <v>230</v>
      </c>
      <c r="E6" s="508">
        <v>3491</v>
      </c>
      <c r="F6" s="508"/>
      <c r="G6" s="508">
        <v>2822</v>
      </c>
      <c r="H6" s="508">
        <v>5776</v>
      </c>
      <c r="I6" s="508"/>
      <c r="J6" s="508">
        <v>2486</v>
      </c>
      <c r="K6" s="508">
        <v>777</v>
      </c>
      <c r="L6" s="508">
        <v>149</v>
      </c>
      <c r="M6" s="508">
        <v>1793</v>
      </c>
      <c r="N6" s="508">
        <v>175</v>
      </c>
      <c r="O6" s="508">
        <v>1436</v>
      </c>
      <c r="P6" s="508">
        <v>6543</v>
      </c>
      <c r="Q6" s="508"/>
      <c r="R6" s="508">
        <v>5712</v>
      </c>
      <c r="S6" s="508">
        <v>8074</v>
      </c>
      <c r="T6" s="508">
        <v>2353</v>
      </c>
      <c r="U6" s="508">
        <v>381</v>
      </c>
      <c r="V6" s="508">
        <v>2029</v>
      </c>
      <c r="W6" s="508">
        <v>2092</v>
      </c>
      <c r="X6" s="509">
        <v>424</v>
      </c>
      <c r="Y6" s="508">
        <v>4252</v>
      </c>
      <c r="Z6" s="508">
        <v>797</v>
      </c>
      <c r="AA6" s="508"/>
      <c r="AB6" s="508"/>
      <c r="AC6" s="508">
        <v>1809</v>
      </c>
      <c r="AD6" s="508">
        <v>408</v>
      </c>
      <c r="AE6" s="508"/>
      <c r="AF6" s="508">
        <v>142</v>
      </c>
      <c r="AG6" s="508">
        <v>593</v>
      </c>
      <c r="AH6" s="508"/>
      <c r="AI6" s="508">
        <v>112658</v>
      </c>
      <c r="AJ6" s="508">
        <v>25162</v>
      </c>
      <c r="AK6" s="508">
        <v>1165</v>
      </c>
      <c r="AL6" s="508"/>
      <c r="AM6" s="508">
        <v>2931</v>
      </c>
      <c r="AN6" s="508">
        <v>8134</v>
      </c>
      <c r="AO6" s="508">
        <v>1113</v>
      </c>
      <c r="AP6" s="508">
        <v>2176</v>
      </c>
      <c r="AQ6" s="508">
        <v>12925</v>
      </c>
      <c r="AR6" s="508"/>
      <c r="AS6" s="508">
        <v>2781</v>
      </c>
      <c r="AT6" s="508">
        <v>4022</v>
      </c>
      <c r="AU6" s="508">
        <v>4545</v>
      </c>
      <c r="AV6" s="508">
        <v>1393</v>
      </c>
      <c r="AW6" s="508"/>
      <c r="AX6" s="508">
        <v>2660</v>
      </c>
      <c r="AY6" s="508">
        <v>706</v>
      </c>
      <c r="AZ6" s="508">
        <v>5871</v>
      </c>
      <c r="BA6" s="508">
        <v>1164</v>
      </c>
      <c r="BB6" s="508">
        <v>1471</v>
      </c>
      <c r="BC6" s="508">
        <v>4083</v>
      </c>
      <c r="BD6" s="508">
        <v>1273</v>
      </c>
      <c r="BE6" s="508"/>
      <c r="BF6" s="508">
        <v>3399</v>
      </c>
      <c r="BG6" s="508"/>
      <c r="BH6" s="508">
        <v>3355</v>
      </c>
      <c r="BI6" s="508">
        <v>451</v>
      </c>
      <c r="BJ6" s="508">
        <v>731</v>
      </c>
      <c r="BK6" s="508">
        <v>386</v>
      </c>
      <c r="BL6" s="508"/>
      <c r="BM6" s="508">
        <v>5451</v>
      </c>
      <c r="BN6" s="508">
        <v>681</v>
      </c>
      <c r="BO6" s="508">
        <v>72219</v>
      </c>
      <c r="BP6" s="508">
        <v>11585</v>
      </c>
      <c r="BQ6" s="508">
        <v>833</v>
      </c>
      <c r="BR6" s="508">
        <v>5863</v>
      </c>
      <c r="BS6" s="508">
        <v>1791</v>
      </c>
      <c r="BT6" s="508">
        <v>469</v>
      </c>
      <c r="BU6" s="508"/>
      <c r="BV6" s="508">
        <v>2613</v>
      </c>
    </row>
    <row r="7" spans="1:75" x14ac:dyDescent="0.25">
      <c r="A7" s="212" t="s">
        <v>620</v>
      </c>
      <c r="B7" s="508">
        <v>13762</v>
      </c>
      <c r="C7" s="508">
        <v>41</v>
      </c>
      <c r="D7" s="508">
        <v>16</v>
      </c>
      <c r="E7" s="508">
        <v>377</v>
      </c>
      <c r="F7" s="508"/>
      <c r="G7" s="508">
        <v>493</v>
      </c>
      <c r="H7" s="508">
        <v>989</v>
      </c>
      <c r="I7" s="508"/>
      <c r="J7" s="508">
        <v>196</v>
      </c>
      <c r="K7" s="508">
        <v>59</v>
      </c>
      <c r="L7" s="508">
        <v>12</v>
      </c>
      <c r="M7" s="508">
        <v>126</v>
      </c>
      <c r="N7" s="508">
        <v>10</v>
      </c>
      <c r="O7" s="508">
        <v>99</v>
      </c>
      <c r="P7" s="508">
        <v>776</v>
      </c>
      <c r="Q7" s="508"/>
      <c r="R7" s="508">
        <v>558</v>
      </c>
      <c r="S7" s="508">
        <v>1070</v>
      </c>
      <c r="T7" s="508">
        <v>173</v>
      </c>
      <c r="U7" s="508">
        <v>29</v>
      </c>
      <c r="V7" s="508">
        <v>256</v>
      </c>
      <c r="W7" s="508">
        <v>218</v>
      </c>
      <c r="X7" s="509">
        <v>39</v>
      </c>
      <c r="Y7" s="508">
        <v>471</v>
      </c>
      <c r="Z7" s="508">
        <v>110</v>
      </c>
      <c r="AA7" s="508"/>
      <c r="AB7" s="508"/>
      <c r="AC7" s="508">
        <v>243</v>
      </c>
      <c r="AD7" s="508">
        <v>35</v>
      </c>
      <c r="AE7" s="508"/>
      <c r="AF7" s="508">
        <v>14</v>
      </c>
      <c r="AG7" s="508">
        <v>75</v>
      </c>
      <c r="AH7" s="508"/>
      <c r="AI7" s="508">
        <v>9034</v>
      </c>
      <c r="AJ7" s="508">
        <v>3256</v>
      </c>
      <c r="AK7" s="508">
        <v>79</v>
      </c>
      <c r="AL7" s="508"/>
      <c r="AM7" s="508">
        <v>308</v>
      </c>
      <c r="AN7" s="508">
        <v>965</v>
      </c>
      <c r="AO7" s="508">
        <v>102</v>
      </c>
      <c r="AP7" s="508">
        <v>136</v>
      </c>
      <c r="AQ7" s="508">
        <v>1548</v>
      </c>
      <c r="AR7" s="508"/>
      <c r="AS7" s="508">
        <v>374</v>
      </c>
      <c r="AT7" s="508">
        <v>487</v>
      </c>
      <c r="AU7" s="508">
        <v>807</v>
      </c>
      <c r="AV7" s="508">
        <v>123</v>
      </c>
      <c r="AW7" s="508"/>
      <c r="AX7" s="508">
        <v>265</v>
      </c>
      <c r="AY7" s="508">
        <v>73</v>
      </c>
      <c r="AZ7" s="508">
        <v>835</v>
      </c>
      <c r="BA7" s="508">
        <v>124</v>
      </c>
      <c r="BB7" s="508">
        <v>173</v>
      </c>
      <c r="BC7" s="508">
        <v>552</v>
      </c>
      <c r="BD7" s="508">
        <v>150</v>
      </c>
      <c r="BE7" s="508"/>
      <c r="BF7" s="508">
        <v>364</v>
      </c>
      <c r="BG7" s="508"/>
      <c r="BH7" s="508">
        <v>370</v>
      </c>
      <c r="BI7" s="508">
        <v>41</v>
      </c>
      <c r="BJ7" s="508">
        <v>61</v>
      </c>
      <c r="BK7" s="508">
        <v>52</v>
      </c>
      <c r="BL7" s="508"/>
      <c r="BM7" s="508">
        <v>533</v>
      </c>
      <c r="BN7" s="508">
        <v>86</v>
      </c>
      <c r="BO7" s="508">
        <v>10286</v>
      </c>
      <c r="BP7" s="508">
        <v>1437</v>
      </c>
      <c r="BQ7" s="508">
        <v>33</v>
      </c>
      <c r="BR7" s="508">
        <v>753</v>
      </c>
      <c r="BS7" s="508">
        <v>161</v>
      </c>
      <c r="BT7" s="508">
        <v>44</v>
      </c>
      <c r="BU7" s="508"/>
      <c r="BV7" s="508">
        <v>181</v>
      </c>
    </row>
    <row r="8" spans="1:75" x14ac:dyDescent="0.25">
      <c r="A8" s="212" t="s">
        <v>621</v>
      </c>
      <c r="B8" s="508">
        <v>31</v>
      </c>
      <c r="C8" s="508"/>
      <c r="D8" s="508"/>
      <c r="E8" s="508">
        <v>4</v>
      </c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>
        <v>2</v>
      </c>
      <c r="Q8" s="508"/>
      <c r="R8" s="508">
        <v>2</v>
      </c>
      <c r="S8" s="508">
        <v>8</v>
      </c>
      <c r="T8" s="508">
        <v>3</v>
      </c>
      <c r="U8" s="508"/>
      <c r="V8" s="508"/>
      <c r="W8" s="508">
        <v>1</v>
      </c>
      <c r="X8" s="509">
        <v>0</v>
      </c>
      <c r="Y8" s="508"/>
      <c r="Z8" s="508"/>
      <c r="AA8" s="508"/>
      <c r="AB8" s="508"/>
      <c r="AC8" s="508"/>
      <c r="AD8" s="508"/>
      <c r="AE8" s="508"/>
      <c r="AF8" s="508"/>
      <c r="AG8" s="508"/>
      <c r="AH8" s="508"/>
      <c r="AI8" s="508">
        <v>0</v>
      </c>
      <c r="AJ8" s="508">
        <v>11</v>
      </c>
      <c r="AK8" s="508"/>
      <c r="AL8" s="508"/>
      <c r="AM8" s="508">
        <v>3</v>
      </c>
      <c r="AN8" s="508">
        <v>1</v>
      </c>
      <c r="AO8" s="508"/>
      <c r="AP8" s="508"/>
      <c r="AQ8" s="508">
        <v>1</v>
      </c>
      <c r="AR8" s="508"/>
      <c r="AS8" s="508">
        <v>3</v>
      </c>
      <c r="AT8" s="508"/>
      <c r="AU8" s="508"/>
      <c r="AV8" s="508">
        <v>1</v>
      </c>
      <c r="AW8" s="508"/>
      <c r="AX8" s="508"/>
      <c r="AY8" s="508"/>
      <c r="AZ8" s="508"/>
      <c r="BA8" s="508"/>
      <c r="BB8" s="508"/>
      <c r="BC8" s="508">
        <v>1</v>
      </c>
      <c r="BD8" s="508"/>
      <c r="BE8" s="508"/>
      <c r="BF8" s="508">
        <v>2</v>
      </c>
      <c r="BG8" s="508"/>
      <c r="BH8" s="508"/>
      <c r="BI8" s="508"/>
      <c r="BJ8" s="508"/>
      <c r="BK8" s="508"/>
      <c r="BL8" s="508"/>
      <c r="BM8" s="508"/>
      <c r="BN8" s="508"/>
      <c r="BO8" s="508">
        <v>44</v>
      </c>
      <c r="BP8" s="508">
        <v>4</v>
      </c>
      <c r="BQ8" s="508"/>
      <c r="BR8" s="508">
        <v>1</v>
      </c>
      <c r="BS8" s="508"/>
      <c r="BT8" s="508"/>
      <c r="BU8" s="508"/>
      <c r="BV8" s="508"/>
    </row>
    <row r="9" spans="1:75" x14ac:dyDescent="0.25">
      <c r="A9" s="212" t="s">
        <v>622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508"/>
      <c r="P9" s="508"/>
      <c r="Q9" s="508"/>
      <c r="R9" s="508"/>
      <c r="S9" s="508"/>
      <c r="T9" s="508"/>
      <c r="U9" s="508"/>
      <c r="V9" s="508"/>
      <c r="W9" s="508"/>
      <c r="X9" s="509">
        <v>0</v>
      </c>
      <c r="Y9" s="508"/>
      <c r="Z9" s="508"/>
      <c r="AA9" s="508"/>
      <c r="AB9" s="508"/>
      <c r="AC9" s="508"/>
      <c r="AD9" s="508"/>
      <c r="AE9" s="508"/>
      <c r="AF9" s="508"/>
      <c r="AG9" s="508"/>
      <c r="AH9" s="508"/>
      <c r="AI9" s="508">
        <v>637</v>
      </c>
      <c r="AJ9" s="508"/>
      <c r="AK9" s="508"/>
      <c r="AL9" s="508"/>
      <c r="AM9" s="508"/>
      <c r="AN9" s="508"/>
      <c r="AO9" s="508"/>
      <c r="AP9" s="508"/>
      <c r="AQ9" s="508"/>
      <c r="AR9" s="508"/>
      <c r="AS9" s="508"/>
      <c r="AT9" s="508"/>
      <c r="AU9" s="508"/>
      <c r="AV9" s="508"/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</row>
    <row r="10" spans="1:75" x14ac:dyDescent="0.25">
      <c r="A10" s="212" t="s">
        <v>623</v>
      </c>
      <c r="B10" s="508">
        <v>1</v>
      </c>
      <c r="C10" s="508"/>
      <c r="D10" s="508"/>
      <c r="E10" s="508"/>
      <c r="F10" s="508"/>
      <c r="G10" s="508">
        <v>1</v>
      </c>
      <c r="H10" s="508"/>
      <c r="I10" s="508"/>
      <c r="J10" s="508">
        <v>1</v>
      </c>
      <c r="K10" s="508"/>
      <c r="L10" s="508"/>
      <c r="M10" s="508"/>
      <c r="N10" s="508"/>
      <c r="O10" s="508">
        <v>1</v>
      </c>
      <c r="P10" s="508">
        <v>8</v>
      </c>
      <c r="Q10" s="508"/>
      <c r="R10" s="508">
        <v>1</v>
      </c>
      <c r="S10" s="508"/>
      <c r="T10" s="508">
        <v>4</v>
      </c>
      <c r="U10" s="508"/>
      <c r="V10" s="508">
        <v>4</v>
      </c>
      <c r="W10" s="508"/>
      <c r="X10" s="509">
        <v>0</v>
      </c>
      <c r="Y10" s="508"/>
      <c r="Z10" s="508">
        <v>1</v>
      </c>
      <c r="AA10" s="508"/>
      <c r="AB10" s="508"/>
      <c r="AC10" s="508"/>
      <c r="AD10" s="508"/>
      <c r="AE10" s="508"/>
      <c r="AF10" s="508"/>
      <c r="AG10" s="508"/>
      <c r="AH10" s="508"/>
      <c r="AI10" s="508">
        <v>359</v>
      </c>
      <c r="AJ10" s="508"/>
      <c r="AK10" s="508"/>
      <c r="AL10" s="508"/>
      <c r="AM10" s="508"/>
      <c r="AN10" s="508">
        <v>1</v>
      </c>
      <c r="AO10" s="508"/>
      <c r="AP10" s="508"/>
      <c r="AQ10" s="508"/>
      <c r="AR10" s="508"/>
      <c r="AS10" s="508"/>
      <c r="AT10" s="508"/>
      <c r="AU10" s="508"/>
      <c r="AV10" s="508"/>
      <c r="AW10" s="508"/>
      <c r="AX10" s="508"/>
      <c r="AY10" s="508"/>
      <c r="AZ10" s="508">
        <v>1</v>
      </c>
      <c r="BA10" s="508"/>
      <c r="BB10" s="508"/>
      <c r="BC10" s="508"/>
      <c r="BD10" s="508"/>
      <c r="BE10" s="508"/>
      <c r="BF10" s="508"/>
      <c r="BG10" s="508"/>
      <c r="BH10" s="508"/>
      <c r="BI10" s="508"/>
      <c r="BJ10" s="508"/>
      <c r="BK10" s="508"/>
      <c r="BL10" s="508"/>
      <c r="BM10" s="508"/>
      <c r="BN10" s="508"/>
      <c r="BO10" s="508"/>
      <c r="BP10" s="508"/>
      <c r="BQ10" s="508"/>
      <c r="BR10" s="508">
        <v>1</v>
      </c>
      <c r="BS10" s="508"/>
      <c r="BT10" s="508"/>
      <c r="BU10" s="508"/>
      <c r="BV10" s="508"/>
    </row>
    <row r="11" spans="1:75" x14ac:dyDescent="0.25">
      <c r="A11" s="510" t="s">
        <v>624</v>
      </c>
      <c r="B11" s="511">
        <v>1062041</v>
      </c>
      <c r="C11" s="511">
        <v>12124</v>
      </c>
      <c r="D11" s="511">
        <v>1627</v>
      </c>
      <c r="E11" s="511">
        <v>36916</v>
      </c>
      <c r="F11" s="511"/>
      <c r="G11" s="511">
        <v>40663</v>
      </c>
      <c r="H11" s="511">
        <v>68568</v>
      </c>
      <c r="I11" s="511"/>
      <c r="J11" s="511">
        <v>29719</v>
      </c>
      <c r="K11" s="511">
        <v>7283</v>
      </c>
      <c r="L11" s="511">
        <v>1223</v>
      </c>
      <c r="M11" s="511">
        <v>18203</v>
      </c>
      <c r="N11" s="511">
        <v>2409</v>
      </c>
      <c r="O11" s="511">
        <v>12612</v>
      </c>
      <c r="P11" s="511">
        <v>67311</v>
      </c>
      <c r="Q11" s="511"/>
      <c r="R11" s="511">
        <v>60588</v>
      </c>
      <c r="S11" s="511">
        <v>90104</v>
      </c>
      <c r="T11" s="511">
        <v>23551</v>
      </c>
      <c r="U11" s="511">
        <v>3328</v>
      </c>
      <c r="V11" s="511">
        <v>30665</v>
      </c>
      <c r="W11" s="511">
        <v>21654</v>
      </c>
      <c r="X11" s="509">
        <v>3761</v>
      </c>
      <c r="Y11" s="511">
        <v>47865</v>
      </c>
      <c r="Z11" s="511">
        <v>11685</v>
      </c>
      <c r="AA11" s="511"/>
      <c r="AB11" s="511"/>
      <c r="AC11" s="511">
        <v>22564</v>
      </c>
      <c r="AD11" s="511">
        <v>2659</v>
      </c>
      <c r="AE11" s="511"/>
      <c r="AF11" s="511">
        <v>1273</v>
      </c>
      <c r="AG11" s="511">
        <v>5474</v>
      </c>
      <c r="AH11" s="511"/>
      <c r="AI11" s="511">
        <v>1361461</v>
      </c>
      <c r="AJ11" s="511">
        <v>346347</v>
      </c>
      <c r="AK11" s="511">
        <v>19281</v>
      </c>
      <c r="AL11" s="511"/>
      <c r="AM11" s="511">
        <v>27718</v>
      </c>
      <c r="AN11" s="511">
        <v>99027</v>
      </c>
      <c r="AO11" s="511">
        <v>10639</v>
      </c>
      <c r="AP11" s="511">
        <v>13936</v>
      </c>
      <c r="AQ11" s="511">
        <v>162140</v>
      </c>
      <c r="AR11" s="511"/>
      <c r="AS11" s="511">
        <v>41221</v>
      </c>
      <c r="AT11" s="511">
        <v>44187</v>
      </c>
      <c r="AU11" s="511">
        <v>56973</v>
      </c>
      <c r="AV11" s="511">
        <v>9632</v>
      </c>
      <c r="AW11" s="511"/>
      <c r="AX11" s="511">
        <v>24290</v>
      </c>
      <c r="AY11" s="511">
        <v>5929</v>
      </c>
      <c r="AZ11" s="511">
        <v>74002</v>
      </c>
      <c r="BA11" s="511">
        <v>12697</v>
      </c>
      <c r="BB11" s="511">
        <v>14552</v>
      </c>
      <c r="BC11" s="511">
        <v>59486</v>
      </c>
      <c r="BD11" s="511">
        <v>11442</v>
      </c>
      <c r="BE11" s="511"/>
      <c r="BF11" s="511">
        <v>37467</v>
      </c>
      <c r="BG11" s="511"/>
      <c r="BH11" s="511">
        <v>33751</v>
      </c>
      <c r="BI11" s="511">
        <v>4345</v>
      </c>
      <c r="BJ11" s="511">
        <v>5899</v>
      </c>
      <c r="BK11" s="511">
        <v>2841</v>
      </c>
      <c r="BL11" s="511"/>
      <c r="BM11" s="511">
        <v>56887</v>
      </c>
      <c r="BN11" s="511">
        <v>7719</v>
      </c>
      <c r="BO11" s="511">
        <v>779176</v>
      </c>
      <c r="BP11" s="511">
        <v>169489</v>
      </c>
      <c r="BQ11" s="511">
        <v>14238</v>
      </c>
      <c r="BR11" s="511">
        <v>58439</v>
      </c>
      <c r="BS11" s="511">
        <v>24054</v>
      </c>
      <c r="BT11" s="511">
        <v>3859</v>
      </c>
      <c r="BU11" s="511"/>
      <c r="BV11" s="511">
        <v>23953</v>
      </c>
    </row>
    <row r="12" spans="1:75" x14ac:dyDescent="0.25">
      <c r="X12" s="502" t="s">
        <v>625</v>
      </c>
    </row>
    <row r="13" spans="1:75" x14ac:dyDescent="0.25">
      <c r="X13" s="502" t="s">
        <v>626</v>
      </c>
    </row>
    <row r="14" spans="1:75" s="503" customFormat="1" ht="60" x14ac:dyDescent="0.25">
      <c r="A14" s="503" t="s">
        <v>627</v>
      </c>
      <c r="B14" s="503" t="s">
        <v>4</v>
      </c>
      <c r="C14" s="503" t="s">
        <v>20</v>
      </c>
      <c r="D14" s="503" t="s">
        <v>21</v>
      </c>
      <c r="E14" s="503" t="s">
        <v>22</v>
      </c>
      <c r="G14" s="503" t="s">
        <v>24</v>
      </c>
      <c r="H14" s="503" t="s">
        <v>25</v>
      </c>
      <c r="J14" s="503" t="s">
        <v>27</v>
      </c>
      <c r="K14" s="503" t="s">
        <v>28</v>
      </c>
      <c r="L14" s="503" t="s">
        <v>29</v>
      </c>
      <c r="M14" s="503" t="s">
        <v>442</v>
      </c>
      <c r="N14" s="503" t="s">
        <v>30</v>
      </c>
      <c r="O14" s="503" t="s">
        <v>31</v>
      </c>
      <c r="P14" s="512" t="s">
        <v>6</v>
      </c>
      <c r="R14" s="503" t="s">
        <v>33</v>
      </c>
      <c r="S14" s="503" t="s">
        <v>617</v>
      </c>
      <c r="T14" s="503" t="s">
        <v>443</v>
      </c>
      <c r="U14" s="503" t="s">
        <v>35</v>
      </c>
      <c r="V14" s="503" t="s">
        <v>36</v>
      </c>
      <c r="W14" s="503" t="s">
        <v>37</v>
      </c>
      <c r="X14" s="513" t="s">
        <v>38</v>
      </c>
      <c r="Y14" s="503" t="s">
        <v>39</v>
      </c>
      <c r="Z14" s="503" t="s">
        <v>40</v>
      </c>
      <c r="AC14" s="503" t="s">
        <v>43</v>
      </c>
      <c r="AD14" s="503" t="s">
        <v>44</v>
      </c>
      <c r="AF14" s="503" t="s">
        <v>46</v>
      </c>
      <c r="AG14" s="503" t="s">
        <v>47</v>
      </c>
      <c r="AI14" s="503" t="s">
        <v>49</v>
      </c>
      <c r="AJ14" s="503" t="s">
        <v>50</v>
      </c>
      <c r="AK14" s="503" t="s">
        <v>51</v>
      </c>
      <c r="AM14" s="503" t="s">
        <v>52</v>
      </c>
      <c r="AN14" s="503" t="s">
        <v>53</v>
      </c>
      <c r="AO14" s="503" t="s">
        <v>54</v>
      </c>
      <c r="AP14" s="503" t="s">
        <v>55</v>
      </c>
      <c r="AQ14" s="503" t="s">
        <v>56</v>
      </c>
      <c r="AS14" s="503" t="s">
        <v>58</v>
      </c>
      <c r="AT14" s="503" t="s">
        <v>59</v>
      </c>
      <c r="AU14" s="503" t="s">
        <v>60</v>
      </c>
      <c r="AV14" s="503" t="s">
        <v>61</v>
      </c>
      <c r="AX14" s="503" t="s">
        <v>63</v>
      </c>
      <c r="AY14" s="503" t="s">
        <v>64</v>
      </c>
      <c r="AZ14" s="503" t="s">
        <v>65</v>
      </c>
      <c r="BA14" s="503" t="s">
        <v>66</v>
      </c>
      <c r="BB14" s="503" t="s">
        <v>609</v>
      </c>
      <c r="BC14" s="503" t="s">
        <v>68</v>
      </c>
      <c r="BD14" s="503" t="s">
        <v>69</v>
      </c>
      <c r="BF14" s="503" t="s">
        <v>611</v>
      </c>
      <c r="BH14" s="503" t="s">
        <v>73</v>
      </c>
      <c r="BI14" s="503" t="s">
        <v>74</v>
      </c>
      <c r="BJ14" s="503" t="s">
        <v>75</v>
      </c>
      <c r="BK14" s="503" t="s">
        <v>76</v>
      </c>
      <c r="BM14" s="503" t="s">
        <v>444</v>
      </c>
      <c r="BN14" s="503" t="s">
        <v>78</v>
      </c>
      <c r="BO14" s="503" t="s">
        <v>79</v>
      </c>
      <c r="BP14" s="514" t="s">
        <v>80</v>
      </c>
      <c r="BQ14" s="503" t="s">
        <v>81</v>
      </c>
      <c r="BR14" s="503" t="s">
        <v>82</v>
      </c>
      <c r="BS14" s="503" t="s">
        <v>83</v>
      </c>
      <c r="BT14" s="503" t="s">
        <v>84</v>
      </c>
      <c r="BV14" s="503" t="s">
        <v>85</v>
      </c>
    </row>
    <row r="15" spans="1:75" x14ac:dyDescent="0.25">
      <c r="A15" s="502" t="s">
        <v>618</v>
      </c>
      <c r="B15" s="502">
        <v>962985</v>
      </c>
      <c r="C15" s="502">
        <v>12083</v>
      </c>
      <c r="D15" s="502">
        <v>1381</v>
      </c>
      <c r="E15" s="502">
        <v>33044</v>
      </c>
      <c r="G15" s="502">
        <v>37347</v>
      </c>
      <c r="H15" s="502">
        <v>61803</v>
      </c>
      <c r="J15" s="503">
        <v>27036</v>
      </c>
      <c r="K15" s="502">
        <v>6447</v>
      </c>
      <c r="L15" s="502">
        <v>1062</v>
      </c>
      <c r="M15" s="502">
        <v>16284</v>
      </c>
      <c r="N15" s="502">
        <v>2224</v>
      </c>
      <c r="O15" s="502">
        <v>11076</v>
      </c>
      <c r="P15" s="502">
        <v>59982</v>
      </c>
      <c r="R15" s="502">
        <v>54315</v>
      </c>
      <c r="S15" s="502">
        <v>80952</v>
      </c>
      <c r="T15" s="502">
        <v>21018</v>
      </c>
      <c r="U15" s="502">
        <v>2918</v>
      </c>
      <c r="V15" s="502">
        <v>28376</v>
      </c>
      <c r="W15" s="502">
        <v>19343</v>
      </c>
      <c r="X15" s="515">
        <v>19082</v>
      </c>
      <c r="Y15" s="502">
        <v>43142</v>
      </c>
      <c r="Z15" s="502">
        <v>10777</v>
      </c>
      <c r="AC15" s="502">
        <v>20512</v>
      </c>
      <c r="AD15" s="502">
        <v>2216</v>
      </c>
      <c r="AF15" s="502">
        <v>1117</v>
      </c>
      <c r="AG15" s="502">
        <v>4806</v>
      </c>
      <c r="AI15" s="502">
        <v>1238773</v>
      </c>
      <c r="AJ15" s="502">
        <v>317918</v>
      </c>
      <c r="AK15" s="502">
        <v>18037</v>
      </c>
      <c r="AM15" s="502">
        <v>24476</v>
      </c>
      <c r="AN15" s="502">
        <v>89926</v>
      </c>
      <c r="AO15" s="502">
        <v>9424</v>
      </c>
      <c r="AP15" s="502">
        <v>11624</v>
      </c>
      <c r="AQ15" s="502">
        <v>147666</v>
      </c>
      <c r="AS15" s="502">
        <v>38063</v>
      </c>
      <c r="AT15" s="502">
        <v>39678</v>
      </c>
      <c r="AU15" s="502">
        <v>51621</v>
      </c>
      <c r="AV15" s="502">
        <v>8115</v>
      </c>
      <c r="AX15" s="502">
        <v>21365</v>
      </c>
      <c r="AY15" s="502">
        <v>5150</v>
      </c>
      <c r="AZ15" s="502">
        <v>67295</v>
      </c>
      <c r="BA15" s="502">
        <v>11409</v>
      </c>
      <c r="BB15" s="502">
        <v>12908</v>
      </c>
      <c r="BC15" s="502">
        <v>54850</v>
      </c>
      <c r="BD15" s="502">
        <v>10019</v>
      </c>
      <c r="BF15" s="502">
        <v>33702</v>
      </c>
      <c r="BH15" s="502">
        <v>30026</v>
      </c>
      <c r="BI15" s="502">
        <v>3853</v>
      </c>
      <c r="BJ15" s="502">
        <v>5107</v>
      </c>
      <c r="BK15" s="502">
        <v>2403</v>
      </c>
      <c r="BM15" s="502">
        <v>50903</v>
      </c>
      <c r="BN15" s="502">
        <v>6952</v>
      </c>
      <c r="BO15" s="502">
        <v>696627</v>
      </c>
      <c r="BP15" s="516">
        <v>156463</v>
      </c>
      <c r="BQ15" s="502">
        <v>13372</v>
      </c>
      <c r="BR15" s="502">
        <v>51821</v>
      </c>
      <c r="BS15" s="502">
        <v>22102</v>
      </c>
      <c r="BT15" s="502">
        <v>3346</v>
      </c>
      <c r="BV15" s="502">
        <v>21159</v>
      </c>
    </row>
    <row r="16" spans="1:75" x14ac:dyDescent="0.25">
      <c r="A16" s="502" t="s">
        <v>619</v>
      </c>
      <c r="B16" s="502">
        <v>85262</v>
      </c>
      <c r="D16" s="502">
        <v>230</v>
      </c>
      <c r="E16" s="502">
        <v>3491</v>
      </c>
      <c r="G16" s="502">
        <v>2822</v>
      </c>
      <c r="H16" s="502">
        <v>5776</v>
      </c>
      <c r="J16" s="503">
        <v>2486</v>
      </c>
      <c r="K16" s="502">
        <v>777</v>
      </c>
      <c r="L16" s="502">
        <v>149</v>
      </c>
      <c r="M16" s="502">
        <v>1793</v>
      </c>
      <c r="N16" s="502">
        <v>175</v>
      </c>
      <c r="O16" s="502">
        <v>1436</v>
      </c>
      <c r="P16" s="502">
        <v>6543</v>
      </c>
      <c r="R16" s="502">
        <v>5712</v>
      </c>
      <c r="S16" s="502">
        <v>8074</v>
      </c>
      <c r="T16" s="502">
        <v>2353</v>
      </c>
      <c r="U16" s="502">
        <v>381</v>
      </c>
      <c r="V16" s="502">
        <v>2029</v>
      </c>
      <c r="W16" s="502">
        <v>2092</v>
      </c>
      <c r="X16" s="515">
        <v>2075</v>
      </c>
      <c r="Y16" s="502">
        <v>4252</v>
      </c>
      <c r="Z16" s="502">
        <v>797</v>
      </c>
      <c r="AC16" s="502">
        <v>1809</v>
      </c>
      <c r="AD16" s="502">
        <v>408</v>
      </c>
      <c r="AF16" s="502">
        <v>142</v>
      </c>
      <c r="AG16" s="502">
        <v>593</v>
      </c>
      <c r="AI16" s="502">
        <v>112658</v>
      </c>
      <c r="AJ16" s="502">
        <v>25162</v>
      </c>
      <c r="AK16" s="502">
        <v>1165</v>
      </c>
      <c r="AM16" s="502">
        <v>2931</v>
      </c>
      <c r="AN16" s="502">
        <v>8134</v>
      </c>
      <c r="AO16" s="502">
        <v>1113</v>
      </c>
      <c r="AP16" s="502">
        <v>2176</v>
      </c>
      <c r="AQ16" s="502">
        <v>12925</v>
      </c>
      <c r="AS16" s="502">
        <v>2781</v>
      </c>
      <c r="AT16" s="502">
        <v>4022</v>
      </c>
      <c r="AU16" s="502">
        <v>4545</v>
      </c>
      <c r="AV16" s="502">
        <v>1393</v>
      </c>
      <c r="AX16" s="502">
        <v>2660</v>
      </c>
      <c r="AY16" s="502">
        <v>706</v>
      </c>
      <c r="AZ16" s="502">
        <v>5871</v>
      </c>
      <c r="BA16" s="502">
        <v>1164</v>
      </c>
      <c r="BB16" s="502">
        <v>1471</v>
      </c>
      <c r="BC16" s="502">
        <v>4083</v>
      </c>
      <c r="BD16" s="502">
        <v>1273</v>
      </c>
      <c r="BF16" s="502">
        <v>3399</v>
      </c>
      <c r="BH16" s="502">
        <v>3355</v>
      </c>
      <c r="BI16" s="502">
        <v>451</v>
      </c>
      <c r="BJ16" s="502">
        <v>731</v>
      </c>
      <c r="BK16" s="502">
        <v>386</v>
      </c>
      <c r="BM16" s="502">
        <v>5451</v>
      </c>
      <c r="BN16" s="502">
        <v>681</v>
      </c>
      <c r="BO16" s="502">
        <v>72219</v>
      </c>
      <c r="BP16" s="516">
        <v>11585</v>
      </c>
      <c r="BQ16" s="502">
        <v>833</v>
      </c>
      <c r="BR16" s="502">
        <v>5863</v>
      </c>
      <c r="BS16" s="502">
        <v>1791</v>
      </c>
      <c r="BT16" s="502">
        <v>469</v>
      </c>
      <c r="BV16" s="502">
        <v>2613</v>
      </c>
    </row>
    <row r="17" spans="1:75" x14ac:dyDescent="0.25">
      <c r="A17" s="502" t="s">
        <v>620</v>
      </c>
      <c r="B17" s="502">
        <v>13762</v>
      </c>
      <c r="C17" s="502">
        <v>41</v>
      </c>
      <c r="D17" s="502">
        <v>16</v>
      </c>
      <c r="E17" s="502">
        <v>377</v>
      </c>
      <c r="G17" s="502">
        <v>493</v>
      </c>
      <c r="H17" s="502">
        <v>989</v>
      </c>
      <c r="J17" s="503">
        <v>196</v>
      </c>
      <c r="K17" s="502">
        <v>59</v>
      </c>
      <c r="L17" s="502">
        <v>12</v>
      </c>
      <c r="M17" s="502">
        <v>126</v>
      </c>
      <c r="N17" s="502">
        <v>10</v>
      </c>
      <c r="O17" s="502">
        <v>99</v>
      </c>
      <c r="P17" s="502">
        <v>776</v>
      </c>
      <c r="R17" s="502">
        <v>558</v>
      </c>
      <c r="S17" s="502">
        <v>1070</v>
      </c>
      <c r="T17" s="502">
        <v>173</v>
      </c>
      <c r="U17" s="502">
        <v>29</v>
      </c>
      <c r="V17" s="502">
        <v>256</v>
      </c>
      <c r="W17" s="502">
        <v>218</v>
      </c>
      <c r="X17" s="515">
        <v>224</v>
      </c>
      <c r="Y17" s="502">
        <v>471</v>
      </c>
      <c r="Z17" s="502">
        <v>110</v>
      </c>
      <c r="AC17" s="502">
        <v>243</v>
      </c>
      <c r="AD17" s="502">
        <v>35</v>
      </c>
      <c r="AF17" s="502">
        <v>14</v>
      </c>
      <c r="AG17" s="502">
        <v>75</v>
      </c>
      <c r="AI17" s="502">
        <v>9034</v>
      </c>
      <c r="AJ17" s="502">
        <v>3256</v>
      </c>
      <c r="AK17" s="502">
        <v>79</v>
      </c>
      <c r="AM17" s="502">
        <v>308</v>
      </c>
      <c r="AN17" s="502">
        <v>965</v>
      </c>
      <c r="AO17" s="502">
        <v>102</v>
      </c>
      <c r="AP17" s="502">
        <v>136</v>
      </c>
      <c r="AQ17" s="502">
        <v>1548</v>
      </c>
      <c r="AS17" s="502">
        <v>374</v>
      </c>
      <c r="AT17" s="502">
        <v>487</v>
      </c>
      <c r="AU17" s="502">
        <v>807</v>
      </c>
      <c r="AV17" s="502">
        <v>123</v>
      </c>
      <c r="AX17" s="502">
        <v>265</v>
      </c>
      <c r="AY17" s="502">
        <v>73</v>
      </c>
      <c r="AZ17" s="502">
        <v>835</v>
      </c>
      <c r="BA17" s="502">
        <v>124</v>
      </c>
      <c r="BB17" s="502">
        <v>173</v>
      </c>
      <c r="BC17" s="502">
        <v>552</v>
      </c>
      <c r="BD17" s="502">
        <v>150</v>
      </c>
      <c r="BF17" s="502">
        <v>364</v>
      </c>
      <c r="BH17" s="502">
        <v>370</v>
      </c>
      <c r="BI17" s="502">
        <v>41</v>
      </c>
      <c r="BJ17" s="502">
        <v>61</v>
      </c>
      <c r="BK17" s="502">
        <v>52</v>
      </c>
      <c r="BM17" s="502">
        <v>533</v>
      </c>
      <c r="BN17" s="502">
        <v>86</v>
      </c>
      <c r="BO17" s="502">
        <v>10286</v>
      </c>
      <c r="BP17" s="516">
        <v>1437</v>
      </c>
      <c r="BQ17" s="502">
        <v>33</v>
      </c>
      <c r="BR17" s="502">
        <v>753</v>
      </c>
      <c r="BS17" s="502">
        <v>161</v>
      </c>
      <c r="BT17" s="502">
        <v>44</v>
      </c>
      <c r="BV17" s="502">
        <v>181</v>
      </c>
    </row>
    <row r="18" spans="1:75" x14ac:dyDescent="0.25">
      <c r="A18" s="502" t="s">
        <v>621</v>
      </c>
      <c r="B18" s="502">
        <v>31</v>
      </c>
      <c r="E18" s="502">
        <v>4</v>
      </c>
      <c r="J18" s="503"/>
      <c r="P18" s="502">
        <v>2</v>
      </c>
      <c r="R18" s="502">
        <v>2</v>
      </c>
      <c r="S18" s="502">
        <v>8</v>
      </c>
      <c r="T18" s="502">
        <v>3</v>
      </c>
      <c r="W18" s="502">
        <v>1</v>
      </c>
      <c r="X18" s="515">
        <v>1</v>
      </c>
      <c r="AI18" s="502">
        <v>0</v>
      </c>
      <c r="AJ18" s="502">
        <v>11</v>
      </c>
      <c r="AM18" s="502">
        <v>3</v>
      </c>
      <c r="AN18" s="502">
        <v>1</v>
      </c>
      <c r="AQ18" s="502">
        <v>1</v>
      </c>
      <c r="AS18" s="502">
        <v>3</v>
      </c>
      <c r="AV18" s="502">
        <v>1</v>
      </c>
      <c r="BC18" s="502">
        <v>1</v>
      </c>
      <c r="BF18" s="502">
        <v>2</v>
      </c>
      <c r="BO18" s="502">
        <v>44</v>
      </c>
      <c r="BP18" s="516">
        <v>4</v>
      </c>
      <c r="BR18" s="502">
        <v>1</v>
      </c>
    </row>
    <row r="19" spans="1:75" x14ac:dyDescent="0.25">
      <c r="A19" s="502" t="s">
        <v>622</v>
      </c>
      <c r="J19" s="503"/>
      <c r="X19" s="515"/>
      <c r="AI19" s="502">
        <v>637</v>
      </c>
      <c r="BP19" s="516"/>
    </row>
    <row r="20" spans="1:75" x14ac:dyDescent="0.25">
      <c r="A20" s="502" t="s">
        <v>623</v>
      </c>
      <c r="B20" s="502">
        <v>1</v>
      </c>
      <c r="G20" s="502">
        <v>1</v>
      </c>
      <c r="J20" s="503">
        <v>1</v>
      </c>
      <c r="O20" s="502">
        <v>1</v>
      </c>
      <c r="P20" s="502">
        <v>8</v>
      </c>
      <c r="R20" s="502">
        <v>1</v>
      </c>
      <c r="T20" s="502">
        <v>4</v>
      </c>
      <c r="V20" s="502">
        <v>4</v>
      </c>
      <c r="X20" s="515"/>
      <c r="Z20" s="502">
        <v>1</v>
      </c>
      <c r="AI20" s="502">
        <v>359</v>
      </c>
      <c r="AN20" s="502">
        <v>1</v>
      </c>
      <c r="AZ20" s="502">
        <v>1</v>
      </c>
      <c r="BP20" s="516"/>
      <c r="BR20" s="502">
        <v>1</v>
      </c>
    </row>
    <row r="21" spans="1:75" x14ac:dyDescent="0.25">
      <c r="A21" s="502" t="s">
        <v>624</v>
      </c>
      <c r="B21" s="502">
        <v>1062041</v>
      </c>
      <c r="C21" s="502">
        <v>12124</v>
      </c>
      <c r="D21" s="502">
        <v>1627</v>
      </c>
      <c r="E21" s="502">
        <v>36916</v>
      </c>
      <c r="G21" s="502">
        <v>40663</v>
      </c>
      <c r="H21" s="502">
        <v>68568</v>
      </c>
      <c r="J21" s="503">
        <v>29719</v>
      </c>
      <c r="K21" s="502">
        <v>7283</v>
      </c>
      <c r="L21" s="502">
        <v>1223</v>
      </c>
      <c r="M21" s="502">
        <v>18203</v>
      </c>
      <c r="N21" s="502">
        <v>2409</v>
      </c>
      <c r="O21" s="502">
        <v>12612</v>
      </c>
      <c r="P21" s="502">
        <v>67311</v>
      </c>
      <c r="R21" s="502">
        <v>60588</v>
      </c>
      <c r="S21" s="502">
        <v>90104</v>
      </c>
      <c r="T21" s="502">
        <v>23551</v>
      </c>
      <c r="U21" s="502">
        <v>3328</v>
      </c>
      <c r="V21" s="502">
        <v>30665</v>
      </c>
      <c r="W21" s="502">
        <v>21654</v>
      </c>
      <c r="X21" s="515">
        <v>21382</v>
      </c>
      <c r="Y21" s="502">
        <v>47865</v>
      </c>
      <c r="Z21" s="502">
        <v>11685</v>
      </c>
      <c r="AC21" s="502">
        <v>22564</v>
      </c>
      <c r="AD21" s="502">
        <v>2659</v>
      </c>
      <c r="AF21" s="502">
        <v>1273</v>
      </c>
      <c r="AG21" s="502">
        <v>5474</v>
      </c>
      <c r="AI21" s="502">
        <v>1361461</v>
      </c>
      <c r="AJ21" s="502">
        <v>346347</v>
      </c>
      <c r="AK21" s="502">
        <v>19281</v>
      </c>
      <c r="AM21" s="502">
        <v>27718</v>
      </c>
      <c r="AN21" s="502">
        <v>99027</v>
      </c>
      <c r="AO21" s="502">
        <v>10639</v>
      </c>
      <c r="AP21" s="502">
        <v>13936</v>
      </c>
      <c r="AQ21" s="502">
        <v>162140</v>
      </c>
      <c r="AS21" s="502">
        <v>41221</v>
      </c>
      <c r="AT21" s="502">
        <v>44187</v>
      </c>
      <c r="AU21" s="502">
        <v>56973</v>
      </c>
      <c r="AV21" s="502">
        <v>9632</v>
      </c>
      <c r="AX21" s="502">
        <v>24290</v>
      </c>
      <c r="AY21" s="502">
        <v>5929</v>
      </c>
      <c r="AZ21" s="502">
        <v>74002</v>
      </c>
      <c r="BA21" s="502">
        <v>12697</v>
      </c>
      <c r="BB21" s="502">
        <v>14552</v>
      </c>
      <c r="BC21" s="502">
        <v>59486</v>
      </c>
      <c r="BD21" s="502">
        <v>11442</v>
      </c>
      <c r="BF21" s="502">
        <v>37467</v>
      </c>
      <c r="BH21" s="502">
        <v>33751</v>
      </c>
      <c r="BI21" s="502">
        <v>4345</v>
      </c>
      <c r="BJ21" s="502">
        <v>5899</v>
      </c>
      <c r="BK21" s="502">
        <v>2841</v>
      </c>
      <c r="BM21" s="502">
        <v>56887</v>
      </c>
      <c r="BN21" s="502">
        <v>7719</v>
      </c>
      <c r="BO21" s="502">
        <v>779176</v>
      </c>
      <c r="BP21" s="516">
        <v>169489</v>
      </c>
      <c r="BQ21" s="502">
        <v>14238</v>
      </c>
      <c r="BR21" s="502">
        <v>58439</v>
      </c>
      <c r="BS21" s="502">
        <v>24054</v>
      </c>
      <c r="BT21" s="502">
        <v>3859</v>
      </c>
      <c r="BV21" s="502">
        <v>23953</v>
      </c>
    </row>
    <row r="22" spans="1:75" ht="75" x14ac:dyDescent="0.25">
      <c r="X22" s="513" t="s">
        <v>628</v>
      </c>
    </row>
    <row r="23" spans="1:75" s="517" customFormat="1" x14ac:dyDescent="0.25"/>
    <row r="25" spans="1:75" x14ac:dyDescent="0.25">
      <c r="A25" s="502" t="s">
        <v>629</v>
      </c>
      <c r="B25" s="518">
        <v>0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v>0</v>
      </c>
      <c r="P25" s="518">
        <v>0</v>
      </c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-15784</v>
      </c>
      <c r="Y25" s="518">
        <v>0</v>
      </c>
      <c r="Z25" s="518">
        <v>0</v>
      </c>
      <c r="AA25" s="518">
        <v>0</v>
      </c>
      <c r="AB25" s="518">
        <v>0</v>
      </c>
      <c r="AC25" s="518">
        <v>0</v>
      </c>
      <c r="AD25" s="518">
        <v>0</v>
      </c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v>0</v>
      </c>
      <c r="AR25" s="518">
        <v>0</v>
      </c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v>0</v>
      </c>
      <c r="BF25" s="518">
        <v>0</v>
      </c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v>0</v>
      </c>
      <c r="BT25" s="518">
        <v>0</v>
      </c>
      <c r="BU25" s="518">
        <v>0</v>
      </c>
      <c r="BV25" s="518">
        <v>0</v>
      </c>
      <c r="BW25" s="518">
        <v>0</v>
      </c>
    </row>
    <row r="26" spans="1:75" x14ac:dyDescent="0.25">
      <c r="B26" s="518">
        <v>0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v>0</v>
      </c>
      <c r="P26" s="518">
        <v>0</v>
      </c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-1651</v>
      </c>
      <c r="Y26" s="518">
        <v>0</v>
      </c>
      <c r="Z26" s="518">
        <v>0</v>
      </c>
      <c r="AA26" s="518">
        <v>0</v>
      </c>
      <c r="AB26" s="518">
        <v>0</v>
      </c>
      <c r="AC26" s="518">
        <v>0</v>
      </c>
      <c r="AD26" s="518">
        <v>0</v>
      </c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v>0</v>
      </c>
      <c r="AR26" s="518">
        <v>0</v>
      </c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v>0</v>
      </c>
      <c r="BF26" s="518">
        <v>0</v>
      </c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v>0</v>
      </c>
      <c r="BT26" s="518">
        <v>0</v>
      </c>
      <c r="BU26" s="518">
        <v>0</v>
      </c>
      <c r="BV26" s="518">
        <v>0</v>
      </c>
      <c r="BW26" s="518">
        <v>0</v>
      </c>
    </row>
    <row r="27" spans="1:75" x14ac:dyDescent="0.25">
      <c r="B27" s="518">
        <v>0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v>0</v>
      </c>
      <c r="P27" s="518">
        <v>0</v>
      </c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-185</v>
      </c>
      <c r="Y27" s="518">
        <v>0</v>
      </c>
      <c r="Z27" s="518">
        <v>0</v>
      </c>
      <c r="AA27" s="518">
        <v>0</v>
      </c>
      <c r="AB27" s="518">
        <v>0</v>
      </c>
      <c r="AC27" s="518">
        <v>0</v>
      </c>
      <c r="AD27" s="518">
        <v>0</v>
      </c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v>0</v>
      </c>
      <c r="AR27" s="518">
        <v>0</v>
      </c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v>0</v>
      </c>
      <c r="BF27" s="518">
        <v>0</v>
      </c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v>0</v>
      </c>
      <c r="BT27" s="518">
        <v>0</v>
      </c>
      <c r="BU27" s="518">
        <v>0</v>
      </c>
      <c r="BV27" s="518">
        <v>0</v>
      </c>
      <c r="BW27" s="518">
        <v>0</v>
      </c>
    </row>
    <row r="28" spans="1:75" x14ac:dyDescent="0.25">
      <c r="B28" s="518">
        <v>0</v>
      </c>
      <c r="C28" s="518">
        <v>0</v>
      </c>
      <c r="D28" s="518">
        <v>0</v>
      </c>
      <c r="E28" s="518">
        <v>0</v>
      </c>
      <c r="F28" s="518">
        <v>0</v>
      </c>
      <c r="G28" s="518">
        <v>0</v>
      </c>
      <c r="H28" s="518">
        <v>0</v>
      </c>
      <c r="I28" s="518">
        <v>0</v>
      </c>
      <c r="J28" s="518">
        <v>0</v>
      </c>
      <c r="K28" s="518">
        <v>0</v>
      </c>
      <c r="L28" s="518">
        <v>0</v>
      </c>
      <c r="M28" s="518">
        <v>0</v>
      </c>
      <c r="N28" s="518">
        <v>0</v>
      </c>
      <c r="O28" s="518">
        <v>0</v>
      </c>
      <c r="P28" s="518">
        <v>0</v>
      </c>
      <c r="Q28" s="518">
        <v>0</v>
      </c>
      <c r="R28" s="518">
        <v>0</v>
      </c>
      <c r="S28" s="518">
        <v>0</v>
      </c>
      <c r="T28" s="518">
        <v>0</v>
      </c>
      <c r="U28" s="518">
        <v>0</v>
      </c>
      <c r="V28" s="518">
        <v>0</v>
      </c>
      <c r="W28" s="518">
        <v>0</v>
      </c>
      <c r="X28" s="518">
        <v>-1</v>
      </c>
      <c r="Y28" s="518">
        <v>0</v>
      </c>
      <c r="Z28" s="518">
        <v>0</v>
      </c>
      <c r="AA28" s="518">
        <v>0</v>
      </c>
      <c r="AB28" s="518">
        <v>0</v>
      </c>
      <c r="AC28" s="518">
        <v>0</v>
      </c>
      <c r="AD28" s="518">
        <v>0</v>
      </c>
      <c r="AE28" s="518">
        <v>0</v>
      </c>
      <c r="AF28" s="518">
        <v>0</v>
      </c>
      <c r="AG28" s="518">
        <v>0</v>
      </c>
      <c r="AH28" s="518">
        <v>0</v>
      </c>
      <c r="AI28" s="518">
        <v>0</v>
      </c>
      <c r="AJ28" s="518">
        <v>0</v>
      </c>
      <c r="AK28" s="518">
        <v>0</v>
      </c>
      <c r="AL28" s="518">
        <v>0</v>
      </c>
      <c r="AM28" s="518">
        <v>0</v>
      </c>
      <c r="AN28" s="518">
        <v>0</v>
      </c>
      <c r="AO28" s="518">
        <v>0</v>
      </c>
      <c r="AP28" s="518">
        <v>0</v>
      </c>
      <c r="AQ28" s="518">
        <v>0</v>
      </c>
      <c r="AR28" s="518">
        <v>0</v>
      </c>
      <c r="AS28" s="518">
        <v>0</v>
      </c>
      <c r="AT28" s="518">
        <v>0</v>
      </c>
      <c r="AU28" s="518">
        <v>0</v>
      </c>
      <c r="AV28" s="518">
        <v>0</v>
      </c>
      <c r="AW28" s="518">
        <v>0</v>
      </c>
      <c r="AX28" s="518">
        <v>0</v>
      </c>
      <c r="AY28" s="518">
        <v>0</v>
      </c>
      <c r="AZ28" s="518">
        <v>0</v>
      </c>
      <c r="BA28" s="518">
        <v>0</v>
      </c>
      <c r="BB28" s="518">
        <v>0</v>
      </c>
      <c r="BC28" s="518">
        <v>0</v>
      </c>
      <c r="BD28" s="518">
        <v>0</v>
      </c>
      <c r="BE28" s="518">
        <v>0</v>
      </c>
      <c r="BF28" s="518">
        <v>0</v>
      </c>
      <c r="BG28" s="518">
        <v>0</v>
      </c>
      <c r="BH28" s="518">
        <v>0</v>
      </c>
      <c r="BI28" s="518">
        <v>0</v>
      </c>
      <c r="BJ28" s="518">
        <v>0</v>
      </c>
      <c r="BK28" s="518">
        <v>0</v>
      </c>
      <c r="BL28" s="518">
        <v>0</v>
      </c>
      <c r="BM28" s="518">
        <v>0</v>
      </c>
      <c r="BN28" s="518">
        <v>0</v>
      </c>
      <c r="BO28" s="518">
        <v>0</v>
      </c>
      <c r="BP28" s="518">
        <v>0</v>
      </c>
      <c r="BQ28" s="518">
        <v>0</v>
      </c>
      <c r="BR28" s="518">
        <v>0</v>
      </c>
      <c r="BS28" s="518">
        <v>0</v>
      </c>
      <c r="BT28" s="518">
        <v>0</v>
      </c>
      <c r="BU28" s="518">
        <v>0</v>
      </c>
      <c r="BV28" s="518">
        <v>0</v>
      </c>
      <c r="BW28" s="518">
        <v>0</v>
      </c>
    </row>
    <row r="29" spans="1:75" x14ac:dyDescent="0.25">
      <c r="B29" s="518">
        <v>0</v>
      </c>
      <c r="C29" s="518">
        <v>0</v>
      </c>
      <c r="D29" s="518">
        <v>0</v>
      </c>
      <c r="E29" s="518">
        <v>0</v>
      </c>
      <c r="F29" s="518">
        <v>0</v>
      </c>
      <c r="G29" s="518">
        <v>0</v>
      </c>
      <c r="H29" s="518">
        <v>0</v>
      </c>
      <c r="I29" s="518">
        <v>0</v>
      </c>
      <c r="J29" s="518">
        <v>0</v>
      </c>
      <c r="K29" s="518">
        <v>0</v>
      </c>
      <c r="L29" s="518">
        <v>0</v>
      </c>
      <c r="M29" s="518">
        <v>0</v>
      </c>
      <c r="N29" s="518">
        <v>0</v>
      </c>
      <c r="O29" s="518">
        <v>0</v>
      </c>
      <c r="P29" s="518">
        <v>0</v>
      </c>
      <c r="Q29" s="518">
        <v>0</v>
      </c>
      <c r="R29" s="518">
        <v>0</v>
      </c>
      <c r="S29" s="518">
        <v>0</v>
      </c>
      <c r="T29" s="518">
        <v>0</v>
      </c>
      <c r="U29" s="518">
        <v>0</v>
      </c>
      <c r="V29" s="518">
        <v>0</v>
      </c>
      <c r="W29" s="518">
        <v>0</v>
      </c>
      <c r="X29" s="518">
        <v>0</v>
      </c>
      <c r="Y29" s="518">
        <v>0</v>
      </c>
      <c r="Z29" s="518">
        <v>0</v>
      </c>
      <c r="AA29" s="518">
        <v>0</v>
      </c>
      <c r="AB29" s="518">
        <v>0</v>
      </c>
      <c r="AC29" s="518">
        <v>0</v>
      </c>
      <c r="AD29" s="518">
        <v>0</v>
      </c>
      <c r="AE29" s="518">
        <v>0</v>
      </c>
      <c r="AF29" s="518">
        <v>0</v>
      </c>
      <c r="AG29" s="518">
        <v>0</v>
      </c>
      <c r="AH29" s="518">
        <v>0</v>
      </c>
      <c r="AI29" s="518">
        <v>0</v>
      </c>
      <c r="AJ29" s="518">
        <v>0</v>
      </c>
      <c r="AK29" s="518">
        <v>0</v>
      </c>
      <c r="AL29" s="518">
        <v>0</v>
      </c>
      <c r="AM29" s="518">
        <v>0</v>
      </c>
      <c r="AN29" s="518">
        <v>0</v>
      </c>
      <c r="AO29" s="518">
        <v>0</v>
      </c>
      <c r="AP29" s="518">
        <v>0</v>
      </c>
      <c r="AQ29" s="518">
        <v>0</v>
      </c>
      <c r="AR29" s="518">
        <v>0</v>
      </c>
      <c r="AS29" s="518">
        <v>0</v>
      </c>
      <c r="AT29" s="518">
        <v>0</v>
      </c>
      <c r="AU29" s="518">
        <v>0</v>
      </c>
      <c r="AV29" s="518">
        <v>0</v>
      </c>
      <c r="AW29" s="518">
        <v>0</v>
      </c>
      <c r="AX29" s="518">
        <v>0</v>
      </c>
      <c r="AY29" s="518">
        <v>0</v>
      </c>
      <c r="AZ29" s="518">
        <v>0</v>
      </c>
      <c r="BA29" s="518">
        <v>0</v>
      </c>
      <c r="BB29" s="518">
        <v>0</v>
      </c>
      <c r="BC29" s="518">
        <v>0</v>
      </c>
      <c r="BD29" s="518">
        <v>0</v>
      </c>
      <c r="BE29" s="518">
        <v>0</v>
      </c>
      <c r="BF29" s="518">
        <v>0</v>
      </c>
      <c r="BG29" s="518">
        <v>0</v>
      </c>
      <c r="BH29" s="518">
        <v>0</v>
      </c>
      <c r="BI29" s="518">
        <v>0</v>
      </c>
      <c r="BJ29" s="518">
        <v>0</v>
      </c>
      <c r="BK29" s="518">
        <v>0</v>
      </c>
      <c r="BL29" s="518">
        <v>0</v>
      </c>
      <c r="BM29" s="518">
        <v>0</v>
      </c>
      <c r="BN29" s="518">
        <v>0</v>
      </c>
      <c r="BO29" s="518">
        <v>0</v>
      </c>
      <c r="BP29" s="518">
        <v>0</v>
      </c>
      <c r="BQ29" s="518">
        <v>0</v>
      </c>
      <c r="BR29" s="518">
        <v>0</v>
      </c>
      <c r="BS29" s="518">
        <v>0</v>
      </c>
      <c r="BT29" s="518">
        <v>0</v>
      </c>
      <c r="BU29" s="518">
        <v>0</v>
      </c>
      <c r="BV29" s="518">
        <v>0</v>
      </c>
      <c r="BW29" s="518">
        <v>0</v>
      </c>
    </row>
    <row r="30" spans="1:75" x14ac:dyDescent="0.25">
      <c r="B30" s="518">
        <v>0</v>
      </c>
      <c r="C30" s="518">
        <v>0</v>
      </c>
      <c r="D30" s="518">
        <v>0</v>
      </c>
      <c r="E30" s="518">
        <v>0</v>
      </c>
      <c r="F30" s="518">
        <v>0</v>
      </c>
      <c r="G30" s="518">
        <v>0</v>
      </c>
      <c r="H30" s="518">
        <v>0</v>
      </c>
      <c r="I30" s="518">
        <v>0</v>
      </c>
      <c r="J30" s="518">
        <v>0</v>
      </c>
      <c r="K30" s="518">
        <v>0</v>
      </c>
      <c r="L30" s="518">
        <v>0</v>
      </c>
      <c r="M30" s="518">
        <v>0</v>
      </c>
      <c r="N30" s="518">
        <v>0</v>
      </c>
      <c r="O30" s="518">
        <v>0</v>
      </c>
      <c r="P30" s="518">
        <v>0</v>
      </c>
      <c r="Q30" s="518">
        <v>0</v>
      </c>
      <c r="R30" s="518">
        <v>0</v>
      </c>
      <c r="S30" s="518">
        <v>0</v>
      </c>
      <c r="T30" s="518">
        <v>0</v>
      </c>
      <c r="U30" s="518">
        <v>0</v>
      </c>
      <c r="V30" s="518">
        <v>0</v>
      </c>
      <c r="W30" s="518">
        <v>0</v>
      </c>
      <c r="X30" s="518">
        <v>0</v>
      </c>
      <c r="Y30" s="518">
        <v>0</v>
      </c>
      <c r="Z30" s="518">
        <v>0</v>
      </c>
      <c r="AA30" s="518">
        <v>0</v>
      </c>
      <c r="AB30" s="518">
        <v>0</v>
      </c>
      <c r="AC30" s="518">
        <v>0</v>
      </c>
      <c r="AD30" s="518">
        <v>0</v>
      </c>
      <c r="AE30" s="518">
        <v>0</v>
      </c>
      <c r="AF30" s="518">
        <v>0</v>
      </c>
      <c r="AG30" s="518">
        <v>0</v>
      </c>
      <c r="AH30" s="518">
        <v>0</v>
      </c>
      <c r="AI30" s="518">
        <v>0</v>
      </c>
      <c r="AJ30" s="518">
        <v>0</v>
      </c>
      <c r="AK30" s="518">
        <v>0</v>
      </c>
      <c r="AL30" s="518">
        <v>0</v>
      </c>
      <c r="AM30" s="518">
        <v>0</v>
      </c>
      <c r="AN30" s="518">
        <v>0</v>
      </c>
      <c r="AO30" s="518">
        <v>0</v>
      </c>
      <c r="AP30" s="518">
        <v>0</v>
      </c>
      <c r="AQ30" s="518">
        <v>0</v>
      </c>
      <c r="AR30" s="518">
        <v>0</v>
      </c>
      <c r="AS30" s="518">
        <v>0</v>
      </c>
      <c r="AT30" s="518">
        <v>0</v>
      </c>
      <c r="AU30" s="518">
        <v>0</v>
      </c>
      <c r="AV30" s="518">
        <v>0</v>
      </c>
      <c r="AW30" s="518">
        <v>0</v>
      </c>
      <c r="AX30" s="518">
        <v>0</v>
      </c>
      <c r="AY30" s="518">
        <v>0</v>
      </c>
      <c r="AZ30" s="518">
        <v>0</v>
      </c>
      <c r="BA30" s="518">
        <v>0</v>
      </c>
      <c r="BB30" s="518">
        <v>0</v>
      </c>
      <c r="BC30" s="518">
        <v>0</v>
      </c>
      <c r="BD30" s="518">
        <v>0</v>
      </c>
      <c r="BE30" s="518">
        <v>0</v>
      </c>
      <c r="BF30" s="518">
        <v>0</v>
      </c>
      <c r="BG30" s="518">
        <v>0</v>
      </c>
      <c r="BH30" s="518">
        <v>0</v>
      </c>
      <c r="BI30" s="518">
        <v>0</v>
      </c>
      <c r="BJ30" s="518">
        <v>0</v>
      </c>
      <c r="BK30" s="518">
        <v>0</v>
      </c>
      <c r="BL30" s="518">
        <v>0</v>
      </c>
      <c r="BM30" s="518">
        <v>0</v>
      </c>
      <c r="BN30" s="518">
        <v>0</v>
      </c>
      <c r="BO30" s="518">
        <v>0</v>
      </c>
      <c r="BP30" s="518">
        <v>0</v>
      </c>
      <c r="BQ30" s="518">
        <v>0</v>
      </c>
      <c r="BR30" s="518">
        <v>0</v>
      </c>
      <c r="BS30" s="518">
        <v>0</v>
      </c>
      <c r="BT30" s="518">
        <v>0</v>
      </c>
      <c r="BU30" s="518">
        <v>0</v>
      </c>
      <c r="BV30" s="518">
        <v>0</v>
      </c>
      <c r="BW30" s="518">
        <v>0</v>
      </c>
    </row>
    <row r="31" spans="1:75" x14ac:dyDescent="0.25">
      <c r="B31" s="518">
        <v>0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518">
        <v>0</v>
      </c>
      <c r="P31" s="518">
        <v>0</v>
      </c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-17621</v>
      </c>
      <c r="Y31" s="518">
        <v>0</v>
      </c>
      <c r="Z31" s="518">
        <v>0</v>
      </c>
      <c r="AA31" s="518">
        <v>0</v>
      </c>
      <c r="AB31" s="518">
        <v>0</v>
      </c>
      <c r="AC31" s="518">
        <v>0</v>
      </c>
      <c r="AD31" s="518">
        <v>0</v>
      </c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0</v>
      </c>
      <c r="AQ31" s="518">
        <v>0</v>
      </c>
      <c r="AR31" s="518">
        <v>0</v>
      </c>
      <c r="AS31" s="518">
        <v>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518">
        <v>0</v>
      </c>
      <c r="BF31" s="518">
        <v>0</v>
      </c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518">
        <v>0</v>
      </c>
      <c r="BT31" s="518">
        <v>0</v>
      </c>
      <c r="BU31" s="518">
        <v>0</v>
      </c>
      <c r="BV31" s="518">
        <v>0</v>
      </c>
      <c r="BW31" s="518">
        <v>0</v>
      </c>
    </row>
    <row r="32" spans="1:75" x14ac:dyDescent="0.25">
      <c r="B32" s="518"/>
      <c r="C32" s="518"/>
      <c r="D32" s="518"/>
      <c r="E32" s="518"/>
      <c r="F32" s="518"/>
      <c r="G32" s="518"/>
      <c r="H32" s="518"/>
      <c r="I32" s="518"/>
      <c r="J32" s="518"/>
      <c r="K32" s="518"/>
      <c r="L32" s="518"/>
      <c r="M32" s="518"/>
      <c r="N32" s="518"/>
      <c r="O32" s="518"/>
      <c r="P32" s="518"/>
      <c r="Q32" s="518"/>
      <c r="R32" s="518"/>
      <c r="S32" s="518"/>
      <c r="T32" s="518"/>
      <c r="U32" s="518"/>
      <c r="V32" s="518"/>
      <c r="W32" s="518"/>
      <c r="X32" s="518"/>
      <c r="Y32" s="518"/>
      <c r="Z32" s="518"/>
      <c r="AA32" s="518"/>
      <c r="AB32" s="518"/>
      <c r="AC32" s="518"/>
      <c r="AD32" s="518"/>
      <c r="AE32" s="518"/>
      <c r="AF32" s="518"/>
      <c r="AG32" s="518"/>
      <c r="AH32" s="518"/>
      <c r="AI32" s="518"/>
      <c r="AJ32" s="518"/>
      <c r="AK32" s="518"/>
      <c r="AL32" s="518"/>
      <c r="AM32" s="518"/>
      <c r="AN32" s="518"/>
      <c r="AO32" s="518"/>
      <c r="AP32" s="518"/>
      <c r="AQ32" s="518"/>
      <c r="AR32" s="518"/>
      <c r="AS32" s="518"/>
      <c r="AT32" s="518"/>
      <c r="AU32" s="518"/>
      <c r="AV32" s="518"/>
      <c r="AW32" s="518"/>
      <c r="AX32" s="518"/>
      <c r="AY32" s="518"/>
      <c r="AZ32" s="518"/>
      <c r="BA32" s="518"/>
      <c r="BB32" s="518"/>
      <c r="BC32" s="518"/>
      <c r="BD32" s="518"/>
      <c r="BE32" s="518"/>
      <c r="BF32" s="518"/>
      <c r="BG32" s="518"/>
      <c r="BH32" s="518"/>
      <c r="BI32" s="518"/>
      <c r="BJ32" s="518"/>
      <c r="BK32" s="518"/>
      <c r="BL32" s="518"/>
      <c r="BM32" s="518"/>
      <c r="BN32" s="518"/>
      <c r="BO32" s="518"/>
      <c r="BP32" s="518"/>
      <c r="BQ32" s="518"/>
      <c r="BR32" s="518"/>
      <c r="BS32" s="518"/>
      <c r="BT32" s="518"/>
      <c r="BU32" s="518"/>
      <c r="BV32" s="518"/>
      <c r="BW32" s="518"/>
    </row>
    <row r="33" spans="2:75" x14ac:dyDescent="0.25">
      <c r="B33" s="518"/>
      <c r="C33" s="518"/>
      <c r="D33" s="518"/>
      <c r="E33" s="518"/>
      <c r="F33" s="518"/>
      <c r="G33" s="518"/>
      <c r="H33" s="518"/>
      <c r="I33" s="518"/>
      <c r="J33" s="518"/>
      <c r="K33" s="518"/>
      <c r="L33" s="518"/>
      <c r="M33" s="518"/>
      <c r="N33" s="518"/>
      <c r="O33" s="518"/>
      <c r="P33" s="518"/>
      <c r="Q33" s="518"/>
      <c r="R33" s="518"/>
      <c r="S33" s="518"/>
      <c r="T33" s="518"/>
      <c r="U33" s="518"/>
      <c r="V33" s="518"/>
      <c r="W33" s="518"/>
      <c r="X33" s="518"/>
      <c r="Y33" s="518"/>
      <c r="Z33" s="518"/>
      <c r="AA33" s="518"/>
      <c r="AB33" s="518"/>
      <c r="AC33" s="518"/>
      <c r="AD33" s="518"/>
      <c r="AE33" s="518"/>
      <c r="AF33" s="518"/>
      <c r="AG33" s="518"/>
      <c r="AH33" s="518"/>
      <c r="AI33" s="518"/>
      <c r="AJ33" s="518"/>
      <c r="AK33" s="518"/>
      <c r="AL33" s="518"/>
      <c r="AM33" s="518"/>
      <c r="AN33" s="518"/>
      <c r="AO33" s="518"/>
      <c r="AP33" s="518"/>
      <c r="AQ33" s="518"/>
      <c r="AR33" s="518"/>
      <c r="AS33" s="518"/>
      <c r="AT33" s="518"/>
      <c r="AU33" s="518"/>
      <c r="AV33" s="518"/>
      <c r="AW33" s="518"/>
      <c r="AX33" s="518"/>
      <c r="AY33" s="518"/>
      <c r="AZ33" s="518"/>
      <c r="BA33" s="518"/>
      <c r="BB33" s="518"/>
      <c r="BC33" s="518"/>
      <c r="BD33" s="518"/>
      <c r="BE33" s="518"/>
      <c r="BF33" s="518"/>
      <c r="BG33" s="518"/>
      <c r="BH33" s="518"/>
      <c r="BI33" s="518"/>
      <c r="BJ33" s="518"/>
      <c r="BK33" s="518"/>
      <c r="BL33" s="518"/>
      <c r="BM33" s="518"/>
      <c r="BN33" s="518"/>
      <c r="BO33" s="518"/>
      <c r="BP33" s="518"/>
      <c r="BQ33" s="518"/>
      <c r="BR33" s="518"/>
      <c r="BS33" s="518"/>
      <c r="BT33" s="518"/>
      <c r="BU33" s="518"/>
      <c r="BV33" s="518"/>
      <c r="BW33" s="518"/>
    </row>
    <row r="34" spans="2:75" x14ac:dyDescent="0.25">
      <c r="B34" s="518"/>
    </row>
    <row r="35" spans="2:75" x14ac:dyDescent="0.25">
      <c r="B35" s="518"/>
    </row>
    <row r="36" spans="2:75" x14ac:dyDescent="0.25">
      <c r="B36" s="518"/>
    </row>
    <row r="37" spans="2:75" x14ac:dyDescent="0.25">
      <c r="B37" s="518"/>
    </row>
  </sheetData>
  <pageMargins left="0.7" right="0.7" top="0.75" bottom="0.75" header="0.3" footer="0.3"/>
  <pageSetup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538E4-5561-480C-86CA-3B9E43C6CAB2}">
  <sheetPr>
    <tabColor theme="2" tint="-0.249977111117893"/>
  </sheetPr>
  <dimension ref="A1:CK21"/>
  <sheetViews>
    <sheetView zoomScale="80" zoomScaleNormal="80" workbookViewId="0">
      <pane xSplit="1" ySplit="1" topLeftCell="AA2" activePane="bottomRight" state="frozen"/>
      <selection activeCell="O5" sqref="O5"/>
      <selection pane="topRight" activeCell="O5" sqref="O5"/>
      <selection pane="bottomLeft" activeCell="O5" sqref="O5"/>
      <selection pane="bottomRight" activeCell="AM10" sqref="AM10"/>
    </sheetView>
  </sheetViews>
  <sheetFormatPr defaultColWidth="9.140625" defaultRowHeight="15" x14ac:dyDescent="0.25"/>
  <cols>
    <col min="1" max="1" width="70.85546875" style="502" customWidth="1"/>
    <col min="2" max="2" width="18.28515625" style="502" customWidth="1"/>
    <col min="3" max="3" width="13" style="502" customWidth="1"/>
    <col min="4" max="6" width="16" style="502" customWidth="1"/>
    <col min="7" max="7" width="16.140625" style="502" customWidth="1"/>
    <col min="8" max="8" width="14.28515625" style="502" customWidth="1"/>
    <col min="9" max="9" width="13" style="502" customWidth="1"/>
    <col min="10" max="10" width="14.5703125" style="502" customWidth="1"/>
    <col min="11" max="11" width="13.5703125" style="502" customWidth="1"/>
    <col min="12" max="12" width="14.5703125" style="502" customWidth="1"/>
    <col min="13" max="13" width="17.42578125" style="502" customWidth="1"/>
    <col min="14" max="14" width="17.140625" style="502" customWidth="1"/>
    <col min="15" max="15" width="16.28515625" style="502" customWidth="1"/>
    <col min="16" max="16" width="16" style="502" customWidth="1"/>
    <col min="17" max="18" width="14.28515625" style="502" customWidth="1"/>
    <col min="19" max="19" width="16" style="502" customWidth="1"/>
    <col min="20" max="20" width="20" style="502" customWidth="1"/>
    <col min="21" max="21" width="14.28515625" style="502" customWidth="1"/>
    <col min="22" max="22" width="16" style="502" customWidth="1"/>
    <col min="23" max="23" width="14.28515625" style="502" customWidth="1"/>
    <col min="24" max="25" width="16" style="502" customWidth="1"/>
    <col min="26" max="26" width="14.7109375" style="502" customWidth="1"/>
    <col min="27" max="27" width="17.140625" style="502" customWidth="1"/>
    <col min="28" max="28" width="13" style="502" customWidth="1"/>
    <col min="29" max="29" width="14.28515625" style="502" customWidth="1"/>
    <col min="30" max="30" width="16" style="502" customWidth="1"/>
    <col min="31" max="31" width="17.140625" style="502" customWidth="1"/>
    <col min="32" max="32" width="22.7109375" style="502" customWidth="1"/>
    <col min="33" max="33" width="16.5703125" style="502" customWidth="1"/>
    <col min="34" max="34" width="15" style="502" customWidth="1"/>
    <col min="35" max="35" width="16.42578125" style="502" customWidth="1"/>
    <col min="36" max="36" width="16" style="502" customWidth="1"/>
    <col min="37" max="37" width="14.28515625" style="502" customWidth="1"/>
    <col min="38" max="38" width="16.7109375" style="502" customWidth="1"/>
    <col min="39" max="39" width="16" style="761" customWidth="1"/>
    <col min="40" max="40" width="14.28515625" style="502" customWidth="1"/>
    <col min="41" max="41" width="16.5703125" style="502" customWidth="1"/>
    <col min="42" max="43" width="16" style="502" customWidth="1"/>
    <col min="44" max="44" width="14.28515625" style="502" customWidth="1"/>
    <col min="45" max="45" width="37.85546875" style="502" customWidth="1"/>
    <col min="46" max="46" width="14.85546875" style="502" customWidth="1"/>
    <col min="47" max="47" width="16" style="502" customWidth="1"/>
    <col min="48" max="48" width="21.42578125" style="502" customWidth="1"/>
    <col min="49" max="49" width="14.28515625" style="502" customWidth="1"/>
    <col min="50" max="50" width="16" style="502" customWidth="1"/>
    <col min="51" max="51" width="14.28515625" style="502" customWidth="1"/>
    <col min="52" max="52" width="16" style="502" customWidth="1"/>
    <col min="53" max="53" width="17.140625" style="502" customWidth="1"/>
    <col min="54" max="54" width="16" style="502" customWidth="1"/>
    <col min="55" max="56" width="14.28515625" style="502" customWidth="1"/>
    <col min="57" max="57" width="15.28515625" style="502" customWidth="1"/>
    <col min="58" max="58" width="14.28515625" style="502" customWidth="1"/>
    <col min="59" max="59" width="16" style="502" customWidth="1"/>
    <col min="60" max="60" width="14.28515625" style="502" customWidth="1"/>
    <col min="61" max="61" width="17.140625" style="502" customWidth="1"/>
    <col min="62" max="62" width="16" style="502" customWidth="1"/>
    <col min="63" max="63" width="14.28515625" style="502" customWidth="1"/>
    <col min="64" max="64" width="16" style="502" customWidth="1"/>
    <col min="65" max="65" width="16.85546875" style="502" customWidth="1"/>
    <col min="66" max="66" width="14.28515625" style="502" customWidth="1"/>
    <col min="67" max="67" width="14.85546875" style="502" customWidth="1"/>
    <col min="68" max="68" width="17" style="502" customWidth="1"/>
    <col min="69" max="69" width="16" style="502" customWidth="1"/>
    <col min="70" max="71" width="15.28515625" style="502" customWidth="1"/>
    <col min="72" max="72" width="12.5703125" style="502" customWidth="1"/>
    <col min="73" max="74" width="15.28515625" style="502" customWidth="1"/>
    <col min="75" max="75" width="16.140625" style="502" customWidth="1"/>
    <col min="76" max="76" width="24.28515625" style="502" customWidth="1"/>
    <col min="77" max="77" width="11" style="502" customWidth="1"/>
    <col min="78" max="78" width="41.7109375" style="502" customWidth="1"/>
    <col min="79" max="79" width="27.5703125" style="502" customWidth="1"/>
    <col min="80" max="81" width="12" style="502" customWidth="1"/>
    <col min="82" max="84" width="2" style="502" customWidth="1"/>
    <col min="85" max="85" width="11" style="502" customWidth="1"/>
    <col min="86" max="86" width="10" style="502" customWidth="1"/>
    <col min="87" max="87" width="11" style="502" customWidth="1"/>
    <col min="88" max="88" width="12" style="502" customWidth="1"/>
    <col min="89" max="89" width="30.28515625" style="502" customWidth="1"/>
    <col min="90" max="90" width="27.7109375" style="502" customWidth="1"/>
    <col min="91" max="91" width="9" style="502" customWidth="1"/>
    <col min="92" max="92" width="12" style="502" customWidth="1"/>
    <col min="93" max="95" width="2" style="502" customWidth="1"/>
    <col min="96" max="96" width="8" style="502" customWidth="1"/>
    <col min="97" max="97" width="6" style="502" customWidth="1"/>
    <col min="98" max="98" width="7" style="502" customWidth="1"/>
    <col min="99" max="99" width="12" style="502" customWidth="1"/>
    <col min="100" max="100" width="30.5703125" style="502" customWidth="1"/>
    <col min="101" max="101" width="34.28515625" style="502" customWidth="1"/>
    <col min="102" max="103" width="8" style="502" customWidth="1"/>
    <col min="104" max="106" width="2" style="502" customWidth="1"/>
    <col min="107" max="107" width="7" style="502" customWidth="1"/>
    <col min="108" max="108" width="6" style="502" customWidth="1"/>
    <col min="109" max="109" width="5" style="502" customWidth="1"/>
    <col min="110" max="110" width="9" style="502" customWidth="1"/>
    <col min="111" max="111" width="37" style="502" customWidth="1"/>
    <col min="112" max="112" width="25.140625" style="502" customWidth="1"/>
    <col min="113" max="114" width="12" style="502" customWidth="1"/>
    <col min="115" max="117" width="2" style="502" customWidth="1"/>
    <col min="118" max="118" width="11" style="502" customWidth="1"/>
    <col min="119" max="119" width="2" style="502" customWidth="1"/>
    <col min="120" max="120" width="10" style="502" customWidth="1"/>
    <col min="121" max="121" width="12" style="502" customWidth="1"/>
    <col min="122" max="122" width="27.85546875" style="502" customWidth="1"/>
    <col min="123" max="123" width="29.85546875" style="502" customWidth="1"/>
    <col min="124" max="125" width="8" style="502" customWidth="1"/>
    <col min="126" max="128" width="2" style="502" customWidth="1"/>
    <col min="129" max="129" width="7" style="502" customWidth="1"/>
    <col min="130" max="130" width="2" style="502" customWidth="1"/>
    <col min="131" max="131" width="6" style="502" customWidth="1"/>
    <col min="132" max="132" width="9" style="502" customWidth="1"/>
    <col min="133" max="133" width="32.7109375" style="502" customWidth="1"/>
    <col min="134" max="134" width="17.5703125" style="502" customWidth="1"/>
    <col min="135" max="135" width="9" style="502" customWidth="1"/>
    <col min="136" max="136" width="10" style="502" customWidth="1"/>
    <col min="137" max="139" width="2" style="502" customWidth="1"/>
    <col min="140" max="140" width="8" style="502" customWidth="1"/>
    <col min="141" max="141" width="7" style="502" customWidth="1"/>
    <col min="142" max="142" width="2" style="502" customWidth="1"/>
    <col min="143" max="143" width="10" style="502" customWidth="1"/>
    <col min="144" max="144" width="20.28515625" style="502" customWidth="1"/>
    <col min="145" max="145" width="32.28515625" style="502" customWidth="1"/>
    <col min="146" max="146" width="10" style="502" customWidth="1"/>
    <col min="147" max="148" width="11" style="502" customWidth="1"/>
    <col min="149" max="150" width="2" style="502" customWidth="1"/>
    <col min="151" max="151" width="9" style="502" customWidth="1"/>
    <col min="152" max="152" width="2" style="502" customWidth="1"/>
    <col min="153" max="153" width="9" style="502" customWidth="1"/>
    <col min="154" max="154" width="11" style="502" customWidth="1"/>
    <col min="155" max="155" width="35.140625" style="502" customWidth="1"/>
    <col min="156" max="156" width="23.7109375" style="502" customWidth="1"/>
    <col min="157" max="158" width="10" style="502" customWidth="1"/>
    <col min="159" max="159" width="9" style="502" customWidth="1"/>
    <col min="160" max="161" width="2" style="502" customWidth="1"/>
    <col min="162" max="162" width="8" style="502" customWidth="1"/>
    <col min="163" max="163" width="7" style="502" customWidth="1"/>
    <col min="164" max="164" width="8" style="502" customWidth="1"/>
    <col min="165" max="165" width="10" style="502" customWidth="1"/>
    <col min="166" max="166" width="26.5703125" style="502" customWidth="1"/>
    <col min="167" max="167" width="18.85546875" style="502" customWidth="1"/>
    <col min="168" max="168" width="12" style="502" customWidth="1"/>
    <col min="169" max="169" width="11" style="502" customWidth="1"/>
    <col min="170" max="170" width="12" style="502" customWidth="1"/>
    <col min="171" max="172" width="2" style="502" customWidth="1"/>
    <col min="173" max="173" width="12" style="502" customWidth="1"/>
    <col min="174" max="174" width="10" style="502" customWidth="1"/>
    <col min="175" max="176" width="11" style="502" customWidth="1"/>
    <col min="177" max="177" width="21.7109375" style="502" customWidth="1"/>
    <col min="178" max="178" width="33.7109375" style="502" customWidth="1"/>
    <col min="179" max="181" width="12" style="502" customWidth="1"/>
    <col min="182" max="182" width="2" style="502" customWidth="1"/>
    <col min="183" max="184" width="11" style="502" customWidth="1"/>
    <col min="185" max="185" width="10" style="502" customWidth="1"/>
    <col min="186" max="186" width="7" style="502" customWidth="1"/>
    <col min="187" max="187" width="12" style="502" customWidth="1"/>
    <col min="188" max="188" width="36.5703125" style="502" customWidth="1"/>
    <col min="189" max="189" width="45.42578125" style="502" customWidth="1"/>
    <col min="190" max="191" width="12" style="502" customWidth="1"/>
    <col min="192" max="194" width="2" style="502" customWidth="1"/>
    <col min="195" max="195" width="10" style="502" customWidth="1"/>
    <col min="196" max="196" width="6" style="502" customWidth="1"/>
    <col min="197" max="197" width="10" style="502" customWidth="1"/>
    <col min="198" max="198" width="12" style="502" customWidth="1"/>
    <col min="199" max="199" width="48.28515625" style="502" customWidth="1"/>
    <col min="200" max="200" width="28" style="502" customWidth="1"/>
    <col min="201" max="202" width="12" style="502" customWidth="1"/>
    <col min="203" max="205" width="2" style="502" customWidth="1"/>
    <col min="206" max="206" width="11" style="502" customWidth="1"/>
    <col min="207" max="207" width="10" style="502" customWidth="1"/>
    <col min="208" max="208" width="8" style="502" customWidth="1"/>
    <col min="209" max="209" width="12" style="502" customWidth="1"/>
    <col min="210" max="210" width="30.7109375" style="502" customWidth="1"/>
    <col min="211" max="211" width="29.85546875" style="502" customWidth="1"/>
    <col min="212" max="212" width="12" style="502" customWidth="1"/>
    <col min="213" max="213" width="9" style="502" customWidth="1"/>
    <col min="214" max="216" width="2" style="502" customWidth="1"/>
    <col min="217" max="217" width="7" style="502" customWidth="1"/>
    <col min="218" max="218" width="2" style="502" customWidth="1"/>
    <col min="219" max="219" width="6" style="502" customWidth="1"/>
    <col min="220" max="220" width="12" style="502" customWidth="1"/>
    <col min="221" max="221" width="32.7109375" style="502" customWidth="1"/>
    <col min="222" max="222" width="26.28515625" style="502" customWidth="1"/>
    <col min="223" max="224" width="12" style="502" customWidth="1"/>
    <col min="225" max="227" width="2" style="502" customWidth="1"/>
    <col min="228" max="228" width="11" style="502" customWidth="1"/>
    <col min="229" max="229" width="10" style="502" customWidth="1"/>
    <col min="230" max="230" width="8" style="502" customWidth="1"/>
    <col min="231" max="231" width="12" style="502" customWidth="1"/>
    <col min="232" max="232" width="29" style="502" customWidth="1"/>
    <col min="233" max="233" width="32" style="502" customWidth="1"/>
    <col min="234" max="235" width="12" style="502" customWidth="1"/>
    <col min="236" max="238" width="2" style="502" customWidth="1"/>
    <col min="239" max="239" width="10" style="502" customWidth="1"/>
    <col min="240" max="240" width="2" style="502" customWidth="1"/>
    <col min="241" max="241" width="10" style="502" customWidth="1"/>
    <col min="242" max="242" width="12" style="502" customWidth="1"/>
    <col min="243" max="243" width="34.7109375" style="502" customWidth="1"/>
    <col min="244" max="244" width="32.42578125" style="502" customWidth="1"/>
    <col min="245" max="247" width="12" style="502" customWidth="1"/>
    <col min="248" max="249" width="2" style="502" customWidth="1"/>
    <col min="250" max="250" width="11" style="502" customWidth="1"/>
    <col min="251" max="251" width="9" style="502" customWidth="1"/>
    <col min="252" max="253" width="11" style="502" customWidth="1"/>
    <col min="254" max="254" width="35.28515625" style="502" customWidth="1"/>
    <col min="255" max="255" width="28.28515625" style="502" customWidth="1"/>
    <col min="256" max="256" width="9" style="502" customWidth="1"/>
    <col min="257" max="257" width="10" style="502" customWidth="1"/>
    <col min="258" max="259" width="2" style="502" customWidth="1"/>
    <col min="260" max="260" width="9" style="502" customWidth="1"/>
    <col min="261" max="261" width="8" style="502" customWidth="1"/>
    <col min="262" max="263" width="7" style="502" customWidth="1"/>
    <col min="264" max="264" width="10" style="502" customWidth="1"/>
    <col min="265" max="265" width="31" style="502" customWidth="1"/>
    <col min="266" max="266" width="21.7109375" style="502" customWidth="1"/>
    <col min="267" max="267" width="9" style="502" customWidth="1"/>
    <col min="268" max="268" width="10" style="502" customWidth="1"/>
    <col min="269" max="271" width="2" style="502" customWidth="1"/>
    <col min="272" max="272" width="8" style="502" customWidth="1"/>
    <col min="273" max="274" width="7" style="502" customWidth="1"/>
    <col min="275" max="275" width="10" style="502" customWidth="1"/>
    <col min="276" max="276" width="24.42578125" style="502" customWidth="1"/>
    <col min="277" max="277" width="40.28515625" style="502" customWidth="1"/>
    <col min="278" max="279" width="9" style="502" customWidth="1"/>
    <col min="280" max="282" width="2" style="502" customWidth="1"/>
    <col min="283" max="283" width="8" style="502" customWidth="1"/>
    <col min="284" max="284" width="6" style="502" customWidth="1"/>
    <col min="285" max="285" width="2" style="502" customWidth="1"/>
    <col min="286" max="286" width="9" style="502" customWidth="1"/>
    <col min="287" max="287" width="43.140625" style="502" customWidth="1"/>
    <col min="288" max="288" width="27" style="502" customWidth="1"/>
    <col min="289" max="289" width="10" style="502" customWidth="1"/>
    <col min="290" max="291" width="11" style="502" customWidth="1"/>
    <col min="292" max="293" width="2" style="502" customWidth="1"/>
    <col min="294" max="294" width="9" style="502" customWidth="1"/>
    <col min="295" max="295" width="7" style="502" customWidth="1"/>
    <col min="296" max="296" width="9" style="502" customWidth="1"/>
    <col min="297" max="297" width="11" style="502" customWidth="1"/>
    <col min="298" max="298" width="29.85546875" style="502" customWidth="1"/>
    <col min="299" max="299" width="16.28515625" style="502" customWidth="1"/>
    <col min="300" max="301" width="8" style="502" customWidth="1"/>
    <col min="302" max="306" width="2" style="502" customWidth="1"/>
    <col min="307" max="307" width="6" style="502" customWidth="1"/>
    <col min="308" max="308" width="9" style="502" customWidth="1"/>
    <col min="309" max="309" width="19" style="502" customWidth="1"/>
    <col min="310" max="310" width="22.7109375" style="502" customWidth="1"/>
    <col min="311" max="312" width="9" style="502" customWidth="1"/>
    <col min="313" max="315" width="2" style="502" customWidth="1"/>
    <col min="316" max="316" width="8" style="502" customWidth="1"/>
    <col min="317" max="318" width="7" style="502" customWidth="1"/>
    <col min="319" max="319" width="10" style="502" customWidth="1"/>
    <col min="320" max="320" width="25.5703125" style="502" customWidth="1"/>
    <col min="321" max="321" width="33.42578125" style="502" customWidth="1"/>
    <col min="322" max="322" width="12" style="502" customWidth="1"/>
    <col min="323" max="323" width="11" style="502" customWidth="1"/>
    <col min="324" max="324" width="12" style="502" customWidth="1"/>
    <col min="325" max="326" width="2" style="502" customWidth="1"/>
    <col min="327" max="327" width="12" style="502" customWidth="1"/>
    <col min="328" max="328" width="2" style="502" customWidth="1"/>
    <col min="329" max="330" width="11" style="502" customWidth="1"/>
    <col min="331" max="331" width="36.28515625" style="502" customWidth="1"/>
    <col min="332" max="332" width="24.28515625" style="502" customWidth="1"/>
    <col min="333" max="334" width="11" style="502" customWidth="1"/>
    <col min="335" max="335" width="2" style="502" customWidth="1"/>
    <col min="336" max="336" width="11" style="502" customWidth="1"/>
    <col min="337" max="337" width="2" style="502" customWidth="1"/>
    <col min="338" max="341" width="12" style="502" customWidth="1"/>
    <col min="342" max="342" width="27.140625" style="502" customWidth="1"/>
    <col min="343" max="343" width="34.7109375" style="502" customWidth="1"/>
    <col min="344" max="351" width="2" style="502" customWidth="1"/>
    <col min="352" max="352" width="3" style="502" customWidth="1"/>
    <col min="353" max="353" width="37.42578125" style="502" customWidth="1"/>
    <col min="354" max="354" width="21.85546875" style="502" customWidth="1"/>
    <col min="355" max="356" width="9" style="502" customWidth="1"/>
    <col min="357" max="359" width="2" style="502" customWidth="1"/>
    <col min="360" max="360" width="7" style="502" customWidth="1"/>
    <col min="361" max="361" width="8" style="502" customWidth="1"/>
    <col min="362" max="362" width="6" style="502" customWidth="1"/>
    <col min="363" max="363" width="12" style="502" customWidth="1"/>
    <col min="364" max="364" width="24.7109375" style="502" customWidth="1"/>
    <col min="365" max="365" width="35.85546875" style="502" customWidth="1"/>
    <col min="366" max="367" width="9" style="502" customWidth="1"/>
    <col min="368" max="370" width="2" style="502" customWidth="1"/>
    <col min="371" max="371" width="8" style="502" customWidth="1"/>
    <col min="372" max="372" width="2" style="502" customWidth="1"/>
    <col min="373" max="373" width="7" style="502" customWidth="1"/>
    <col min="374" max="374" width="10" style="502" customWidth="1"/>
    <col min="375" max="375" width="38.7109375" style="502" customWidth="1"/>
    <col min="376" max="376" width="26.7109375" style="502" customWidth="1"/>
    <col min="377" max="378" width="12" style="502" customWidth="1"/>
    <col min="379" max="379" width="10" style="502" customWidth="1"/>
    <col min="380" max="381" width="2" style="502" customWidth="1"/>
    <col min="382" max="382" width="8" style="502" customWidth="1"/>
    <col min="383" max="383" width="2" style="502" customWidth="1"/>
    <col min="384" max="384" width="8" style="502" customWidth="1"/>
    <col min="385" max="385" width="12" style="502" customWidth="1"/>
    <col min="386" max="386" width="29.7109375" style="502" customWidth="1"/>
    <col min="387" max="387" width="27.28515625" style="502" customWidth="1"/>
    <col min="388" max="389" width="12" style="502" customWidth="1"/>
    <col min="390" max="390" width="11" style="502" customWidth="1"/>
    <col min="391" max="391" width="2" style="502" customWidth="1"/>
    <col min="392" max="392" width="12" style="502" customWidth="1"/>
    <col min="393" max="393" width="11" style="502" customWidth="1"/>
    <col min="394" max="394" width="2" style="502" customWidth="1"/>
    <col min="395" max="396" width="11" style="502" customWidth="1"/>
    <col min="397" max="397" width="30.140625" style="502" customWidth="1"/>
    <col min="398" max="398" width="21.5703125" style="502" customWidth="1"/>
    <col min="399" max="400" width="12" style="502" customWidth="1"/>
    <col min="401" max="403" width="2" style="502" customWidth="1"/>
    <col min="404" max="404" width="11" style="502" customWidth="1"/>
    <col min="405" max="405" width="9" style="502" customWidth="1"/>
    <col min="406" max="406" width="7" style="502" customWidth="1"/>
    <col min="407" max="407" width="12" style="502" customWidth="1"/>
    <col min="408" max="408" width="24.28515625" style="502" customWidth="1"/>
    <col min="409" max="409" width="30.7109375" style="502" customWidth="1"/>
    <col min="410" max="410" width="9" style="502" customWidth="1"/>
    <col min="411" max="411" width="12" style="502" customWidth="1"/>
    <col min="412" max="414" width="2" style="502" customWidth="1"/>
    <col min="415" max="415" width="10" style="502" customWidth="1"/>
    <col min="416" max="416" width="9" style="502" customWidth="1"/>
    <col min="417" max="417" width="10" style="502" customWidth="1"/>
    <col min="418" max="418" width="12" style="502" customWidth="1"/>
    <col min="419" max="419" width="33.42578125" style="502" customWidth="1"/>
    <col min="420" max="420" width="18.7109375" style="502" customWidth="1"/>
    <col min="421" max="421" width="10" style="502" customWidth="1"/>
    <col min="422" max="422" width="11" style="502" customWidth="1"/>
    <col min="423" max="423" width="10" style="502" customWidth="1"/>
    <col min="424" max="425" width="2" style="502" customWidth="1"/>
    <col min="426" max="426" width="9" style="502" customWidth="1"/>
    <col min="427" max="427" width="7" style="502" customWidth="1"/>
    <col min="428" max="428" width="8" style="502" customWidth="1"/>
    <col min="429" max="429" width="11" style="502" customWidth="1"/>
    <col min="430" max="430" width="21.5703125" style="502" customWidth="1"/>
    <col min="431" max="431" width="32.28515625" style="502" customWidth="1"/>
    <col min="432" max="432" width="9" style="502" customWidth="1"/>
    <col min="433" max="433" width="12" style="502" customWidth="1"/>
    <col min="434" max="436" width="2" style="502" customWidth="1"/>
    <col min="437" max="437" width="7" style="502" customWidth="1"/>
    <col min="438" max="438" width="2" style="502" customWidth="1"/>
    <col min="439" max="439" width="10" style="502" customWidth="1"/>
    <col min="440" max="440" width="12" style="502" customWidth="1"/>
    <col min="441" max="441" width="35.140625" style="502" customWidth="1"/>
    <col min="442" max="442" width="28.28515625" style="502" customWidth="1"/>
    <col min="443" max="443" width="9" style="502" customWidth="1"/>
    <col min="444" max="445" width="10" style="502" customWidth="1"/>
    <col min="446" max="447" width="2" style="502" customWidth="1"/>
    <col min="448" max="448" width="8" style="502" customWidth="1"/>
    <col min="449" max="449" width="7" style="502" customWidth="1"/>
    <col min="450" max="450" width="8" style="502" customWidth="1"/>
    <col min="451" max="451" width="10" style="502" customWidth="1"/>
    <col min="452" max="452" width="31.140625" style="502" customWidth="1"/>
    <col min="453" max="453" width="36.7109375" style="502" customWidth="1"/>
    <col min="454" max="454" width="9" style="502" customWidth="1"/>
    <col min="455" max="455" width="10" style="502" customWidth="1"/>
    <col min="456" max="458" width="2" style="502" customWidth="1"/>
    <col min="459" max="459" width="8" style="502" customWidth="1"/>
    <col min="460" max="461" width="7" style="502" customWidth="1"/>
    <col min="462" max="462" width="10" style="502" customWidth="1"/>
    <col min="463" max="463" width="39.5703125" style="502" customWidth="1"/>
    <col min="464" max="464" width="28.28515625" style="502" customWidth="1"/>
    <col min="465" max="465" width="12" style="502" customWidth="1"/>
    <col min="466" max="466" width="10" style="502" customWidth="1"/>
    <col min="467" max="469" width="2" style="502" customWidth="1"/>
    <col min="470" max="470" width="8" style="502" customWidth="1"/>
    <col min="471" max="471" width="10" style="502" customWidth="1"/>
    <col min="472" max="472" width="8" style="502" customWidth="1"/>
    <col min="473" max="473" width="11" style="502" customWidth="1"/>
    <col min="474" max="474" width="31" style="502" customWidth="1"/>
    <col min="475" max="475" width="29.85546875" style="502" customWidth="1"/>
    <col min="476" max="477" width="9" style="502" customWidth="1"/>
    <col min="478" max="480" width="2" style="502" customWidth="1"/>
    <col min="481" max="481" width="8" style="502" customWidth="1"/>
    <col min="482" max="482" width="2" style="502" customWidth="1"/>
    <col min="483" max="483" width="7" style="502" customWidth="1"/>
    <col min="484" max="484" width="10" style="502" customWidth="1"/>
    <col min="485" max="485" width="32.7109375" style="502" customWidth="1"/>
    <col min="486" max="486" width="29.28515625" style="502" customWidth="1"/>
    <col min="487" max="487" width="9" style="502" customWidth="1"/>
    <col min="488" max="488" width="10" style="502" customWidth="1"/>
    <col min="489" max="490" width="2" style="502" customWidth="1"/>
    <col min="491" max="491" width="9" style="502" customWidth="1"/>
    <col min="492" max="492" width="8" style="502" customWidth="1"/>
    <col min="493" max="494" width="7" style="502" customWidth="1"/>
    <col min="495" max="495" width="10" style="502" customWidth="1"/>
    <col min="496" max="496" width="32.140625" style="502" customWidth="1"/>
    <col min="497" max="497" width="26.42578125" style="502" customWidth="1"/>
    <col min="498" max="499" width="9" style="502" customWidth="1"/>
    <col min="500" max="502" width="2" style="502" customWidth="1"/>
    <col min="503" max="503" width="8" style="502" customWidth="1"/>
    <col min="504" max="504" width="2" style="502" customWidth="1"/>
    <col min="505" max="505" width="7" style="502" customWidth="1"/>
    <col min="506" max="506" width="10" style="502" customWidth="1"/>
    <col min="507" max="507" width="29.28515625" style="502" customWidth="1"/>
    <col min="508" max="508" width="38.28515625" style="502" customWidth="1"/>
    <col min="509" max="509" width="12" style="502" customWidth="1"/>
    <col min="510" max="510" width="10" style="502" customWidth="1"/>
    <col min="511" max="512" width="2" style="502" customWidth="1"/>
    <col min="513" max="513" width="12" style="502" customWidth="1"/>
    <col min="514" max="514" width="9" style="502" customWidth="1"/>
    <col min="515" max="515" width="7" style="502" customWidth="1"/>
    <col min="516" max="516" width="8" style="502" customWidth="1"/>
    <col min="517" max="517" width="11" style="502" customWidth="1"/>
    <col min="518" max="518" width="41" style="502" customWidth="1"/>
    <col min="519" max="519" width="25" style="502" customWidth="1"/>
    <col min="520" max="520" width="9" style="502" customWidth="1"/>
    <col min="521" max="521" width="10" style="502" customWidth="1"/>
    <col min="522" max="524" width="2" style="502" customWidth="1"/>
    <col min="525" max="525" width="8" style="502" customWidth="1"/>
    <col min="526" max="527" width="7" style="502" customWidth="1"/>
    <col min="528" max="528" width="10" style="502" customWidth="1"/>
    <col min="529" max="529" width="27.7109375" style="502" customWidth="1"/>
    <col min="530" max="530" width="34.85546875" style="502" customWidth="1"/>
    <col min="531" max="531" width="9" style="502" customWidth="1"/>
    <col min="532" max="532" width="10" style="502" customWidth="1"/>
    <col min="533" max="535" width="2" style="502" customWidth="1"/>
    <col min="536" max="536" width="8" style="502" customWidth="1"/>
    <col min="537" max="538" width="7" style="502" customWidth="1"/>
    <col min="539" max="539" width="10" style="502" customWidth="1"/>
    <col min="540" max="540" width="37.7109375" style="502" customWidth="1"/>
    <col min="541" max="541" width="26" style="502" customWidth="1"/>
    <col min="542" max="543" width="10" style="502" customWidth="1"/>
    <col min="544" max="544" width="9" style="502" customWidth="1"/>
    <col min="545" max="546" width="2" style="502" customWidth="1"/>
    <col min="547" max="547" width="8" style="502" customWidth="1"/>
    <col min="548" max="548" width="4" style="502" customWidth="1"/>
    <col min="549" max="549" width="8" style="502" customWidth="1"/>
    <col min="550" max="550" width="11" style="502" customWidth="1"/>
    <col min="551" max="551" width="28.7109375" style="502" customWidth="1"/>
    <col min="552" max="552" width="30.5703125" style="502" customWidth="1"/>
    <col min="553" max="554" width="9" style="502" customWidth="1"/>
    <col min="555" max="557" width="2" style="502" customWidth="1"/>
    <col min="558" max="558" width="8" style="502" customWidth="1"/>
    <col min="559" max="560" width="7" style="502" customWidth="1"/>
    <col min="561" max="561" width="10" style="502" customWidth="1"/>
    <col min="562" max="562" width="33.28515625" style="502" customWidth="1"/>
    <col min="563" max="563" width="37" style="502" customWidth="1"/>
    <col min="564" max="565" width="10" style="502" customWidth="1"/>
    <col min="566" max="566" width="9" style="502" customWidth="1"/>
    <col min="567" max="568" width="2" style="502" customWidth="1"/>
    <col min="569" max="569" width="8" style="502" customWidth="1"/>
    <col min="570" max="570" width="7" style="502" customWidth="1"/>
    <col min="571" max="571" width="8" style="502" customWidth="1"/>
    <col min="572" max="572" width="10" style="502" customWidth="1"/>
    <col min="573" max="573" width="39.7109375" style="502" customWidth="1"/>
    <col min="574" max="574" width="18" style="502" customWidth="1"/>
    <col min="575" max="576" width="11" style="502" customWidth="1"/>
    <col min="577" max="577" width="9" style="502" customWidth="1"/>
    <col min="578" max="579" width="2" style="502" customWidth="1"/>
    <col min="580" max="580" width="9" style="502" customWidth="1"/>
    <col min="581" max="581" width="7" style="502" customWidth="1"/>
    <col min="582" max="582" width="9" style="502" customWidth="1"/>
    <col min="583" max="583" width="11" style="502" customWidth="1"/>
    <col min="584" max="584" width="20.7109375" style="502" customWidth="1"/>
    <col min="585" max="585" width="20.5703125" style="502" customWidth="1"/>
    <col min="586" max="587" width="12" style="502" customWidth="1"/>
    <col min="588" max="590" width="2" style="502" customWidth="1"/>
    <col min="591" max="591" width="11" style="502" customWidth="1"/>
    <col min="592" max="593" width="10" style="502" customWidth="1"/>
    <col min="594" max="594" width="12" style="502" customWidth="1"/>
    <col min="595" max="595" width="23.28515625" style="502" customWidth="1"/>
    <col min="596" max="596" width="19.28515625" style="502" customWidth="1"/>
    <col min="597" max="598" width="9" style="502" customWidth="1"/>
    <col min="599" max="601" width="2" style="502" customWidth="1"/>
    <col min="602" max="602" width="8" style="502" customWidth="1"/>
    <col min="603" max="603" width="2" style="502" customWidth="1"/>
    <col min="604" max="604" width="7" style="502" customWidth="1"/>
    <col min="605" max="605" width="9" style="502" customWidth="1"/>
    <col min="606" max="606" width="22.140625" style="502" customWidth="1"/>
    <col min="607" max="607" width="34.28515625" style="502" customWidth="1"/>
    <col min="608" max="609" width="9" style="502" customWidth="1"/>
    <col min="610" max="612" width="2" style="502" customWidth="1"/>
    <col min="613" max="613" width="8" style="502" customWidth="1"/>
    <col min="614" max="615" width="7" style="502" customWidth="1"/>
    <col min="616" max="616" width="10" style="502" customWidth="1"/>
    <col min="617" max="617" width="37" style="502" customWidth="1"/>
    <col min="618" max="618" width="24.42578125" style="502" customWidth="1"/>
    <col min="619" max="620" width="12" style="502" customWidth="1"/>
    <col min="621" max="623" width="2" style="502" customWidth="1"/>
    <col min="624" max="624" width="10" style="502" customWidth="1"/>
    <col min="625" max="625" width="2" style="502" customWidth="1"/>
    <col min="626" max="626" width="5" style="502" customWidth="1"/>
    <col min="627" max="627" width="12" style="502" customWidth="1"/>
    <col min="628" max="628" width="27.28515625" style="502" customWidth="1"/>
    <col min="629" max="629" width="22.28515625" style="502" customWidth="1"/>
    <col min="630" max="631" width="12" style="502" customWidth="1"/>
    <col min="632" max="634" width="2" style="502" customWidth="1"/>
    <col min="635" max="635" width="11" style="502" customWidth="1"/>
    <col min="636" max="636" width="8" style="502" customWidth="1"/>
    <col min="637" max="637" width="2" style="502" customWidth="1"/>
    <col min="638" max="638" width="12" style="502" customWidth="1"/>
    <col min="639" max="639" width="25.140625" style="502" customWidth="1"/>
    <col min="640" max="640" width="42.28515625" style="502" customWidth="1"/>
    <col min="641" max="642" width="12" style="502" customWidth="1"/>
    <col min="643" max="645" width="2" style="502" customWidth="1"/>
    <col min="646" max="646" width="9" style="502" customWidth="1"/>
    <col min="647" max="647" width="7" style="502" customWidth="1"/>
    <col min="648" max="648" width="8" style="502" customWidth="1"/>
    <col min="649" max="649" width="10" style="502" customWidth="1"/>
    <col min="650" max="650" width="45.140625" style="502" customWidth="1"/>
    <col min="651" max="651" width="21.5703125" style="502" customWidth="1"/>
    <col min="652" max="653" width="12" style="502" customWidth="1"/>
    <col min="654" max="656" width="2" style="502" customWidth="1"/>
    <col min="657" max="657" width="11" style="502" customWidth="1"/>
    <col min="658" max="658" width="9" style="502" customWidth="1"/>
    <col min="659" max="660" width="10" style="502" customWidth="1"/>
    <col min="661" max="661" width="24.28515625" style="502" customWidth="1"/>
    <col min="662" max="662" width="35.85546875" style="502" customWidth="1"/>
    <col min="663" max="663" width="11" style="502" customWidth="1"/>
    <col min="664" max="664" width="12" style="502" customWidth="1"/>
    <col min="665" max="665" width="11" style="502" customWidth="1"/>
    <col min="666" max="667" width="2" style="502" customWidth="1"/>
    <col min="668" max="668" width="12" style="502" customWidth="1"/>
    <col min="669" max="669" width="2" style="502" customWidth="1"/>
    <col min="670" max="671" width="12" style="502" customWidth="1"/>
    <col min="672" max="672" width="38.7109375" style="502" customWidth="1"/>
    <col min="673" max="673" width="24.7109375" style="502" customWidth="1"/>
    <col min="674" max="674" width="10" style="502" customWidth="1"/>
    <col min="675" max="675" width="11" style="502" customWidth="1"/>
    <col min="676" max="676" width="10" style="502" customWidth="1"/>
    <col min="677" max="678" width="2" style="502" customWidth="1"/>
    <col min="679" max="679" width="9" style="502" customWidth="1"/>
    <col min="680" max="680" width="7" style="502" customWidth="1"/>
    <col min="681" max="681" width="8" style="502" customWidth="1"/>
    <col min="682" max="682" width="11" style="502" customWidth="1"/>
    <col min="683" max="683" width="27.5703125" style="502" customWidth="1"/>
    <col min="684" max="684" width="23.7109375" style="502" customWidth="1"/>
    <col min="685" max="686" width="9" style="502" customWidth="1"/>
    <col min="687" max="689" width="2" style="502" customWidth="1"/>
    <col min="690" max="690" width="8" style="502" customWidth="1"/>
    <col min="691" max="691" width="2" style="502" customWidth="1"/>
    <col min="692" max="692" width="7" style="502" customWidth="1"/>
    <col min="693" max="693" width="10" style="502" customWidth="1"/>
    <col min="694" max="694" width="26.42578125" style="502" customWidth="1"/>
    <col min="695" max="695" width="25.5703125" style="502" customWidth="1"/>
    <col min="696" max="697" width="10" style="502" customWidth="1"/>
    <col min="698" max="698" width="9" style="502" customWidth="1"/>
    <col min="699" max="699" width="2" style="502" customWidth="1"/>
    <col min="700" max="700" width="9" style="502" customWidth="1"/>
    <col min="701" max="701" width="8" style="502" customWidth="1"/>
    <col min="702" max="702" width="2" style="502" customWidth="1"/>
    <col min="703" max="703" width="8" style="502" customWidth="1"/>
    <col min="704" max="704" width="11" style="502" customWidth="1"/>
    <col min="705" max="705" width="28.28515625" style="502" customWidth="1"/>
    <col min="706" max="706" width="34.28515625" style="502" customWidth="1"/>
    <col min="707" max="707" width="9" style="502" customWidth="1"/>
    <col min="708" max="708" width="10" style="502" customWidth="1"/>
    <col min="709" max="709" width="9" style="502" customWidth="1"/>
    <col min="710" max="711" width="2" style="502" customWidth="1"/>
    <col min="712" max="712" width="8" style="502" customWidth="1"/>
    <col min="713" max="714" width="7" style="502" customWidth="1"/>
    <col min="715" max="715" width="10" style="502" customWidth="1"/>
    <col min="716" max="716" width="37" style="502" customWidth="1"/>
    <col min="717" max="717" width="27.140625" style="502" customWidth="1"/>
    <col min="718" max="719" width="9" style="502" customWidth="1"/>
    <col min="720" max="722" width="2" style="502" customWidth="1"/>
    <col min="723" max="723" width="7" style="502" customWidth="1"/>
    <col min="724" max="724" width="6" style="502" customWidth="1"/>
    <col min="725" max="725" width="5" style="502" customWidth="1"/>
    <col min="726" max="726" width="10" style="502" customWidth="1"/>
    <col min="727" max="727" width="30" style="502" customWidth="1"/>
    <col min="728" max="728" width="28.28515625" style="502" customWidth="1"/>
    <col min="729" max="729" width="9" style="502" customWidth="1"/>
    <col min="730" max="731" width="12" style="502" customWidth="1"/>
    <col min="732" max="733" width="2" style="502" customWidth="1"/>
    <col min="734" max="734" width="8" style="502" customWidth="1"/>
    <col min="735" max="735" width="5" style="502" customWidth="1"/>
    <col min="736" max="736" width="6" style="502" customWidth="1"/>
    <col min="737" max="737" width="12" style="502" customWidth="1"/>
    <col min="738" max="738" width="31" style="502" customWidth="1"/>
    <col min="739" max="739" width="20" style="502" customWidth="1"/>
    <col min="740" max="740" width="9" style="502" customWidth="1"/>
    <col min="741" max="741" width="10" style="502" customWidth="1"/>
    <col min="742" max="744" width="2" style="502" customWidth="1"/>
    <col min="745" max="745" width="8" style="502" customWidth="1"/>
    <col min="746" max="746" width="6" style="502" customWidth="1"/>
    <col min="747" max="747" width="7" style="502" customWidth="1"/>
    <col min="748" max="748" width="10" style="502" customWidth="1"/>
    <col min="749" max="749" width="22.7109375" style="502" customWidth="1"/>
    <col min="750" max="750" width="32.28515625" style="502" customWidth="1"/>
    <col min="751" max="751" width="9" style="502" customWidth="1"/>
    <col min="752" max="752" width="10" style="502" customWidth="1"/>
    <col min="753" max="755" width="2" style="502" customWidth="1"/>
    <col min="756" max="756" width="8" style="502" customWidth="1"/>
    <col min="757" max="757" width="6" style="502" customWidth="1"/>
    <col min="758" max="758" width="8" style="502" customWidth="1"/>
    <col min="759" max="759" width="10" style="502" customWidth="1"/>
    <col min="760" max="760" width="35" style="502" customWidth="1"/>
    <col min="761" max="761" width="29.28515625" style="502" customWidth="1"/>
    <col min="762" max="762" width="9" style="502" customWidth="1"/>
    <col min="763" max="763" width="10" style="502" customWidth="1"/>
    <col min="764" max="766" width="2" style="502" customWidth="1"/>
    <col min="767" max="767" width="8" style="502" customWidth="1"/>
    <col min="768" max="768" width="2" style="502" customWidth="1"/>
    <col min="769" max="769" width="7" style="502" customWidth="1"/>
    <col min="770" max="770" width="10" style="502" customWidth="1"/>
    <col min="771" max="771" width="32.140625" style="502" customWidth="1"/>
    <col min="772" max="772" width="12" style="502" customWidth="1"/>
    <col min="773" max="16384" width="9.140625" style="502"/>
  </cols>
  <sheetData>
    <row r="1" spans="1:89" s="503" customFormat="1" ht="75" x14ac:dyDescent="0.25">
      <c r="A1" s="503" t="s">
        <v>614</v>
      </c>
      <c r="B1" s="503" t="s">
        <v>4</v>
      </c>
      <c r="C1" s="503" t="s">
        <v>20</v>
      </c>
      <c r="D1" s="503" t="s">
        <v>21</v>
      </c>
      <c r="E1" s="503" t="s">
        <v>22</v>
      </c>
      <c r="F1" s="503" t="s">
        <v>23</v>
      </c>
      <c r="G1" s="503" t="s">
        <v>24</v>
      </c>
      <c r="H1" s="503" t="s">
        <v>25</v>
      </c>
      <c r="I1" s="503" t="s">
        <v>26</v>
      </c>
      <c r="J1" s="503" t="s">
        <v>27</v>
      </c>
      <c r="K1" s="503" t="s">
        <v>28</v>
      </c>
      <c r="L1" s="503" t="s">
        <v>29</v>
      </c>
      <c r="M1" s="503" t="s">
        <v>442</v>
      </c>
      <c r="N1" s="503" t="s">
        <v>30</v>
      </c>
      <c r="O1" s="503" t="s">
        <v>31</v>
      </c>
      <c r="P1" s="503" t="s">
        <v>6</v>
      </c>
      <c r="Q1" s="503" t="s">
        <v>32</v>
      </c>
      <c r="R1" s="503" t="s">
        <v>33</v>
      </c>
      <c r="S1" s="503" t="s">
        <v>34</v>
      </c>
      <c r="T1" s="503" t="s">
        <v>443</v>
      </c>
      <c r="U1" s="503" t="s">
        <v>35</v>
      </c>
      <c r="V1" s="503" t="s">
        <v>36</v>
      </c>
      <c r="W1" s="503" t="s">
        <v>37</v>
      </c>
      <c r="X1" s="503" t="s">
        <v>38</v>
      </c>
      <c r="Y1" s="503" t="s">
        <v>39</v>
      </c>
      <c r="Z1" s="503" t="s">
        <v>40</v>
      </c>
      <c r="AA1" s="503" t="s">
        <v>41</v>
      </c>
      <c r="AB1" s="503" t="s">
        <v>42</v>
      </c>
      <c r="AC1" s="503" t="s">
        <v>43</v>
      </c>
      <c r="AD1" s="503" t="s">
        <v>44</v>
      </c>
      <c r="AE1" s="503" t="s">
        <v>45</v>
      </c>
      <c r="AF1" s="503" t="s">
        <v>46</v>
      </c>
      <c r="AG1" s="503" t="s">
        <v>47</v>
      </c>
      <c r="AH1" s="503" t="s">
        <v>48</v>
      </c>
      <c r="AI1" s="503" t="s">
        <v>49</v>
      </c>
      <c r="AJ1" s="503" t="s">
        <v>50</v>
      </c>
      <c r="AK1" s="503" t="s">
        <v>51</v>
      </c>
      <c r="AL1" s="503" t="s">
        <v>248</v>
      </c>
      <c r="AM1" s="512" t="s">
        <v>52</v>
      </c>
      <c r="AN1" s="503" t="s">
        <v>53</v>
      </c>
      <c r="AO1" s="503" t="s">
        <v>54</v>
      </c>
      <c r="AP1" s="503" t="s">
        <v>55</v>
      </c>
      <c r="AQ1" s="503" t="s">
        <v>56</v>
      </c>
      <c r="AR1" s="503" t="s">
        <v>57</v>
      </c>
      <c r="AS1" s="503" t="s">
        <v>58</v>
      </c>
      <c r="AT1" s="503" t="s">
        <v>59</v>
      </c>
      <c r="AU1" s="503" t="s">
        <v>60</v>
      </c>
      <c r="AV1" s="503" t="s">
        <v>61</v>
      </c>
      <c r="AW1" s="503" t="s">
        <v>62</v>
      </c>
      <c r="AX1" s="503" t="s">
        <v>63</v>
      </c>
      <c r="AY1" s="503" t="s">
        <v>64</v>
      </c>
      <c r="AZ1" s="503" t="s">
        <v>65</v>
      </c>
      <c r="BA1" s="503" t="s">
        <v>66</v>
      </c>
      <c r="BB1" s="503" t="s">
        <v>67</v>
      </c>
      <c r="BC1" s="503" t="s">
        <v>68</v>
      </c>
      <c r="BD1" s="503" t="s">
        <v>69</v>
      </c>
      <c r="BE1" s="503" t="s">
        <v>70</v>
      </c>
      <c r="BF1" s="503" t="s">
        <v>71</v>
      </c>
      <c r="BG1" s="503" t="s">
        <v>72</v>
      </c>
      <c r="BH1" s="503" t="s">
        <v>73</v>
      </c>
      <c r="BI1" s="503" t="s">
        <v>74</v>
      </c>
      <c r="BJ1" s="503" t="s">
        <v>75</v>
      </c>
      <c r="BK1" s="503" t="s">
        <v>76</v>
      </c>
      <c r="BL1" s="503" t="s">
        <v>77</v>
      </c>
      <c r="BM1" s="503" t="s">
        <v>444</v>
      </c>
      <c r="BN1" s="503" t="s">
        <v>78</v>
      </c>
      <c r="BO1" s="503" t="s">
        <v>79</v>
      </c>
      <c r="BP1" s="503" t="s">
        <v>80</v>
      </c>
      <c r="BQ1" s="503" t="s">
        <v>81</v>
      </c>
      <c r="BR1" s="503" t="s">
        <v>82</v>
      </c>
      <c r="BS1" s="503" t="s">
        <v>83</v>
      </c>
      <c r="BT1" s="503" t="s">
        <v>84</v>
      </c>
      <c r="BU1" s="503" t="s">
        <v>249</v>
      </c>
      <c r="BV1" s="503" t="s">
        <v>85</v>
      </c>
      <c r="BW1" s="503" t="s">
        <v>86</v>
      </c>
    </row>
    <row r="2" spans="1:89" x14ac:dyDescent="0.25">
      <c r="A2" s="519" t="s">
        <v>630</v>
      </c>
    </row>
    <row r="3" spans="1:89" ht="64.5" x14ac:dyDescent="0.25">
      <c r="A3" s="22" t="s">
        <v>616</v>
      </c>
      <c r="B3" t="s">
        <v>4</v>
      </c>
      <c r="C3" s="22" t="s">
        <v>20</v>
      </c>
      <c r="D3" s="22" t="s">
        <v>21</v>
      </c>
      <c r="E3" s="22" t="s">
        <v>22</v>
      </c>
      <c r="F3" s="22"/>
      <c r="G3" s="22" t="s">
        <v>24</v>
      </c>
      <c r="H3" s="22" t="s">
        <v>25</v>
      </c>
      <c r="I3" s="22"/>
      <c r="J3" s="22" t="s">
        <v>27</v>
      </c>
      <c r="K3" s="22" t="s">
        <v>28</v>
      </c>
      <c r="L3" s="22" t="s">
        <v>29</v>
      </c>
      <c r="M3" t="s">
        <v>442</v>
      </c>
      <c r="N3" s="22" t="s">
        <v>30</v>
      </c>
      <c r="O3" s="22" t="s">
        <v>31</v>
      </c>
      <c r="P3" t="s">
        <v>6</v>
      </c>
      <c r="Q3"/>
      <c r="R3" s="22" t="s">
        <v>33</v>
      </c>
      <c r="S3" s="22" t="s">
        <v>34</v>
      </c>
      <c r="T3" t="s">
        <v>443</v>
      </c>
      <c r="U3" s="22" t="s">
        <v>35</v>
      </c>
      <c r="V3" s="22" t="s">
        <v>36</v>
      </c>
      <c r="W3" t="s">
        <v>37</v>
      </c>
      <c r="X3" s="22" t="s">
        <v>38</v>
      </c>
      <c r="Y3" s="22" t="s">
        <v>39</v>
      </c>
      <c r="Z3" s="22" t="s">
        <v>247</v>
      </c>
      <c r="AA3" s="22"/>
      <c r="AC3" s="22" t="s">
        <v>43</v>
      </c>
      <c r="AD3" s="22" t="s">
        <v>44</v>
      </c>
      <c r="AE3" s="22"/>
      <c r="AF3" s="22" t="s">
        <v>46</v>
      </c>
      <c r="AG3" s="22" t="s">
        <v>47</v>
      </c>
      <c r="AH3" s="22"/>
      <c r="AI3" s="22" t="s">
        <v>49</v>
      </c>
      <c r="AJ3" t="s">
        <v>50</v>
      </c>
      <c r="AK3" s="22" t="s">
        <v>51</v>
      </c>
      <c r="AL3" s="22"/>
      <c r="AM3" s="24" t="s">
        <v>52</v>
      </c>
      <c r="AN3" s="22" t="s">
        <v>53</v>
      </c>
      <c r="AO3" s="22" t="s">
        <v>54</v>
      </c>
      <c r="AP3" s="22" t="s">
        <v>55</v>
      </c>
      <c r="AQ3" s="22" t="s">
        <v>56</v>
      </c>
      <c r="AR3" s="22"/>
      <c r="AS3" s="22" t="s">
        <v>58</v>
      </c>
      <c r="AT3" s="22" t="s">
        <v>59</v>
      </c>
      <c r="AU3" s="22" t="s">
        <v>60</v>
      </c>
      <c r="AV3" s="22" t="s">
        <v>61</v>
      </c>
      <c r="AW3" s="22"/>
      <c r="AX3" t="s">
        <v>63</v>
      </c>
      <c r="AY3" s="22" t="s">
        <v>64</v>
      </c>
      <c r="AZ3" s="22" t="s">
        <v>65</v>
      </c>
      <c r="BA3" s="22" t="s">
        <v>66</v>
      </c>
      <c r="BB3" s="22" t="s">
        <v>67</v>
      </c>
      <c r="BC3" s="22" t="s">
        <v>68</v>
      </c>
      <c r="BD3" s="22" t="s">
        <v>69</v>
      </c>
      <c r="BE3" s="22"/>
      <c r="BF3" s="22" t="s">
        <v>71</v>
      </c>
      <c r="BG3" s="22"/>
      <c r="BH3" s="22" t="s">
        <v>73</v>
      </c>
      <c r="BI3" s="22" t="s">
        <v>74</v>
      </c>
      <c r="BJ3" s="22" t="s">
        <v>75</v>
      </c>
      <c r="BK3" s="22" t="s">
        <v>76</v>
      </c>
      <c r="BL3" s="22"/>
      <c r="BM3" t="s">
        <v>444</v>
      </c>
      <c r="BN3" s="22" t="s">
        <v>78</v>
      </c>
      <c r="BO3" s="22" t="s">
        <v>79</v>
      </c>
      <c r="BP3" t="s">
        <v>80</v>
      </c>
      <c r="BQ3" s="22" t="s">
        <v>81</v>
      </c>
      <c r="BR3" s="22" t="s">
        <v>82</v>
      </c>
      <c r="BS3" s="22" t="s">
        <v>83</v>
      </c>
      <c r="BT3" s="22" t="s">
        <v>84</v>
      </c>
      <c r="BU3" s="22"/>
      <c r="BV3" s="22" t="s">
        <v>85</v>
      </c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 s="22"/>
    </row>
    <row r="4" spans="1:89" x14ac:dyDescent="0.25">
      <c r="A4" s="212" t="s">
        <v>618</v>
      </c>
      <c r="B4" s="520">
        <v>8224508321.2799997</v>
      </c>
      <c r="C4" s="520">
        <v>125150712.43000001</v>
      </c>
      <c r="D4" s="520">
        <v>9262309.0999999996</v>
      </c>
      <c r="E4" s="520">
        <v>270338602</v>
      </c>
      <c r="F4" s="520"/>
      <c r="G4" s="520">
        <v>315774137.63</v>
      </c>
      <c r="H4" s="520">
        <v>555286630</v>
      </c>
      <c r="I4" s="520"/>
      <c r="J4" s="520">
        <v>220200219.66</v>
      </c>
      <c r="K4" s="520">
        <v>49496752</v>
      </c>
      <c r="L4" s="520">
        <v>14043405</v>
      </c>
      <c r="M4" s="520">
        <v>134777551.84999999</v>
      </c>
      <c r="N4" s="520">
        <v>21302214</v>
      </c>
      <c r="O4" s="520">
        <v>98305959</v>
      </c>
      <c r="P4" s="520">
        <v>521306650.63999999</v>
      </c>
      <c r="Q4" s="520"/>
      <c r="R4" s="520">
        <v>439168361</v>
      </c>
      <c r="S4" s="520">
        <v>655698583.72000003</v>
      </c>
      <c r="T4" s="520">
        <v>177598839</v>
      </c>
      <c r="U4" s="520">
        <v>32014348.149999999</v>
      </c>
      <c r="V4" s="520">
        <v>271334675.93000001</v>
      </c>
      <c r="W4" s="520">
        <v>151219359.99000001</v>
      </c>
      <c r="X4" s="520">
        <v>37007290.109999999</v>
      </c>
      <c r="Y4" s="520">
        <v>381949545.73000002</v>
      </c>
      <c r="Z4" s="520">
        <v>102171421.73</v>
      </c>
      <c r="AA4" s="520"/>
      <c r="AC4" s="520">
        <v>218427275</v>
      </c>
      <c r="AD4" s="520">
        <v>22266337.699999999</v>
      </c>
      <c r="AE4" s="520"/>
      <c r="AF4" s="520">
        <v>12923176</v>
      </c>
      <c r="AG4" s="520">
        <v>50133388.159999996</v>
      </c>
      <c r="AH4" s="520"/>
      <c r="AI4" s="520">
        <v>13447563875.57</v>
      </c>
      <c r="AJ4" s="520">
        <v>2441059461</v>
      </c>
      <c r="AK4" s="520">
        <v>174957599.52000001</v>
      </c>
      <c r="AL4" s="520"/>
      <c r="AM4" s="509">
        <v>188355000.55000001</v>
      </c>
      <c r="AN4" s="520">
        <v>714764691.19000006</v>
      </c>
      <c r="AO4" s="520">
        <v>78552762.959999993</v>
      </c>
      <c r="AP4" s="520">
        <v>112460049.92</v>
      </c>
      <c r="AQ4" s="520">
        <v>1174570750.6600001</v>
      </c>
      <c r="AR4" s="520"/>
      <c r="AS4" s="520">
        <v>355465653</v>
      </c>
      <c r="AT4" s="520">
        <v>346294223</v>
      </c>
      <c r="AU4" s="520">
        <v>472485022</v>
      </c>
      <c r="AV4" s="520">
        <v>79757806.959999993</v>
      </c>
      <c r="AW4" s="520"/>
      <c r="AX4" s="520">
        <v>200237151.31</v>
      </c>
      <c r="AY4" s="520">
        <v>40126981</v>
      </c>
      <c r="AZ4" s="520">
        <v>629720415.25999999</v>
      </c>
      <c r="BA4" s="520">
        <v>95587068.319999993</v>
      </c>
      <c r="BB4" s="520">
        <v>111992841</v>
      </c>
      <c r="BC4" s="520">
        <v>515808015</v>
      </c>
      <c r="BD4" s="520">
        <v>85141857</v>
      </c>
      <c r="BE4" s="520"/>
      <c r="BF4" s="520">
        <v>303804719</v>
      </c>
      <c r="BG4" s="520"/>
      <c r="BH4" s="520">
        <v>298184962.97000003</v>
      </c>
      <c r="BI4" s="520">
        <v>30977677</v>
      </c>
      <c r="BJ4" s="520">
        <v>43587084</v>
      </c>
      <c r="BK4" s="520">
        <v>38067650.280000001</v>
      </c>
      <c r="BL4" s="520"/>
      <c r="BM4" s="520">
        <v>369534277.25</v>
      </c>
      <c r="BN4" s="520">
        <v>56141638</v>
      </c>
      <c r="BO4" s="520">
        <v>5357943968.8800001</v>
      </c>
      <c r="BP4" s="520">
        <v>1433403471</v>
      </c>
      <c r="BQ4" s="520">
        <v>102567918</v>
      </c>
      <c r="BR4" s="520">
        <v>432059278</v>
      </c>
      <c r="BS4" s="520">
        <v>179914470</v>
      </c>
      <c r="BT4" s="520">
        <v>26737895.98</v>
      </c>
      <c r="BU4" s="520"/>
      <c r="BV4" s="520">
        <v>195030079</v>
      </c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</row>
    <row r="5" spans="1:89" x14ac:dyDescent="0.25">
      <c r="A5" s="212" t="s">
        <v>619</v>
      </c>
      <c r="B5" s="520">
        <v>2560466261.04</v>
      </c>
      <c r="C5" s="520">
        <v>0</v>
      </c>
      <c r="D5" s="520">
        <v>4251506.3099999996</v>
      </c>
      <c r="E5" s="520">
        <v>94820550</v>
      </c>
      <c r="F5" s="520"/>
      <c r="G5" s="520">
        <v>87227333.939999998</v>
      </c>
      <c r="H5" s="520">
        <v>153322573</v>
      </c>
      <c r="I5" s="520"/>
      <c r="J5" s="520">
        <v>63219121.670000002</v>
      </c>
      <c r="K5" s="520">
        <v>23240081</v>
      </c>
      <c r="L5" s="520">
        <v>4420025</v>
      </c>
      <c r="M5" s="520">
        <v>42533574.109999999</v>
      </c>
      <c r="N5" s="520">
        <v>4285367</v>
      </c>
      <c r="O5" s="520">
        <v>26410288</v>
      </c>
      <c r="P5" s="520">
        <v>196309873.12</v>
      </c>
      <c r="Q5" s="520"/>
      <c r="R5" s="520">
        <v>143543988</v>
      </c>
      <c r="S5" s="520">
        <v>189556793.63</v>
      </c>
      <c r="T5" s="520">
        <v>61093250</v>
      </c>
      <c r="U5" s="520">
        <v>9573311.9900000002</v>
      </c>
      <c r="V5" s="520">
        <v>60940074.770000003</v>
      </c>
      <c r="W5" s="520">
        <v>58159693.82</v>
      </c>
      <c r="X5" s="520">
        <v>14196693.029999999</v>
      </c>
      <c r="Y5" s="520">
        <v>128297208.87</v>
      </c>
      <c r="Z5" s="520">
        <v>19150767.579999998</v>
      </c>
      <c r="AA5" s="520"/>
      <c r="AC5" s="520">
        <v>46459411</v>
      </c>
      <c r="AD5" s="520">
        <v>9760448.0899999999</v>
      </c>
      <c r="AE5" s="520"/>
      <c r="AF5" s="520">
        <v>3657490</v>
      </c>
      <c r="AG5" s="520">
        <v>16501836.550000001</v>
      </c>
      <c r="AH5" s="520"/>
      <c r="AI5" s="520">
        <v>2970750131</v>
      </c>
      <c r="AJ5" s="520">
        <v>667394098</v>
      </c>
      <c r="AK5" s="520">
        <v>39873537.009999998</v>
      </c>
      <c r="AL5" s="520"/>
      <c r="AM5" s="509">
        <v>81058180.969999999</v>
      </c>
      <c r="AN5" s="520">
        <v>221394328.36000001</v>
      </c>
      <c r="AO5" s="520">
        <v>31531081.32</v>
      </c>
      <c r="AP5" s="520">
        <v>54557347.579999998</v>
      </c>
      <c r="AQ5" s="520">
        <v>374492024.29000002</v>
      </c>
      <c r="AR5" s="520"/>
      <c r="AS5" s="520">
        <v>79948300</v>
      </c>
      <c r="AT5" s="520">
        <v>102705955</v>
      </c>
      <c r="AU5" s="520">
        <v>115387443</v>
      </c>
      <c r="AV5" s="520">
        <v>39949019.420000002</v>
      </c>
      <c r="AW5" s="520"/>
      <c r="AX5" s="520">
        <v>74687296.079999998</v>
      </c>
      <c r="AY5" s="520">
        <v>16586733</v>
      </c>
      <c r="AZ5" s="520">
        <v>166372541.00999999</v>
      </c>
      <c r="BA5" s="520">
        <v>33629605.899999999</v>
      </c>
      <c r="BB5" s="520">
        <v>40188260</v>
      </c>
      <c r="BC5" s="520">
        <v>115055107</v>
      </c>
      <c r="BD5" s="520">
        <v>26233400</v>
      </c>
      <c r="BE5" s="520"/>
      <c r="BF5" s="520">
        <v>101517554</v>
      </c>
      <c r="BG5" s="520"/>
      <c r="BH5" s="520">
        <v>84774527.650000006</v>
      </c>
      <c r="BI5" s="520">
        <v>12195584.369999999</v>
      </c>
      <c r="BJ5" s="520">
        <v>18472136</v>
      </c>
      <c r="BK5" s="520">
        <v>13151570.66</v>
      </c>
      <c r="BL5" s="520"/>
      <c r="BM5" s="520">
        <v>145604865.30000001</v>
      </c>
      <c r="BN5" s="520">
        <v>20753841.239999998</v>
      </c>
      <c r="BO5" s="520">
        <v>2176682229.2800002</v>
      </c>
      <c r="BP5" s="520">
        <v>354046061</v>
      </c>
      <c r="BQ5" s="520">
        <v>16820699</v>
      </c>
      <c r="BR5" s="520">
        <v>187919389</v>
      </c>
      <c r="BS5" s="520">
        <v>48537506</v>
      </c>
      <c r="BT5" s="520">
        <v>10399992.689999999</v>
      </c>
      <c r="BU5" s="520"/>
      <c r="BV5" s="520">
        <v>68092748</v>
      </c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</row>
    <row r="6" spans="1:89" x14ac:dyDescent="0.25">
      <c r="A6" s="212" t="s">
        <v>620</v>
      </c>
      <c r="B6" s="520">
        <v>12476122899.34</v>
      </c>
      <c r="C6" s="520">
        <v>103396925.31</v>
      </c>
      <c r="D6" s="520">
        <v>16578363.1</v>
      </c>
      <c r="E6" s="520">
        <v>304457503</v>
      </c>
      <c r="F6" s="520"/>
      <c r="G6" s="520">
        <v>527517064.41000003</v>
      </c>
      <c r="H6" s="520">
        <v>787632948</v>
      </c>
      <c r="I6" s="520"/>
      <c r="J6" s="520">
        <v>169630766.96000001</v>
      </c>
      <c r="K6" s="520">
        <v>67738263.709999993</v>
      </c>
      <c r="L6" s="520">
        <v>4702565</v>
      </c>
      <c r="M6" s="520">
        <v>118373281.65000001</v>
      </c>
      <c r="N6" s="520">
        <v>3022445</v>
      </c>
      <c r="O6" s="520">
        <v>52047649</v>
      </c>
      <c r="P6" s="520">
        <v>689123639.63</v>
      </c>
      <c r="Q6" s="520"/>
      <c r="R6" s="520">
        <v>543330885</v>
      </c>
      <c r="S6" s="520">
        <v>856328665.96000004</v>
      </c>
      <c r="T6" s="520">
        <v>201703192</v>
      </c>
      <c r="U6" s="520">
        <v>14098142.300000001</v>
      </c>
      <c r="V6" s="520">
        <v>171351395.08000001</v>
      </c>
      <c r="W6" s="520">
        <v>353633198.94</v>
      </c>
      <c r="X6" s="520">
        <v>19331777</v>
      </c>
      <c r="Y6" s="520">
        <v>319950237.29000002</v>
      </c>
      <c r="Z6" s="520">
        <v>65370733.57</v>
      </c>
      <c r="AA6" s="520"/>
      <c r="AC6" s="520">
        <v>236165872</v>
      </c>
      <c r="AD6" s="520">
        <v>41909144.619999997</v>
      </c>
      <c r="AE6" s="520"/>
      <c r="AF6" s="520">
        <v>3672872</v>
      </c>
      <c r="AG6" s="520">
        <v>69557731</v>
      </c>
      <c r="AH6" s="520"/>
      <c r="AI6" s="520">
        <v>3811965680</v>
      </c>
      <c r="AJ6" s="520">
        <v>3347176353</v>
      </c>
      <c r="AK6" s="520">
        <v>59834546.960000001</v>
      </c>
      <c r="AL6" s="520"/>
      <c r="AM6" s="509">
        <v>238077542.83000001</v>
      </c>
      <c r="AN6" s="520">
        <v>786556289.83000004</v>
      </c>
      <c r="AO6" s="520">
        <v>128354792.87</v>
      </c>
      <c r="AP6" s="520">
        <v>117856914.77</v>
      </c>
      <c r="AQ6" s="520">
        <v>1408022477.4200001</v>
      </c>
      <c r="AR6" s="520"/>
      <c r="AS6" s="520">
        <v>342539898</v>
      </c>
      <c r="AT6" s="520">
        <v>367369467.77999997</v>
      </c>
      <c r="AU6" s="520">
        <v>554851365</v>
      </c>
      <c r="AV6" s="520">
        <v>75490205.790000007</v>
      </c>
      <c r="AW6" s="520"/>
      <c r="AX6" s="520">
        <v>199522623.86000001</v>
      </c>
      <c r="AY6" s="520">
        <v>57599230</v>
      </c>
      <c r="AZ6" s="520">
        <v>713167450.15999997</v>
      </c>
      <c r="BA6" s="520">
        <v>123770623.06</v>
      </c>
      <c r="BB6" s="520">
        <v>150188125</v>
      </c>
      <c r="BC6" s="520">
        <v>375387717</v>
      </c>
      <c r="BD6" s="520">
        <v>65161090</v>
      </c>
      <c r="BE6" s="520"/>
      <c r="BF6" s="520">
        <v>306524310</v>
      </c>
      <c r="BG6" s="520"/>
      <c r="BH6" s="520">
        <v>227128751.34999999</v>
      </c>
      <c r="BI6" s="520">
        <v>40141946</v>
      </c>
      <c r="BJ6" s="520">
        <v>36107964</v>
      </c>
      <c r="BK6" s="520">
        <v>27170310.030000001</v>
      </c>
      <c r="BL6" s="520"/>
      <c r="BM6" s="520">
        <v>420050409.83999997</v>
      </c>
      <c r="BN6" s="520">
        <v>92437258.790000007</v>
      </c>
      <c r="BO6" s="520">
        <v>13513987653.66</v>
      </c>
      <c r="BP6" s="520">
        <v>1405229459</v>
      </c>
      <c r="BQ6" s="520">
        <v>19136830.57</v>
      </c>
      <c r="BR6" s="520">
        <v>643776054</v>
      </c>
      <c r="BS6" s="520">
        <v>133284408</v>
      </c>
      <c r="BT6" s="520">
        <v>56943640.729999997</v>
      </c>
      <c r="BU6" s="520"/>
      <c r="BV6" s="520">
        <v>171472845</v>
      </c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</row>
    <row r="7" spans="1:89" x14ac:dyDescent="0.25">
      <c r="A7" s="212" t="s">
        <v>621</v>
      </c>
      <c r="B7" s="520">
        <v>2761410217.0900002</v>
      </c>
      <c r="C7" s="520">
        <v>0</v>
      </c>
      <c r="D7" s="520">
        <v>0</v>
      </c>
      <c r="E7" s="520">
        <v>281204845</v>
      </c>
      <c r="F7" s="520"/>
      <c r="G7" s="520">
        <v>0</v>
      </c>
      <c r="H7" s="520">
        <v>0</v>
      </c>
      <c r="I7" s="520"/>
      <c r="J7" s="520">
        <v>0</v>
      </c>
      <c r="K7" s="520">
        <v>0</v>
      </c>
      <c r="L7" s="520">
        <v>0</v>
      </c>
      <c r="M7" s="520">
        <v>0</v>
      </c>
      <c r="N7" s="520">
        <v>0</v>
      </c>
      <c r="O7" s="520">
        <v>0</v>
      </c>
      <c r="P7" s="520">
        <v>143311258.59999999</v>
      </c>
      <c r="Q7" s="520"/>
      <c r="R7" s="520">
        <v>37618741</v>
      </c>
      <c r="S7" s="520">
        <v>442775889.98000002</v>
      </c>
      <c r="T7" s="520">
        <v>190399909</v>
      </c>
      <c r="U7" s="520">
        <v>0</v>
      </c>
      <c r="V7" s="520">
        <v>0</v>
      </c>
      <c r="W7" s="520">
        <v>27923511.190000001</v>
      </c>
      <c r="X7" s="520">
        <v>0</v>
      </c>
      <c r="Y7" s="520">
        <v>0</v>
      </c>
      <c r="Z7" s="520">
        <v>0</v>
      </c>
      <c r="AA7" s="520"/>
      <c r="AC7" s="520">
        <v>0</v>
      </c>
      <c r="AD7" s="520">
        <v>0</v>
      </c>
      <c r="AE7" s="520"/>
      <c r="AF7" s="520">
        <v>0</v>
      </c>
      <c r="AG7" s="520">
        <v>0</v>
      </c>
      <c r="AH7" s="520"/>
      <c r="AI7" s="520">
        <v>0</v>
      </c>
      <c r="AJ7" s="520">
        <v>573822415</v>
      </c>
      <c r="AK7" s="520">
        <v>0</v>
      </c>
      <c r="AL7" s="520"/>
      <c r="AM7" s="509">
        <v>149135512.05000001</v>
      </c>
      <c r="AN7" s="520">
        <v>28139705.760000002</v>
      </c>
      <c r="AO7" s="520">
        <v>0</v>
      </c>
      <c r="AP7" s="520">
        <v>0</v>
      </c>
      <c r="AQ7" s="520">
        <v>103009408.48</v>
      </c>
      <c r="AR7" s="520"/>
      <c r="AS7" s="520">
        <v>129192650</v>
      </c>
      <c r="AT7" s="520">
        <v>0</v>
      </c>
      <c r="AU7" s="520">
        <v>0</v>
      </c>
      <c r="AV7" s="520">
        <v>25776833.699999999</v>
      </c>
      <c r="AW7" s="520"/>
      <c r="AX7" s="520">
        <v>0</v>
      </c>
      <c r="AY7" s="520">
        <v>0</v>
      </c>
      <c r="AZ7" s="520">
        <v>0</v>
      </c>
      <c r="BA7" s="520">
        <v>0</v>
      </c>
      <c r="BB7" s="520">
        <v>0</v>
      </c>
      <c r="BC7" s="520">
        <v>30798516</v>
      </c>
      <c r="BD7" s="520">
        <v>0</v>
      </c>
      <c r="BE7" s="520"/>
      <c r="BF7" s="520">
        <v>33895713</v>
      </c>
      <c r="BG7" s="520"/>
      <c r="BH7" s="520">
        <v>0</v>
      </c>
      <c r="BI7" s="520">
        <v>0</v>
      </c>
      <c r="BJ7" s="520">
        <v>0</v>
      </c>
      <c r="BK7" s="520">
        <v>0</v>
      </c>
      <c r="BL7" s="520"/>
      <c r="BM7" s="520">
        <v>0</v>
      </c>
      <c r="BN7" s="520">
        <v>0</v>
      </c>
      <c r="BO7" s="520">
        <v>2048748735.3199999</v>
      </c>
      <c r="BP7" s="520">
        <v>261353050</v>
      </c>
      <c r="BQ7" s="520">
        <v>0</v>
      </c>
      <c r="BR7" s="520">
        <v>83578703</v>
      </c>
      <c r="BS7" s="520">
        <v>0</v>
      </c>
      <c r="BT7" s="520">
        <v>0</v>
      </c>
      <c r="BU7" s="520"/>
      <c r="BV7" s="520">
        <v>0</v>
      </c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</row>
    <row r="8" spans="1:89" x14ac:dyDescent="0.25">
      <c r="A8" s="212" t="s">
        <v>622</v>
      </c>
      <c r="B8" s="520">
        <v>0</v>
      </c>
      <c r="C8" s="520">
        <v>0</v>
      </c>
      <c r="D8" s="520">
        <v>0</v>
      </c>
      <c r="E8" s="520">
        <v>0</v>
      </c>
      <c r="F8" s="520"/>
      <c r="G8" s="520">
        <v>0</v>
      </c>
      <c r="H8" s="520">
        <v>0</v>
      </c>
      <c r="I8" s="520"/>
      <c r="J8" s="520">
        <v>0</v>
      </c>
      <c r="K8" s="520">
        <v>0</v>
      </c>
      <c r="L8" s="520">
        <v>0</v>
      </c>
      <c r="M8" s="520">
        <v>0</v>
      </c>
      <c r="N8" s="520">
        <v>0</v>
      </c>
      <c r="O8" s="520">
        <v>0</v>
      </c>
      <c r="P8" s="520">
        <v>0</v>
      </c>
      <c r="Q8" s="520"/>
      <c r="R8" s="520">
        <v>0</v>
      </c>
      <c r="S8" s="520">
        <v>0</v>
      </c>
      <c r="T8" s="520">
        <v>0</v>
      </c>
      <c r="U8" s="520">
        <v>0</v>
      </c>
      <c r="V8" s="520">
        <v>0</v>
      </c>
      <c r="W8" s="520">
        <v>0</v>
      </c>
      <c r="X8" s="520">
        <v>0</v>
      </c>
      <c r="Y8" s="520">
        <v>0</v>
      </c>
      <c r="Z8" s="520">
        <v>0</v>
      </c>
      <c r="AA8" s="520"/>
      <c r="AC8" s="520">
        <v>0</v>
      </c>
      <c r="AD8" s="520">
        <v>0</v>
      </c>
      <c r="AE8" s="520"/>
      <c r="AF8" s="520">
        <v>0</v>
      </c>
      <c r="AG8" s="520">
        <v>0</v>
      </c>
      <c r="AH8" s="520"/>
      <c r="AI8" s="520">
        <v>5197588302</v>
      </c>
      <c r="AJ8" s="520">
        <v>0</v>
      </c>
      <c r="AK8" s="520">
        <v>0</v>
      </c>
      <c r="AL8" s="520"/>
      <c r="AM8" s="509">
        <v>0</v>
      </c>
      <c r="AN8" s="520">
        <v>0</v>
      </c>
      <c r="AO8" s="520">
        <v>0</v>
      </c>
      <c r="AP8" s="520">
        <v>0</v>
      </c>
      <c r="AQ8" s="520">
        <v>0</v>
      </c>
      <c r="AR8" s="520"/>
      <c r="AS8" s="520">
        <v>0</v>
      </c>
      <c r="AT8" s="520">
        <v>0</v>
      </c>
      <c r="AU8" s="520">
        <v>0</v>
      </c>
      <c r="AV8" s="520">
        <v>0</v>
      </c>
      <c r="AW8" s="520"/>
      <c r="AX8" s="520">
        <v>0</v>
      </c>
      <c r="AY8" s="520">
        <v>0</v>
      </c>
      <c r="AZ8" s="520">
        <v>0</v>
      </c>
      <c r="BA8" s="520">
        <v>0</v>
      </c>
      <c r="BB8" s="520">
        <v>0</v>
      </c>
      <c r="BC8" s="520">
        <v>0</v>
      </c>
      <c r="BD8" s="520">
        <v>0</v>
      </c>
      <c r="BE8" s="520"/>
      <c r="BF8" s="520">
        <v>0</v>
      </c>
      <c r="BG8" s="520"/>
      <c r="BH8" s="520">
        <v>0</v>
      </c>
      <c r="BI8" s="520">
        <v>0</v>
      </c>
      <c r="BJ8" s="520">
        <v>0</v>
      </c>
      <c r="BK8" s="520">
        <v>0</v>
      </c>
      <c r="BL8" s="520"/>
      <c r="BM8" s="520">
        <v>0</v>
      </c>
      <c r="BN8" s="520">
        <v>0</v>
      </c>
      <c r="BO8" s="520">
        <v>0</v>
      </c>
      <c r="BP8" s="520">
        <v>0</v>
      </c>
      <c r="BQ8" s="520">
        <v>0</v>
      </c>
      <c r="BR8" s="520">
        <v>0</v>
      </c>
      <c r="BS8" s="520">
        <v>0</v>
      </c>
      <c r="BT8" s="520">
        <v>0</v>
      </c>
      <c r="BU8" s="520"/>
      <c r="BV8" s="520">
        <v>0</v>
      </c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</row>
    <row r="9" spans="1:89" x14ac:dyDescent="0.25">
      <c r="A9" s="212" t="s">
        <v>623</v>
      </c>
      <c r="B9" s="520">
        <v>35560789.630000003</v>
      </c>
      <c r="C9" s="520">
        <v>0</v>
      </c>
      <c r="D9" s="520">
        <v>0</v>
      </c>
      <c r="E9" s="520">
        <v>0</v>
      </c>
      <c r="F9" s="520"/>
      <c r="G9" s="520">
        <v>43029561.789999999</v>
      </c>
      <c r="H9" s="520">
        <v>0</v>
      </c>
      <c r="I9" s="520"/>
      <c r="J9" s="520">
        <v>5321960</v>
      </c>
      <c r="K9" s="520">
        <v>0</v>
      </c>
      <c r="L9" s="520">
        <v>0</v>
      </c>
      <c r="M9" s="520">
        <v>0</v>
      </c>
      <c r="N9" s="520">
        <v>0</v>
      </c>
      <c r="O9" s="520">
        <v>60666329</v>
      </c>
      <c r="P9" s="520">
        <v>148553327.02000001</v>
      </c>
      <c r="Q9" s="520"/>
      <c r="R9" s="520">
        <v>3559120</v>
      </c>
      <c r="S9" s="520">
        <v>0</v>
      </c>
      <c r="T9" s="520">
        <v>16786736</v>
      </c>
      <c r="U9" s="520">
        <v>0</v>
      </c>
      <c r="V9" s="520">
        <v>28434550.989999998</v>
      </c>
      <c r="W9" s="520">
        <v>0</v>
      </c>
      <c r="X9" s="520">
        <v>0</v>
      </c>
      <c r="Y9" s="520">
        <v>0</v>
      </c>
      <c r="Z9" s="520">
        <v>59182119.979999997</v>
      </c>
      <c r="AA9" s="520"/>
      <c r="AC9" s="520">
        <v>0</v>
      </c>
      <c r="AD9" s="520">
        <v>0</v>
      </c>
      <c r="AE9" s="520"/>
      <c r="AF9" s="520">
        <v>0</v>
      </c>
      <c r="AG9" s="520">
        <v>0</v>
      </c>
      <c r="AH9" s="520"/>
      <c r="AI9" s="520">
        <v>10420732879.200001</v>
      </c>
      <c r="AJ9" s="520">
        <v>0</v>
      </c>
      <c r="AK9" s="520">
        <v>0</v>
      </c>
      <c r="AL9" s="520"/>
      <c r="AM9" s="509">
        <v>0</v>
      </c>
      <c r="AN9" s="520">
        <v>17710479.68</v>
      </c>
      <c r="AO9" s="520">
        <v>0</v>
      </c>
      <c r="AP9" s="520">
        <v>0</v>
      </c>
      <c r="AQ9" s="520">
        <v>0</v>
      </c>
      <c r="AR9" s="520"/>
      <c r="AS9" s="520">
        <v>0</v>
      </c>
      <c r="AT9" s="520">
        <v>0</v>
      </c>
      <c r="AU9" s="520">
        <v>0</v>
      </c>
      <c r="AV9" s="520">
        <v>0</v>
      </c>
      <c r="AW9" s="520"/>
      <c r="AX9" s="520">
        <v>0</v>
      </c>
      <c r="AY9" s="520">
        <v>0</v>
      </c>
      <c r="AZ9" s="520">
        <v>41916895.149999999</v>
      </c>
      <c r="BA9" s="520">
        <v>0</v>
      </c>
      <c r="BB9" s="520">
        <v>0</v>
      </c>
      <c r="BC9" s="520">
        <v>0</v>
      </c>
      <c r="BD9" s="520">
        <v>0</v>
      </c>
      <c r="BE9" s="520"/>
      <c r="BF9" s="520">
        <v>0</v>
      </c>
      <c r="BG9" s="520"/>
      <c r="BH9" s="520">
        <v>0</v>
      </c>
      <c r="BI9" s="520">
        <v>0</v>
      </c>
      <c r="BJ9" s="520">
        <v>0</v>
      </c>
      <c r="BK9" s="520">
        <v>0</v>
      </c>
      <c r="BL9" s="520"/>
      <c r="BM9" s="520">
        <v>0</v>
      </c>
      <c r="BN9" s="520">
        <v>0</v>
      </c>
      <c r="BO9" s="520">
        <v>0</v>
      </c>
      <c r="BP9" s="520">
        <v>0</v>
      </c>
      <c r="BQ9" s="520">
        <v>0</v>
      </c>
      <c r="BR9" s="520">
        <v>38023841</v>
      </c>
      <c r="BS9" s="520">
        <v>0</v>
      </c>
      <c r="BT9" s="520">
        <v>0</v>
      </c>
      <c r="BU9" s="520"/>
      <c r="BV9" s="520">
        <v>0</v>
      </c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</row>
    <row r="10" spans="1:89" x14ac:dyDescent="0.25">
      <c r="A10" s="212" t="s">
        <v>624</v>
      </c>
      <c r="B10" s="520">
        <v>26058068488.380001</v>
      </c>
      <c r="C10" s="520">
        <v>228547637.74000001</v>
      </c>
      <c r="D10" s="520">
        <v>30092178.510000002</v>
      </c>
      <c r="E10" s="520">
        <v>950821500</v>
      </c>
      <c r="F10" s="520"/>
      <c r="G10" s="520">
        <v>973548097.76999998</v>
      </c>
      <c r="H10" s="520">
        <v>1496242151</v>
      </c>
      <c r="I10" s="520"/>
      <c r="J10" s="520">
        <v>458372068.29000002</v>
      </c>
      <c r="K10" s="520">
        <v>140475096.71000001</v>
      </c>
      <c r="L10" s="520">
        <v>23165995</v>
      </c>
      <c r="M10" s="520">
        <v>295684407.61000001</v>
      </c>
      <c r="N10" s="520">
        <v>28610026</v>
      </c>
      <c r="O10" s="520">
        <v>237430225</v>
      </c>
      <c r="P10" s="520">
        <v>1698604749.01</v>
      </c>
      <c r="Q10" s="520"/>
      <c r="R10" s="520">
        <v>1167221095</v>
      </c>
      <c r="S10" s="520">
        <v>2144359933.29</v>
      </c>
      <c r="T10" s="520">
        <v>647581926</v>
      </c>
      <c r="U10" s="520">
        <v>55685802.439999998</v>
      </c>
      <c r="V10" s="520">
        <v>532060696.76999998</v>
      </c>
      <c r="W10" s="520">
        <v>590935763.94000006</v>
      </c>
      <c r="X10" s="520">
        <v>70535760.140000001</v>
      </c>
      <c r="Y10" s="520">
        <v>830196991.88999999</v>
      </c>
      <c r="Z10" s="520">
        <v>245875042.86000001</v>
      </c>
      <c r="AA10" s="520"/>
      <c r="AC10" s="520">
        <v>501052558</v>
      </c>
      <c r="AD10" s="520">
        <v>73935930.409999996</v>
      </c>
      <c r="AE10" s="520"/>
      <c r="AF10" s="520">
        <v>20253538</v>
      </c>
      <c r="AG10" s="520">
        <v>136192955.71000001</v>
      </c>
      <c r="AH10" s="520"/>
      <c r="AI10" s="520">
        <v>35848600867.769997</v>
      </c>
      <c r="AJ10" s="520">
        <v>7029452327</v>
      </c>
      <c r="AK10" s="520">
        <v>274665683.49000001</v>
      </c>
      <c r="AL10" s="520"/>
      <c r="AM10" s="509">
        <v>656626236.39999998</v>
      </c>
      <c r="AN10" s="520">
        <v>1768565494.8199999</v>
      </c>
      <c r="AO10" s="520">
        <v>238438637.15000001</v>
      </c>
      <c r="AP10" s="520">
        <v>284874312.26999998</v>
      </c>
      <c r="AQ10" s="520">
        <v>3060094660.8499999</v>
      </c>
      <c r="AR10" s="520"/>
      <c r="AS10" s="520">
        <v>907146501</v>
      </c>
      <c r="AT10" s="520">
        <v>816369645.77999997</v>
      </c>
      <c r="AU10" s="520">
        <v>1142723830</v>
      </c>
      <c r="AV10" s="520">
        <v>220973865.87</v>
      </c>
      <c r="AW10" s="520"/>
      <c r="AX10" s="520">
        <v>474447071.25</v>
      </c>
      <c r="AY10" s="520">
        <v>114312944</v>
      </c>
      <c r="AZ10" s="520">
        <v>1551177301.5799999</v>
      </c>
      <c r="BA10" s="520">
        <v>252987297.28</v>
      </c>
      <c r="BB10" s="520">
        <v>302369226</v>
      </c>
      <c r="BC10" s="520">
        <v>1037049355</v>
      </c>
      <c r="BD10" s="520">
        <v>176536347</v>
      </c>
      <c r="BE10" s="520"/>
      <c r="BF10" s="520">
        <v>745742296</v>
      </c>
      <c r="BG10" s="520"/>
      <c r="BH10" s="520">
        <v>610088241.97000003</v>
      </c>
      <c r="BI10" s="520">
        <v>83315207.370000005</v>
      </c>
      <c r="BJ10" s="520">
        <v>98167184</v>
      </c>
      <c r="BK10" s="520">
        <v>78389530.969999999</v>
      </c>
      <c r="BL10" s="520"/>
      <c r="BM10" s="520">
        <v>935189552.38999999</v>
      </c>
      <c r="BN10" s="520">
        <v>169332738.03</v>
      </c>
      <c r="BO10" s="520">
        <v>23097362587.139999</v>
      </c>
      <c r="BP10" s="520">
        <v>3454032041</v>
      </c>
      <c r="BQ10" s="520">
        <v>138525447.56999999</v>
      </c>
      <c r="BR10" s="520">
        <v>1385357265</v>
      </c>
      <c r="BS10" s="520">
        <v>361736384</v>
      </c>
      <c r="BT10" s="520">
        <v>94081529.400000006</v>
      </c>
      <c r="BU10" s="520"/>
      <c r="BV10" s="520">
        <v>434595672</v>
      </c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</row>
    <row r="14" spans="1:89" s="503" customFormat="1" ht="90" x14ac:dyDescent="0.25">
      <c r="A14" s="503" t="s">
        <v>627</v>
      </c>
      <c r="B14" s="503" t="s">
        <v>4</v>
      </c>
      <c r="C14" s="503" t="s">
        <v>20</v>
      </c>
      <c r="D14" s="503" t="s">
        <v>21</v>
      </c>
      <c r="E14" s="503" t="s">
        <v>22</v>
      </c>
      <c r="G14" s="503" t="s">
        <v>24</v>
      </c>
      <c r="H14" s="503" t="s">
        <v>25</v>
      </c>
      <c r="J14" s="503" t="s">
        <v>27</v>
      </c>
      <c r="K14" s="503" t="s">
        <v>28</v>
      </c>
      <c r="L14" s="503" t="s">
        <v>29</v>
      </c>
      <c r="M14" s="503" t="s">
        <v>442</v>
      </c>
      <c r="N14" s="503" t="s">
        <v>30</v>
      </c>
      <c r="O14" s="503" t="s">
        <v>31</v>
      </c>
      <c r="P14" s="503" t="s">
        <v>631</v>
      </c>
      <c r="R14" s="503" t="s">
        <v>33</v>
      </c>
      <c r="S14" s="503" t="s">
        <v>617</v>
      </c>
      <c r="T14" s="503" t="s">
        <v>443</v>
      </c>
      <c r="U14" s="503" t="s">
        <v>35</v>
      </c>
      <c r="V14" s="503" t="s">
        <v>36</v>
      </c>
      <c r="W14" s="503" t="s">
        <v>37</v>
      </c>
      <c r="X14" s="503" t="s">
        <v>38</v>
      </c>
      <c r="Y14" s="503" t="s">
        <v>39</v>
      </c>
      <c r="Z14" s="503" t="s">
        <v>40</v>
      </c>
      <c r="AC14" s="503" t="s">
        <v>43</v>
      </c>
      <c r="AD14" s="503" t="s">
        <v>44</v>
      </c>
      <c r="AF14" s="503" t="s">
        <v>46</v>
      </c>
      <c r="AG14" s="503" t="s">
        <v>47</v>
      </c>
      <c r="AI14" s="503" t="s">
        <v>49</v>
      </c>
      <c r="AJ14" s="503" t="s">
        <v>50</v>
      </c>
      <c r="AK14" s="503" t="s">
        <v>51</v>
      </c>
      <c r="AM14" s="512" t="s">
        <v>52</v>
      </c>
      <c r="AN14" s="503" t="s">
        <v>53</v>
      </c>
      <c r="AO14" s="503" t="s">
        <v>54</v>
      </c>
      <c r="AP14" s="503" t="s">
        <v>55</v>
      </c>
      <c r="AQ14" s="503" t="s">
        <v>56</v>
      </c>
      <c r="AS14" s="503" t="s">
        <v>58</v>
      </c>
      <c r="AT14" s="503" t="s">
        <v>59</v>
      </c>
      <c r="AU14" s="503" t="s">
        <v>60</v>
      </c>
      <c r="AV14" s="503" t="s">
        <v>61</v>
      </c>
      <c r="AX14" s="503" t="s">
        <v>63</v>
      </c>
      <c r="AY14" s="503" t="s">
        <v>64</v>
      </c>
      <c r="AZ14" s="503" t="s">
        <v>65</v>
      </c>
      <c r="BA14" s="503" t="s">
        <v>66</v>
      </c>
      <c r="BB14" s="503" t="s">
        <v>609</v>
      </c>
      <c r="BC14" s="503" t="s">
        <v>68</v>
      </c>
      <c r="BD14" s="503" t="s">
        <v>69</v>
      </c>
      <c r="BF14" s="503" t="s">
        <v>611</v>
      </c>
      <c r="BH14" s="503" t="s">
        <v>73</v>
      </c>
      <c r="BI14" s="503" t="s">
        <v>74</v>
      </c>
      <c r="BJ14" s="503" t="s">
        <v>75</v>
      </c>
      <c r="BK14" s="503" t="s">
        <v>76</v>
      </c>
      <c r="BM14" s="503" t="s">
        <v>444</v>
      </c>
      <c r="BN14" s="503" t="s">
        <v>78</v>
      </c>
      <c r="BO14" s="503" t="s">
        <v>79</v>
      </c>
      <c r="BP14" s="503" t="s">
        <v>80</v>
      </c>
      <c r="BQ14" s="503" t="s">
        <v>81</v>
      </c>
      <c r="BR14" s="503" t="s">
        <v>82</v>
      </c>
      <c r="BS14" s="503" t="s">
        <v>83</v>
      </c>
      <c r="BT14" s="503" t="s">
        <v>84</v>
      </c>
      <c r="BV14" s="503" t="s">
        <v>85</v>
      </c>
    </row>
    <row r="15" spans="1:89" x14ac:dyDescent="0.25">
      <c r="A15" s="502" t="s">
        <v>618</v>
      </c>
      <c r="B15" s="502">
        <v>8224508321.2799997</v>
      </c>
      <c r="C15" s="502">
        <v>125150712.43000001</v>
      </c>
      <c r="D15" s="502">
        <v>9262309.0999999996</v>
      </c>
      <c r="E15" s="502">
        <v>270338602</v>
      </c>
      <c r="G15" s="502">
        <v>315774137.63</v>
      </c>
      <c r="H15" s="502">
        <v>555286630</v>
      </c>
      <c r="J15" s="502">
        <v>220200219.66</v>
      </c>
      <c r="K15" s="502">
        <v>49496752</v>
      </c>
      <c r="L15" s="502">
        <v>14043405</v>
      </c>
      <c r="M15" s="502">
        <v>134777551.84999999</v>
      </c>
      <c r="N15" s="502">
        <v>21302214</v>
      </c>
      <c r="O15" s="502">
        <v>98305959</v>
      </c>
      <c r="P15" s="502">
        <v>521306650.63999999</v>
      </c>
      <c r="R15" s="502">
        <v>439168361</v>
      </c>
      <c r="S15" s="502">
        <v>655698583.72000003</v>
      </c>
      <c r="T15" s="502">
        <v>177598839</v>
      </c>
      <c r="U15" s="502">
        <v>32014348.149999999</v>
      </c>
      <c r="V15" s="502">
        <v>271334675.93000001</v>
      </c>
      <c r="W15" s="502">
        <v>151219359.99000001</v>
      </c>
      <c r="X15" s="502">
        <v>37007290.109999999</v>
      </c>
      <c r="Y15" s="502">
        <v>381949545.73000002</v>
      </c>
      <c r="Z15" s="502">
        <v>102171421.73</v>
      </c>
      <c r="AC15" s="502">
        <v>218427275</v>
      </c>
      <c r="AD15" s="502">
        <v>22266337.699999999</v>
      </c>
      <c r="AF15" s="502">
        <v>12923176</v>
      </c>
      <c r="AG15" s="502">
        <v>50133388.159999996</v>
      </c>
      <c r="AI15" s="502">
        <v>13447563875.57</v>
      </c>
      <c r="AJ15" s="502">
        <v>2441059461</v>
      </c>
      <c r="AK15" s="502">
        <v>174957599.52000001</v>
      </c>
      <c r="AM15" s="761">
        <v>188355000.55000001</v>
      </c>
      <c r="AN15" s="502">
        <v>714764691.19000006</v>
      </c>
      <c r="AO15" s="502">
        <v>78552762.959999993</v>
      </c>
      <c r="AP15" s="502">
        <v>112460049.92</v>
      </c>
      <c r="AQ15" s="502">
        <v>1174570750.6600001</v>
      </c>
      <c r="AS15" s="502">
        <v>355465653</v>
      </c>
      <c r="AT15" s="502">
        <v>346294223</v>
      </c>
      <c r="AU15" s="502">
        <v>472485022</v>
      </c>
      <c r="AV15" s="502">
        <v>79757806.959999993</v>
      </c>
      <c r="AX15" s="502">
        <v>200237151.31</v>
      </c>
      <c r="AY15" s="502">
        <v>40126981</v>
      </c>
      <c r="AZ15" s="502">
        <v>629720415.25999999</v>
      </c>
      <c r="BA15" s="502">
        <v>95587068.319999993</v>
      </c>
      <c r="BB15" s="502">
        <v>111992841</v>
      </c>
      <c r="BC15" s="502">
        <v>515808015</v>
      </c>
      <c r="BD15" s="502">
        <v>85141857</v>
      </c>
      <c r="BF15" s="502">
        <v>303804719</v>
      </c>
      <c r="BH15" s="502">
        <v>298184962.97000003</v>
      </c>
      <c r="BI15" s="502">
        <v>30977677</v>
      </c>
      <c r="BJ15" s="502">
        <v>43587084</v>
      </c>
      <c r="BK15" s="502">
        <v>38067650.280000001</v>
      </c>
      <c r="BM15" s="502">
        <v>369534277.25</v>
      </c>
      <c r="BN15" s="502">
        <v>56141638</v>
      </c>
      <c r="BO15" s="502">
        <v>5357943968.8800001</v>
      </c>
      <c r="BP15" s="502">
        <v>1433403471</v>
      </c>
      <c r="BQ15" s="502">
        <v>102567918</v>
      </c>
      <c r="BR15" s="502">
        <v>432059278</v>
      </c>
      <c r="BS15" s="502">
        <v>179914470</v>
      </c>
      <c r="BT15" s="502">
        <v>26737895.98</v>
      </c>
      <c r="BV15" s="502">
        <v>195030079</v>
      </c>
    </row>
    <row r="16" spans="1:89" x14ac:dyDescent="0.25">
      <c r="A16" s="502" t="s">
        <v>619</v>
      </c>
      <c r="B16" s="502">
        <v>2560466261.04</v>
      </c>
      <c r="C16" s="502">
        <v>0</v>
      </c>
      <c r="D16" s="502">
        <v>4251506.3099999996</v>
      </c>
      <c r="E16" s="502">
        <v>94820550</v>
      </c>
      <c r="G16" s="502">
        <v>87227333.939999998</v>
      </c>
      <c r="H16" s="502">
        <v>153322573</v>
      </c>
      <c r="J16" s="502">
        <v>63219121.670000002</v>
      </c>
      <c r="K16" s="502">
        <v>23240081</v>
      </c>
      <c r="L16" s="502">
        <v>4420025</v>
      </c>
      <c r="M16" s="502">
        <v>42533574.109999999</v>
      </c>
      <c r="N16" s="502">
        <v>4285367</v>
      </c>
      <c r="O16" s="502">
        <v>26410288</v>
      </c>
      <c r="P16" s="502">
        <v>196309873.12</v>
      </c>
      <c r="R16" s="502">
        <v>143543988</v>
      </c>
      <c r="S16" s="502">
        <v>189556793.63</v>
      </c>
      <c r="T16" s="502">
        <v>61093250</v>
      </c>
      <c r="U16" s="502">
        <v>9573311.9900000002</v>
      </c>
      <c r="V16" s="502">
        <v>60940074.770000003</v>
      </c>
      <c r="W16" s="502">
        <v>58159693.82</v>
      </c>
      <c r="X16" s="502">
        <v>14196693.029999999</v>
      </c>
      <c r="Y16" s="502">
        <v>128297208.87</v>
      </c>
      <c r="Z16" s="502">
        <v>19150767.579999998</v>
      </c>
      <c r="AC16" s="502">
        <v>46459411</v>
      </c>
      <c r="AD16" s="502">
        <v>9760448.0899999999</v>
      </c>
      <c r="AF16" s="502">
        <v>3657490</v>
      </c>
      <c r="AG16" s="502">
        <v>16501836.550000001</v>
      </c>
      <c r="AI16" s="502">
        <v>2970750131</v>
      </c>
      <c r="AJ16" s="502">
        <v>667394098</v>
      </c>
      <c r="AK16" s="502">
        <v>39873537.009999998</v>
      </c>
      <c r="AM16" s="761">
        <v>81058180.969999999</v>
      </c>
      <c r="AN16" s="502">
        <v>221394328.36000001</v>
      </c>
      <c r="AO16" s="502">
        <v>31531081.32</v>
      </c>
      <c r="AP16" s="502">
        <v>54557347.579999998</v>
      </c>
      <c r="AQ16" s="502">
        <v>374492024.29000002</v>
      </c>
      <c r="AS16" s="502">
        <v>79948300</v>
      </c>
      <c r="AT16" s="502">
        <v>102705955</v>
      </c>
      <c r="AU16" s="502">
        <v>115387443</v>
      </c>
      <c r="AV16" s="502">
        <v>39949019.420000002</v>
      </c>
      <c r="AX16" s="502">
        <v>74687296.079999998</v>
      </c>
      <c r="AY16" s="502">
        <v>16586733</v>
      </c>
      <c r="AZ16" s="502">
        <v>166372541.00999999</v>
      </c>
      <c r="BA16" s="502">
        <v>33629605.899999999</v>
      </c>
      <c r="BB16" s="502">
        <v>40188260</v>
      </c>
      <c r="BC16" s="502">
        <v>115055107</v>
      </c>
      <c r="BD16" s="502">
        <v>26233400</v>
      </c>
      <c r="BF16" s="502">
        <v>101517554</v>
      </c>
      <c r="BH16" s="502">
        <v>84774527.650000006</v>
      </c>
      <c r="BI16" s="502">
        <v>12195584.369999999</v>
      </c>
      <c r="BJ16" s="502">
        <v>18472136</v>
      </c>
      <c r="BK16" s="502">
        <v>13151570.66</v>
      </c>
      <c r="BM16" s="502">
        <v>145604865.30000001</v>
      </c>
      <c r="BN16" s="502">
        <v>20753841.239999998</v>
      </c>
      <c r="BO16" s="502">
        <v>2176682229.2800002</v>
      </c>
      <c r="BP16" s="502">
        <v>354046061</v>
      </c>
      <c r="BQ16" s="502">
        <v>16820699</v>
      </c>
      <c r="BR16" s="502">
        <v>187919389</v>
      </c>
      <c r="BS16" s="502">
        <v>48537506</v>
      </c>
      <c r="BT16" s="502">
        <v>10399992.689999999</v>
      </c>
      <c r="BV16" s="502">
        <v>68092748</v>
      </c>
    </row>
    <row r="17" spans="1:74" x14ac:dyDescent="0.25">
      <c r="A17" s="502" t="s">
        <v>620</v>
      </c>
      <c r="B17" s="502">
        <v>12476122899.34</v>
      </c>
      <c r="C17" s="502">
        <v>103396925.31</v>
      </c>
      <c r="D17" s="502">
        <v>16578363.1</v>
      </c>
      <c r="E17" s="502">
        <v>304457503</v>
      </c>
      <c r="G17" s="502">
        <v>527517064.41000003</v>
      </c>
      <c r="H17" s="502">
        <v>787632948</v>
      </c>
      <c r="J17" s="502">
        <v>169630766.96000001</v>
      </c>
      <c r="K17" s="502">
        <v>67738263.709999993</v>
      </c>
      <c r="L17" s="502">
        <v>4702565</v>
      </c>
      <c r="M17" s="502">
        <v>118373281.65000001</v>
      </c>
      <c r="N17" s="502">
        <v>3022445</v>
      </c>
      <c r="O17" s="502">
        <v>52047649</v>
      </c>
      <c r="P17" s="502">
        <v>689123639.63</v>
      </c>
      <c r="R17" s="502">
        <v>543330885</v>
      </c>
      <c r="S17" s="502">
        <v>856328665.96000004</v>
      </c>
      <c r="T17" s="502">
        <v>201703192</v>
      </c>
      <c r="U17" s="502">
        <v>14098142.300000001</v>
      </c>
      <c r="V17" s="502">
        <v>171351395.08000001</v>
      </c>
      <c r="W17" s="502">
        <v>353633198.94</v>
      </c>
      <c r="X17" s="502">
        <v>19331777</v>
      </c>
      <c r="Y17" s="502">
        <v>319950237.29000002</v>
      </c>
      <c r="Z17" s="502">
        <v>65370733.57</v>
      </c>
      <c r="AC17" s="502">
        <v>236165872</v>
      </c>
      <c r="AD17" s="502">
        <v>41909144.619999997</v>
      </c>
      <c r="AF17" s="502">
        <v>3672872</v>
      </c>
      <c r="AG17" s="502">
        <v>69557731</v>
      </c>
      <c r="AI17" s="502">
        <v>3811965680</v>
      </c>
      <c r="AJ17" s="502">
        <v>3347176353</v>
      </c>
      <c r="AK17" s="502">
        <v>59834546.960000001</v>
      </c>
      <c r="AM17" s="761">
        <v>238077542.83000001</v>
      </c>
      <c r="AN17" s="502">
        <v>786556289.83000004</v>
      </c>
      <c r="AO17" s="502">
        <v>128354792.87</v>
      </c>
      <c r="AP17" s="502">
        <v>117856914.77</v>
      </c>
      <c r="AQ17" s="502">
        <v>1408022477.4200001</v>
      </c>
      <c r="AS17" s="502">
        <v>342539898</v>
      </c>
      <c r="AT17" s="502">
        <v>367369467.77999997</v>
      </c>
      <c r="AU17" s="502">
        <v>554851365</v>
      </c>
      <c r="AV17" s="502">
        <v>75490205.790000007</v>
      </c>
      <c r="AX17" s="502">
        <v>199522623.86000001</v>
      </c>
      <c r="AY17" s="502">
        <v>57599230</v>
      </c>
      <c r="AZ17" s="502">
        <v>713167450.15999997</v>
      </c>
      <c r="BA17" s="502">
        <v>123770623.06</v>
      </c>
      <c r="BB17" s="502">
        <v>150188125</v>
      </c>
      <c r="BC17" s="502">
        <v>375387717</v>
      </c>
      <c r="BD17" s="502">
        <v>65161090</v>
      </c>
      <c r="BF17" s="502">
        <v>306524310</v>
      </c>
      <c r="BH17" s="502">
        <v>227128751.34999999</v>
      </c>
      <c r="BI17" s="502">
        <v>40141946</v>
      </c>
      <c r="BJ17" s="502">
        <v>36107964</v>
      </c>
      <c r="BK17" s="502">
        <v>27170310.030000001</v>
      </c>
      <c r="BM17" s="502">
        <v>420050409.83999997</v>
      </c>
      <c r="BN17" s="502">
        <v>92437258.790000007</v>
      </c>
      <c r="BO17" s="502">
        <v>13513987653.66</v>
      </c>
      <c r="BP17" s="502">
        <v>1405229459</v>
      </c>
      <c r="BQ17" s="502">
        <v>19136830.57</v>
      </c>
      <c r="BR17" s="502">
        <v>643776054</v>
      </c>
      <c r="BS17" s="502">
        <v>133284408</v>
      </c>
      <c r="BT17" s="502">
        <v>56943640.729999997</v>
      </c>
      <c r="BV17" s="502">
        <v>171472845</v>
      </c>
    </row>
    <row r="18" spans="1:74" x14ac:dyDescent="0.25">
      <c r="A18" s="502" t="s">
        <v>621</v>
      </c>
      <c r="B18" s="502">
        <v>2761410217.0900002</v>
      </c>
      <c r="C18" s="502">
        <v>0</v>
      </c>
      <c r="D18" s="502">
        <v>0</v>
      </c>
      <c r="E18" s="502">
        <v>281204845</v>
      </c>
      <c r="G18" s="502">
        <v>0</v>
      </c>
      <c r="H18" s="502">
        <v>0</v>
      </c>
      <c r="J18" s="502">
        <v>0</v>
      </c>
      <c r="K18" s="502">
        <v>0</v>
      </c>
      <c r="L18" s="502">
        <v>0</v>
      </c>
      <c r="M18" s="502">
        <v>0</v>
      </c>
      <c r="N18" s="502">
        <v>0</v>
      </c>
      <c r="O18" s="502">
        <v>0</v>
      </c>
      <c r="P18" s="502">
        <v>143311258.59999999</v>
      </c>
      <c r="R18" s="502">
        <v>37618741</v>
      </c>
      <c r="S18" s="502">
        <v>442775889.98000002</v>
      </c>
      <c r="T18" s="502">
        <v>190399909</v>
      </c>
      <c r="U18" s="502">
        <v>0</v>
      </c>
      <c r="V18" s="502">
        <v>0</v>
      </c>
      <c r="W18" s="502">
        <v>27923511.190000001</v>
      </c>
      <c r="X18" s="502">
        <v>0</v>
      </c>
      <c r="Y18" s="502">
        <v>0</v>
      </c>
      <c r="Z18" s="502">
        <v>0</v>
      </c>
      <c r="AC18" s="502">
        <v>0</v>
      </c>
      <c r="AD18" s="502">
        <v>0</v>
      </c>
      <c r="AF18" s="502">
        <v>0</v>
      </c>
      <c r="AG18" s="502">
        <v>0</v>
      </c>
      <c r="AI18" s="502">
        <v>0</v>
      </c>
      <c r="AJ18" s="502">
        <v>573822415</v>
      </c>
      <c r="AK18" s="502">
        <v>0</v>
      </c>
      <c r="AM18" s="761">
        <v>149135512.05000001</v>
      </c>
      <c r="AN18" s="502">
        <v>28139705.760000002</v>
      </c>
      <c r="AO18" s="502">
        <v>0</v>
      </c>
      <c r="AP18" s="502">
        <v>0</v>
      </c>
      <c r="AQ18" s="502">
        <v>103009408.48</v>
      </c>
      <c r="AS18" s="502">
        <v>129192650</v>
      </c>
      <c r="AT18" s="502">
        <v>0</v>
      </c>
      <c r="AU18" s="502">
        <v>0</v>
      </c>
      <c r="AV18" s="502">
        <v>25776833.699999999</v>
      </c>
      <c r="AX18" s="502">
        <v>0</v>
      </c>
      <c r="AY18" s="502">
        <v>0</v>
      </c>
      <c r="AZ18" s="502">
        <v>0</v>
      </c>
      <c r="BA18" s="502">
        <v>0</v>
      </c>
      <c r="BB18" s="502">
        <v>0</v>
      </c>
      <c r="BC18" s="502">
        <v>30798516</v>
      </c>
      <c r="BD18" s="502">
        <v>0</v>
      </c>
      <c r="BF18" s="502">
        <v>33895713</v>
      </c>
      <c r="BH18" s="502">
        <v>0</v>
      </c>
      <c r="BI18" s="502">
        <v>0</v>
      </c>
      <c r="BJ18" s="502">
        <v>0</v>
      </c>
      <c r="BK18" s="502">
        <v>0</v>
      </c>
      <c r="BM18" s="502">
        <v>0</v>
      </c>
      <c r="BN18" s="502">
        <v>0</v>
      </c>
      <c r="BO18" s="502">
        <v>2048748735.3199999</v>
      </c>
      <c r="BP18" s="502">
        <v>261353050</v>
      </c>
      <c r="BQ18" s="502">
        <v>0</v>
      </c>
      <c r="BR18" s="502">
        <v>83578703</v>
      </c>
      <c r="BS18" s="502">
        <v>0</v>
      </c>
      <c r="BT18" s="502">
        <v>0</v>
      </c>
      <c r="BV18" s="502">
        <v>0</v>
      </c>
    </row>
    <row r="19" spans="1:74" x14ac:dyDescent="0.25">
      <c r="A19" s="502" t="s">
        <v>622</v>
      </c>
      <c r="B19" s="502">
        <v>0</v>
      </c>
      <c r="C19" s="502">
        <v>0</v>
      </c>
      <c r="D19" s="502">
        <v>0</v>
      </c>
      <c r="E19" s="502">
        <v>0</v>
      </c>
      <c r="G19" s="502">
        <v>0</v>
      </c>
      <c r="H19" s="502">
        <v>0</v>
      </c>
      <c r="J19" s="502">
        <v>0</v>
      </c>
      <c r="K19" s="502">
        <v>0</v>
      </c>
      <c r="L19" s="502">
        <v>0</v>
      </c>
      <c r="M19" s="502">
        <v>0</v>
      </c>
      <c r="N19" s="502">
        <v>0</v>
      </c>
      <c r="O19" s="502">
        <v>0</v>
      </c>
      <c r="P19" s="502">
        <v>0</v>
      </c>
      <c r="R19" s="502">
        <v>0</v>
      </c>
      <c r="S19" s="502">
        <v>0</v>
      </c>
      <c r="T19" s="502">
        <v>0</v>
      </c>
      <c r="U19" s="502">
        <v>0</v>
      </c>
      <c r="V19" s="502">
        <v>0</v>
      </c>
      <c r="W19" s="502">
        <v>0</v>
      </c>
      <c r="X19" s="502">
        <v>0</v>
      </c>
      <c r="Y19" s="502">
        <v>0</v>
      </c>
      <c r="Z19" s="502">
        <v>0</v>
      </c>
      <c r="AC19" s="502">
        <v>0</v>
      </c>
      <c r="AD19" s="502">
        <v>0</v>
      </c>
      <c r="AF19" s="502">
        <v>0</v>
      </c>
      <c r="AG19" s="502">
        <v>0</v>
      </c>
      <c r="AI19" s="502">
        <v>5197588302</v>
      </c>
      <c r="AJ19" s="502">
        <v>0</v>
      </c>
      <c r="AK19" s="502">
        <v>0</v>
      </c>
      <c r="AM19" s="761">
        <v>0</v>
      </c>
      <c r="AN19" s="502">
        <v>0</v>
      </c>
      <c r="AO19" s="502">
        <v>0</v>
      </c>
      <c r="AP19" s="502">
        <v>0</v>
      </c>
      <c r="AQ19" s="502">
        <v>0</v>
      </c>
      <c r="AS19" s="502">
        <v>0</v>
      </c>
      <c r="AT19" s="502">
        <v>0</v>
      </c>
      <c r="AU19" s="502">
        <v>0</v>
      </c>
      <c r="AV19" s="502">
        <v>0</v>
      </c>
      <c r="AX19" s="502">
        <v>0</v>
      </c>
      <c r="AY19" s="502">
        <v>0</v>
      </c>
      <c r="AZ19" s="502">
        <v>0</v>
      </c>
      <c r="BA19" s="502">
        <v>0</v>
      </c>
      <c r="BB19" s="502">
        <v>0</v>
      </c>
      <c r="BC19" s="502">
        <v>0</v>
      </c>
      <c r="BD19" s="502">
        <v>0</v>
      </c>
      <c r="BF19" s="502">
        <v>0</v>
      </c>
      <c r="BH19" s="502">
        <v>0</v>
      </c>
      <c r="BI19" s="502">
        <v>0</v>
      </c>
      <c r="BJ19" s="502">
        <v>0</v>
      </c>
      <c r="BK19" s="502">
        <v>0</v>
      </c>
      <c r="BM19" s="502">
        <v>0</v>
      </c>
      <c r="BN19" s="502">
        <v>0</v>
      </c>
      <c r="BO19" s="502">
        <v>0</v>
      </c>
      <c r="BP19" s="502">
        <v>0</v>
      </c>
      <c r="BQ19" s="502">
        <v>0</v>
      </c>
      <c r="BR19" s="502">
        <v>0</v>
      </c>
      <c r="BS19" s="502">
        <v>0</v>
      </c>
      <c r="BT19" s="502">
        <v>0</v>
      </c>
      <c r="BV19" s="502">
        <v>0</v>
      </c>
    </row>
    <row r="20" spans="1:74" x14ac:dyDescent="0.25">
      <c r="A20" s="502" t="s">
        <v>623</v>
      </c>
      <c r="B20" s="502">
        <v>35560789.630000003</v>
      </c>
      <c r="C20" s="502">
        <v>0</v>
      </c>
      <c r="D20" s="502">
        <v>0</v>
      </c>
      <c r="E20" s="502">
        <v>0</v>
      </c>
      <c r="G20" s="502">
        <v>43029561.789999999</v>
      </c>
      <c r="H20" s="502">
        <v>0</v>
      </c>
      <c r="J20" s="502">
        <v>5321960</v>
      </c>
      <c r="K20" s="502">
        <v>0</v>
      </c>
      <c r="L20" s="502">
        <v>0</v>
      </c>
      <c r="M20" s="502">
        <v>0</v>
      </c>
      <c r="N20" s="502">
        <v>0</v>
      </c>
      <c r="O20" s="502">
        <v>60666329</v>
      </c>
      <c r="P20" s="502">
        <v>148553327.02000001</v>
      </c>
      <c r="R20" s="502">
        <v>3559120</v>
      </c>
      <c r="S20" s="502">
        <v>0</v>
      </c>
      <c r="T20" s="502">
        <v>16786736</v>
      </c>
      <c r="U20" s="502">
        <v>0</v>
      </c>
      <c r="V20" s="502">
        <v>28434550.989999998</v>
      </c>
      <c r="W20" s="502">
        <v>0</v>
      </c>
      <c r="X20" s="502">
        <v>0</v>
      </c>
      <c r="Y20" s="502">
        <v>0</v>
      </c>
      <c r="Z20" s="502">
        <v>59182119.979999997</v>
      </c>
      <c r="AC20" s="502">
        <v>0</v>
      </c>
      <c r="AD20" s="502">
        <v>0</v>
      </c>
      <c r="AF20" s="502">
        <v>0</v>
      </c>
      <c r="AG20" s="502">
        <v>0</v>
      </c>
      <c r="AI20" s="502">
        <v>10420732879.200001</v>
      </c>
      <c r="AJ20" s="502">
        <v>0</v>
      </c>
      <c r="AK20" s="502">
        <v>0</v>
      </c>
      <c r="AM20" s="761">
        <v>0</v>
      </c>
      <c r="AN20" s="502">
        <v>17710479.68</v>
      </c>
      <c r="AO20" s="502">
        <v>0</v>
      </c>
      <c r="AP20" s="502">
        <v>0</v>
      </c>
      <c r="AQ20" s="502">
        <v>0</v>
      </c>
      <c r="AS20" s="502">
        <v>0</v>
      </c>
      <c r="AT20" s="502">
        <v>0</v>
      </c>
      <c r="AU20" s="502">
        <v>0</v>
      </c>
      <c r="AV20" s="502">
        <v>0</v>
      </c>
      <c r="AX20" s="502">
        <v>0</v>
      </c>
      <c r="AY20" s="502">
        <v>0</v>
      </c>
      <c r="AZ20" s="502">
        <v>41916895.149999999</v>
      </c>
      <c r="BA20" s="502">
        <v>0</v>
      </c>
      <c r="BB20" s="502">
        <v>0</v>
      </c>
      <c r="BC20" s="502">
        <v>0</v>
      </c>
      <c r="BD20" s="502">
        <v>0</v>
      </c>
      <c r="BF20" s="502">
        <v>0</v>
      </c>
      <c r="BH20" s="502">
        <v>0</v>
      </c>
      <c r="BI20" s="502">
        <v>0</v>
      </c>
      <c r="BJ20" s="502">
        <v>0</v>
      </c>
      <c r="BK20" s="502">
        <v>0</v>
      </c>
      <c r="BM20" s="502">
        <v>0</v>
      </c>
      <c r="BN20" s="502">
        <v>0</v>
      </c>
      <c r="BO20" s="502">
        <v>0</v>
      </c>
      <c r="BP20" s="502">
        <v>0</v>
      </c>
      <c r="BQ20" s="502">
        <v>0</v>
      </c>
      <c r="BR20" s="502">
        <v>38023841</v>
      </c>
      <c r="BS20" s="502">
        <v>0</v>
      </c>
      <c r="BT20" s="502">
        <v>0</v>
      </c>
      <c r="BV20" s="502">
        <v>0</v>
      </c>
    </row>
    <row r="21" spans="1:74" x14ac:dyDescent="0.25">
      <c r="A21" s="502" t="s">
        <v>624</v>
      </c>
      <c r="B21" s="502">
        <v>26058068488.380001</v>
      </c>
      <c r="C21" s="502">
        <v>228547637.74000001</v>
      </c>
      <c r="D21" s="502">
        <v>30092178.510000002</v>
      </c>
      <c r="E21" s="502">
        <v>950821500</v>
      </c>
      <c r="G21" s="502">
        <v>973548097.76999998</v>
      </c>
      <c r="H21" s="502">
        <v>1496242151</v>
      </c>
      <c r="J21" s="502">
        <v>458372068.29000002</v>
      </c>
      <c r="K21" s="502">
        <v>140475096.71000001</v>
      </c>
      <c r="L21" s="502">
        <v>23165995</v>
      </c>
      <c r="M21" s="502">
        <v>295684407.61000001</v>
      </c>
      <c r="N21" s="502">
        <v>28610026</v>
      </c>
      <c r="O21" s="502">
        <v>237430225</v>
      </c>
      <c r="P21" s="502">
        <v>1698604749.01</v>
      </c>
      <c r="R21" s="502">
        <v>1167221095</v>
      </c>
      <c r="S21" s="502">
        <v>2144359933.29</v>
      </c>
      <c r="T21" s="502">
        <v>647581926</v>
      </c>
      <c r="U21" s="502">
        <v>55685802.439999998</v>
      </c>
      <c r="V21" s="502">
        <v>532060696.76999998</v>
      </c>
      <c r="W21" s="502">
        <v>590935763.94000006</v>
      </c>
      <c r="X21" s="502">
        <v>70535760.140000001</v>
      </c>
      <c r="Y21" s="502">
        <v>830196991.88999999</v>
      </c>
      <c r="Z21" s="502">
        <v>245875042.86000001</v>
      </c>
      <c r="AC21" s="502">
        <v>501052558</v>
      </c>
      <c r="AD21" s="502">
        <v>73935930.409999996</v>
      </c>
      <c r="AF21" s="502">
        <v>20253538</v>
      </c>
      <c r="AG21" s="502">
        <v>136192955.71000001</v>
      </c>
      <c r="AI21" s="502">
        <v>35848600867.769997</v>
      </c>
      <c r="AJ21" s="502">
        <v>7029452327</v>
      </c>
      <c r="AK21" s="502">
        <v>274665683.49000001</v>
      </c>
      <c r="AM21" s="761">
        <v>656626236.39999998</v>
      </c>
      <c r="AN21" s="502">
        <v>1768565494.8199999</v>
      </c>
      <c r="AO21" s="502">
        <v>238438637.15000001</v>
      </c>
      <c r="AP21" s="502">
        <v>284874312.26999998</v>
      </c>
      <c r="AQ21" s="502">
        <v>3060094660.8499999</v>
      </c>
      <c r="AS21" s="502">
        <v>907146501</v>
      </c>
      <c r="AT21" s="502">
        <v>816369645.77999997</v>
      </c>
      <c r="AU21" s="502">
        <v>1142723830</v>
      </c>
      <c r="AV21" s="502">
        <v>220973865.87</v>
      </c>
      <c r="AX21" s="502">
        <v>474447071.25</v>
      </c>
      <c r="AY21" s="502">
        <v>114312944</v>
      </c>
      <c r="AZ21" s="502">
        <v>1551177301.5799999</v>
      </c>
      <c r="BA21" s="502">
        <v>252987297.28</v>
      </c>
      <c r="BB21" s="502">
        <v>302369226</v>
      </c>
      <c r="BC21" s="502">
        <v>1037049355</v>
      </c>
      <c r="BD21" s="502">
        <v>176536347</v>
      </c>
      <c r="BF21" s="502">
        <v>745742296</v>
      </c>
      <c r="BH21" s="502">
        <v>610088241.97000003</v>
      </c>
      <c r="BI21" s="502">
        <v>83315207.370000005</v>
      </c>
      <c r="BJ21" s="502">
        <v>98167184</v>
      </c>
      <c r="BK21" s="502">
        <v>78389530.969999999</v>
      </c>
      <c r="BM21" s="502">
        <v>935189552.38999999</v>
      </c>
      <c r="BN21" s="502">
        <v>169332738.03</v>
      </c>
      <c r="BO21" s="502">
        <v>23097362587.139999</v>
      </c>
      <c r="BP21" s="502">
        <v>3454032041</v>
      </c>
      <c r="BQ21" s="502">
        <v>138525447.56999999</v>
      </c>
      <c r="BR21" s="502">
        <v>1385357265</v>
      </c>
      <c r="BS21" s="502">
        <v>361736384</v>
      </c>
      <c r="BT21" s="502">
        <v>94081529.400000006</v>
      </c>
      <c r="BV21" s="502">
        <v>434595672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14014-31FA-4E13-AB5C-A8368FB83E3A}">
  <sheetPr>
    <tabColor theme="2" tint="-0.249977111117893"/>
  </sheetPr>
  <dimension ref="A1:CO1005"/>
  <sheetViews>
    <sheetView zoomScale="80" zoomScaleNormal="80" workbookViewId="0">
      <pane xSplit="2" ySplit="1" topLeftCell="AK18" activePane="bottomRight" state="frozen"/>
      <selection activeCell="O5" sqref="O5"/>
      <selection pane="topRight" activeCell="O5" sqref="O5"/>
      <selection pane="bottomLeft" activeCell="O5" sqref="O5"/>
      <selection pane="bottomRight" activeCell="AN30" sqref="AN30"/>
    </sheetView>
  </sheetViews>
  <sheetFormatPr defaultColWidth="9.140625" defaultRowHeight="15" x14ac:dyDescent="0.25"/>
  <cols>
    <col min="1" max="1" width="9.140625" style="502"/>
    <col min="2" max="2" width="41.28515625" style="502" customWidth="1"/>
    <col min="3" max="3" width="17.42578125" style="555" customWidth="1"/>
    <col min="4" max="4" width="17.85546875" style="555" customWidth="1"/>
    <col min="5" max="5" width="21.140625" style="555" customWidth="1"/>
    <col min="6" max="6" width="21.7109375" style="555" customWidth="1"/>
    <col min="7" max="7" width="18.7109375" style="555" customWidth="1"/>
    <col min="8" max="8" width="19.140625" style="502" customWidth="1"/>
    <col min="9" max="9" width="36.85546875" style="502" customWidth="1"/>
    <col min="10" max="10" width="25.5703125" style="502" customWidth="1"/>
    <col min="11" max="11" width="25.7109375" style="502" customWidth="1"/>
    <col min="12" max="12" width="32.28515625" style="502" customWidth="1"/>
    <col min="13" max="13" width="24.7109375" style="502" customWidth="1"/>
    <col min="14" max="14" width="27.85546875" style="502" customWidth="1"/>
    <col min="15" max="15" width="15.5703125" style="502" customWidth="1"/>
    <col min="16" max="16" width="30.28515625" style="502" customWidth="1"/>
    <col min="17" max="17" width="21.7109375" style="502" customWidth="1"/>
    <col min="18" max="18" width="17.5703125" style="502" customWidth="1"/>
    <col min="19" max="19" width="31.7109375" style="502" customWidth="1"/>
    <col min="20" max="20" width="43.42578125" style="502" customWidth="1"/>
    <col min="21" max="21" width="26" style="502" customWidth="1"/>
    <col min="22" max="22" width="16.42578125" style="502" customWidth="1"/>
    <col min="23" max="23" width="27.85546875" style="502" customWidth="1"/>
    <col min="24" max="24" width="24.28515625" style="502" customWidth="1"/>
    <col min="25" max="25" width="25.5703125" style="502" customWidth="1"/>
    <col min="26" max="26" width="30.42578125" style="502" customWidth="1"/>
    <col min="27" max="27" width="26.28515625" style="502" customWidth="1"/>
    <col min="28" max="28" width="19.7109375" style="502" customWidth="1"/>
    <col min="29" max="29" width="38.28515625" style="502" customWidth="1"/>
    <col min="30" max="30" width="25" style="502" customWidth="1"/>
    <col min="31" max="31" width="14.28515625" style="502" customWidth="1"/>
    <col min="32" max="32" width="20.7109375" style="502" customWidth="1"/>
    <col min="33" max="33" width="31.42578125" style="502" customWidth="1"/>
    <col min="34" max="34" width="22.28515625" style="502" customWidth="1"/>
    <col min="35" max="35" width="19.5703125" style="502" customWidth="1"/>
    <col min="36" max="36" width="19.85546875" style="502" customWidth="1"/>
    <col min="37" max="37" width="33.85546875" style="502" customWidth="1"/>
    <col min="38" max="38" width="24.7109375" style="502" customWidth="1"/>
    <col min="39" max="39" width="25.28515625" style="502" customWidth="1"/>
    <col min="40" max="40" width="19.5703125" style="761" customWidth="1"/>
    <col min="41" max="41" width="28.7109375" style="502" customWidth="1"/>
    <col min="42" max="42" width="16.7109375" style="502" customWidth="1"/>
    <col min="43" max="43" width="30.28515625" style="502" customWidth="1"/>
    <col min="44" max="44" width="26.28515625" style="502" customWidth="1"/>
    <col min="45" max="45" width="34.7109375" style="502" customWidth="1"/>
    <col min="46" max="46" width="26.28515625" style="502" customWidth="1"/>
    <col min="47" max="47" width="27.85546875" style="502" customWidth="1"/>
    <col min="48" max="48" width="32.42578125" style="502" customWidth="1"/>
    <col min="49" max="49" width="24.42578125" style="502" customWidth="1"/>
    <col min="50" max="50" width="36.28515625" style="502" customWidth="1"/>
    <col min="51" max="51" width="23" style="502" customWidth="1"/>
    <col min="52" max="52" width="32.85546875" style="502" customWidth="1"/>
    <col min="53" max="53" width="24" style="502" customWidth="1"/>
    <col min="54" max="54" width="28.5703125" style="502" customWidth="1"/>
    <col min="55" max="55" width="35" style="502" customWidth="1"/>
    <col min="56" max="56" width="16" style="502" customWidth="1"/>
    <col min="57" max="57" width="18.5703125" style="502" customWidth="1"/>
    <col min="58" max="58" width="17.28515625" style="502" customWidth="1"/>
    <col min="59" max="59" width="32.28515625" style="502" customWidth="1"/>
    <col min="60" max="60" width="22.42578125" style="502" customWidth="1"/>
    <col min="61" max="61" width="20.28515625" style="502" customWidth="1"/>
    <col min="62" max="62" width="40.28515625" style="502" customWidth="1"/>
    <col min="63" max="63" width="19.5703125" style="502" customWidth="1"/>
    <col min="64" max="64" width="33.85546875" style="502" customWidth="1"/>
    <col min="65" max="65" width="22.7109375" style="502" customWidth="1"/>
    <col min="66" max="66" width="21.7109375" style="502" customWidth="1"/>
    <col min="67" max="67" width="23.5703125" style="502" customWidth="1"/>
    <col min="68" max="68" width="32.28515625" style="502" customWidth="1"/>
    <col min="69" max="69" width="25.140625" style="502" customWidth="1"/>
    <col min="70" max="70" width="26.28515625" style="502" customWidth="1"/>
    <col min="71" max="71" width="18" style="502" customWidth="1"/>
    <col min="72" max="72" width="30.28515625" style="502" customWidth="1"/>
    <col min="73" max="73" width="13.42578125" style="502" customWidth="1"/>
    <col min="74" max="74" width="31.85546875" style="502" customWidth="1"/>
    <col min="75" max="75" width="22" style="502" customWidth="1"/>
    <col min="76" max="76" width="24.42578125" style="502" customWidth="1"/>
    <col min="77" max="77" width="11" style="502" customWidth="1"/>
    <col min="78" max="866" width="43.42578125" style="502" customWidth="1"/>
    <col min="867" max="867" width="20.85546875" style="502" customWidth="1"/>
    <col min="868" max="868" width="21" style="502" customWidth="1"/>
    <col min="869" max="869" width="22" style="502" customWidth="1"/>
    <col min="870" max="870" width="26.28515625" style="502" customWidth="1"/>
    <col min="871" max="871" width="30.28515625" style="502" customWidth="1"/>
    <col min="872" max="872" width="33.42578125" style="502" customWidth="1"/>
    <col min="873" max="873" width="30.140625" style="502" customWidth="1"/>
    <col min="874" max="874" width="31.5703125" style="502" customWidth="1"/>
    <col min="875" max="875" width="31.28515625" style="502" customWidth="1"/>
    <col min="876" max="876" width="33" style="502" customWidth="1"/>
    <col min="877" max="877" width="34.5703125" style="502" customWidth="1"/>
    <col min="878" max="878" width="34.28515625" style="502" customWidth="1"/>
    <col min="879" max="16384" width="9.140625" style="502"/>
  </cols>
  <sheetData>
    <row r="1" spans="1:93" ht="60" x14ac:dyDescent="0.25">
      <c r="A1" s="503"/>
      <c r="B1" s="503" t="s">
        <v>614</v>
      </c>
      <c r="C1" s="503" t="s">
        <v>4</v>
      </c>
      <c r="D1" s="503" t="s">
        <v>20</v>
      </c>
      <c r="E1" s="503" t="s">
        <v>21</v>
      </c>
      <c r="F1" s="503" t="s">
        <v>22</v>
      </c>
      <c r="G1" s="503" t="s">
        <v>23</v>
      </c>
      <c r="H1" s="503" t="s">
        <v>24</v>
      </c>
      <c r="I1" s="503" t="s">
        <v>25</v>
      </c>
      <c r="J1" s="503" t="s">
        <v>26</v>
      </c>
      <c r="K1" s="503" t="s">
        <v>27</v>
      </c>
      <c r="L1" s="503" t="s">
        <v>28</v>
      </c>
      <c r="M1" s="521" t="s">
        <v>29</v>
      </c>
      <c r="N1" s="521" t="s">
        <v>442</v>
      </c>
      <c r="O1" s="503" t="s">
        <v>30</v>
      </c>
      <c r="P1" s="503" t="s">
        <v>31</v>
      </c>
      <c r="Q1" s="503" t="s">
        <v>6</v>
      </c>
      <c r="R1" s="503" t="s">
        <v>32</v>
      </c>
      <c r="S1" s="503" t="s">
        <v>33</v>
      </c>
      <c r="T1" s="503" t="s">
        <v>34</v>
      </c>
      <c r="U1" s="503" t="s">
        <v>443</v>
      </c>
      <c r="V1" s="503" t="s">
        <v>35</v>
      </c>
      <c r="W1" s="503" t="s">
        <v>36</v>
      </c>
      <c r="X1" s="503" t="s">
        <v>37</v>
      </c>
      <c r="Y1" s="503" t="s">
        <v>38</v>
      </c>
      <c r="Z1" s="503" t="s">
        <v>39</v>
      </c>
      <c r="AA1" s="503" t="s">
        <v>40</v>
      </c>
      <c r="AB1" s="503" t="s">
        <v>41</v>
      </c>
      <c r="AC1" s="503" t="s">
        <v>42</v>
      </c>
      <c r="AD1" s="503" t="s">
        <v>43</v>
      </c>
      <c r="AE1" s="503" t="s">
        <v>44</v>
      </c>
      <c r="AF1" s="503" t="s">
        <v>45</v>
      </c>
      <c r="AG1" s="503" t="s">
        <v>46</v>
      </c>
      <c r="AH1" s="503" t="s">
        <v>47</v>
      </c>
      <c r="AI1" s="503" t="s">
        <v>48</v>
      </c>
      <c r="AJ1" s="503" t="s">
        <v>49</v>
      </c>
      <c r="AK1" s="503" t="s">
        <v>50</v>
      </c>
      <c r="AL1" s="503" t="s">
        <v>51</v>
      </c>
      <c r="AM1" s="503" t="s">
        <v>248</v>
      </c>
      <c r="AN1" s="512" t="s">
        <v>52</v>
      </c>
      <c r="AO1" s="503" t="s">
        <v>53</v>
      </c>
      <c r="AP1" s="503" t="s">
        <v>54</v>
      </c>
      <c r="AQ1" s="503" t="s">
        <v>55</v>
      </c>
      <c r="AR1" s="503" t="s">
        <v>56</v>
      </c>
      <c r="AS1" s="503" t="s">
        <v>57</v>
      </c>
      <c r="AT1" s="503" t="s">
        <v>58</v>
      </c>
      <c r="AU1" s="521" t="s">
        <v>59</v>
      </c>
      <c r="AV1" s="503" t="s">
        <v>60</v>
      </c>
      <c r="AW1" s="503" t="s">
        <v>61</v>
      </c>
      <c r="AX1" s="503" t="s">
        <v>62</v>
      </c>
      <c r="AY1" s="503" t="s">
        <v>63</v>
      </c>
      <c r="AZ1" s="503" t="s">
        <v>64</v>
      </c>
      <c r="BA1" s="503" t="s">
        <v>65</v>
      </c>
      <c r="BB1" s="503" t="s">
        <v>66</v>
      </c>
      <c r="BC1" s="503" t="s">
        <v>67</v>
      </c>
      <c r="BD1" s="503" t="s">
        <v>68</v>
      </c>
      <c r="BE1" s="503" t="s">
        <v>69</v>
      </c>
      <c r="BF1" s="503" t="s">
        <v>70</v>
      </c>
      <c r="BG1" s="503" t="s">
        <v>71</v>
      </c>
      <c r="BH1" s="503" t="s">
        <v>72</v>
      </c>
      <c r="BI1" s="503" t="s">
        <v>73</v>
      </c>
      <c r="BJ1" s="503" t="s">
        <v>74</v>
      </c>
      <c r="BK1" s="503" t="s">
        <v>75</v>
      </c>
      <c r="BL1" s="503" t="s">
        <v>76</v>
      </c>
      <c r="BM1" s="503" t="s">
        <v>77</v>
      </c>
      <c r="BN1" s="503" t="s">
        <v>444</v>
      </c>
      <c r="BO1" s="503" t="s">
        <v>78</v>
      </c>
      <c r="BP1" s="503" t="s">
        <v>79</v>
      </c>
      <c r="BQ1" s="503" t="s">
        <v>80</v>
      </c>
      <c r="BR1" s="521" t="s">
        <v>81</v>
      </c>
      <c r="BS1" s="503" t="s">
        <v>82</v>
      </c>
      <c r="BT1" s="503" t="s">
        <v>83</v>
      </c>
      <c r="BU1" s="503" t="s">
        <v>84</v>
      </c>
      <c r="BV1" s="503" t="s">
        <v>249</v>
      </c>
      <c r="BW1" s="503" t="s">
        <v>85</v>
      </c>
      <c r="BX1" s="503" t="s">
        <v>86</v>
      </c>
      <c r="BY1" s="503">
        <v>0</v>
      </c>
      <c r="BZ1" s="503">
        <v>0</v>
      </c>
      <c r="CA1" s="503"/>
      <c r="CB1" s="503"/>
      <c r="CC1" s="503"/>
      <c r="CD1" s="503"/>
      <c r="CE1" s="503"/>
      <c r="CF1" s="503"/>
      <c r="CG1" s="503"/>
      <c r="CH1" s="503"/>
      <c r="CI1" s="503"/>
      <c r="CJ1" s="503"/>
      <c r="CK1" s="503"/>
    </row>
    <row r="2" spans="1:93" ht="18.75" x14ac:dyDescent="0.3">
      <c r="C2" s="502"/>
      <c r="D2" s="518"/>
      <c r="E2" s="518"/>
      <c r="F2" s="518"/>
      <c r="G2" s="518"/>
      <c r="H2" s="518"/>
      <c r="I2" s="518"/>
      <c r="J2" s="518"/>
      <c r="K2" s="518"/>
      <c r="L2" s="518"/>
      <c r="M2" s="522" t="s">
        <v>632</v>
      </c>
      <c r="N2" s="522" t="s">
        <v>632</v>
      </c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824"/>
      <c r="AO2" s="518"/>
      <c r="AP2" s="518"/>
      <c r="AQ2" s="518"/>
      <c r="AR2" s="518"/>
      <c r="AS2" s="518"/>
      <c r="AT2" s="518"/>
      <c r="AU2" s="522" t="s">
        <v>632</v>
      </c>
      <c r="AV2" s="518"/>
      <c r="AW2" s="518"/>
      <c r="AX2" s="518"/>
      <c r="AY2" s="518"/>
      <c r="AZ2" s="518"/>
      <c r="BA2" s="518"/>
      <c r="BB2" s="518"/>
      <c r="BC2" s="518"/>
      <c r="BD2" s="518"/>
      <c r="BE2" s="518"/>
      <c r="BF2" s="518"/>
      <c r="BG2" s="518"/>
      <c r="BH2" s="518"/>
      <c r="BI2" s="518"/>
      <c r="BJ2" s="518"/>
      <c r="BK2" s="518"/>
      <c r="BL2" s="518"/>
      <c r="BM2" s="518"/>
      <c r="BN2" s="518"/>
      <c r="BR2" s="522" t="s">
        <v>632</v>
      </c>
    </row>
    <row r="3" spans="1:93" s="503" customFormat="1" ht="60" x14ac:dyDescent="0.25">
      <c r="B3" s="523" t="s">
        <v>633</v>
      </c>
      <c r="C3" s="524" t="s">
        <v>4</v>
      </c>
      <c r="D3" s="524" t="s">
        <v>20</v>
      </c>
      <c r="E3" s="524" t="s">
        <v>21</v>
      </c>
      <c r="F3" s="524" t="s">
        <v>22</v>
      </c>
      <c r="H3" s="524" t="s">
        <v>24</v>
      </c>
      <c r="I3" s="524" t="s">
        <v>25</v>
      </c>
      <c r="J3" s="524"/>
      <c r="K3" s="524" t="s">
        <v>27</v>
      </c>
      <c r="L3" s="524" t="s">
        <v>28</v>
      </c>
      <c r="M3" s="524" t="s">
        <v>29</v>
      </c>
      <c r="N3" s="524" t="s">
        <v>442</v>
      </c>
      <c r="O3" s="524" t="s">
        <v>30</v>
      </c>
      <c r="P3" s="524" t="s">
        <v>31</v>
      </c>
      <c r="Q3" s="524" t="s">
        <v>6</v>
      </c>
      <c r="S3" s="524" t="s">
        <v>33</v>
      </c>
      <c r="T3" s="524" t="s">
        <v>617</v>
      </c>
      <c r="U3" s="524" t="s">
        <v>443</v>
      </c>
      <c r="V3" s="524" t="s">
        <v>35</v>
      </c>
      <c r="W3" s="524" t="s">
        <v>36</v>
      </c>
      <c r="X3" s="524" t="s">
        <v>37</v>
      </c>
      <c r="Y3" s="524" t="s">
        <v>38</v>
      </c>
      <c r="Z3" s="524" t="s">
        <v>39</v>
      </c>
      <c r="AA3" s="524" t="s">
        <v>40</v>
      </c>
      <c r="AB3" s="524"/>
      <c r="AC3" s="524"/>
      <c r="AD3" s="524" t="s">
        <v>43</v>
      </c>
      <c r="AE3" s="524" t="s">
        <v>44</v>
      </c>
      <c r="AF3" s="524"/>
      <c r="AG3" s="524" t="s">
        <v>46</v>
      </c>
      <c r="AH3" s="524" t="s">
        <v>47</v>
      </c>
      <c r="AI3" s="524"/>
      <c r="AJ3" s="524" t="s">
        <v>49</v>
      </c>
      <c r="AK3" s="524" t="s">
        <v>50</v>
      </c>
      <c r="AL3" s="524" t="s">
        <v>51</v>
      </c>
      <c r="AM3" s="524"/>
      <c r="AN3" s="825" t="s">
        <v>52</v>
      </c>
      <c r="AO3" s="524" t="s">
        <v>53</v>
      </c>
      <c r="AP3" s="524" t="s">
        <v>54</v>
      </c>
      <c r="AQ3" s="524" t="s">
        <v>55</v>
      </c>
      <c r="AR3" s="524" t="s">
        <v>56</v>
      </c>
      <c r="AS3" s="524"/>
      <c r="AT3" s="524" t="s">
        <v>58</v>
      </c>
      <c r="AU3" s="524" t="s">
        <v>59</v>
      </c>
      <c r="AV3" s="524" t="s">
        <v>60</v>
      </c>
      <c r="AW3" s="524" t="s">
        <v>61</v>
      </c>
      <c r="AX3" s="524"/>
      <c r="AY3" s="524" t="s">
        <v>63</v>
      </c>
      <c r="AZ3" s="524" t="s">
        <v>64</v>
      </c>
      <c r="BA3" s="524" t="s">
        <v>65</v>
      </c>
      <c r="BB3" s="524" t="s">
        <v>66</v>
      </c>
      <c r="BC3" s="524" t="s">
        <v>67</v>
      </c>
      <c r="BD3" s="524" t="s">
        <v>68</v>
      </c>
      <c r="BE3" s="524" t="s">
        <v>69</v>
      </c>
      <c r="BF3" s="524"/>
      <c r="BG3" s="524" t="s">
        <v>71</v>
      </c>
      <c r="BH3" s="524"/>
      <c r="BI3" s="524" t="s">
        <v>73</v>
      </c>
      <c r="BJ3" s="524" t="s">
        <v>74</v>
      </c>
      <c r="BK3" s="524" t="s">
        <v>75</v>
      </c>
      <c r="BL3" s="524" t="s">
        <v>76</v>
      </c>
      <c r="BM3" s="524"/>
      <c r="BN3" s="524" t="s">
        <v>444</v>
      </c>
      <c r="BO3" s="524" t="s">
        <v>78</v>
      </c>
      <c r="BP3" s="524" t="s">
        <v>79</v>
      </c>
      <c r="BQ3" s="524" t="s">
        <v>80</v>
      </c>
      <c r="BR3" s="524" t="s">
        <v>81</v>
      </c>
      <c r="BS3" s="524" t="s">
        <v>82</v>
      </c>
      <c r="BT3" s="524" t="s">
        <v>83</v>
      </c>
      <c r="BU3" s="524" t="s">
        <v>84</v>
      </c>
      <c r="BV3" s="524"/>
      <c r="BW3" s="524" t="s">
        <v>85</v>
      </c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</row>
    <row r="4" spans="1:93" x14ac:dyDescent="0.25">
      <c r="B4" s="525" t="s">
        <v>634</v>
      </c>
      <c r="C4" s="526">
        <v>1924</v>
      </c>
      <c r="D4" s="526">
        <v>14200</v>
      </c>
      <c r="E4" s="526">
        <v>380</v>
      </c>
      <c r="F4" s="526">
        <v>208.3</v>
      </c>
      <c r="G4" s="527"/>
      <c r="H4" s="526">
        <v>74</v>
      </c>
      <c r="I4" s="526">
        <v>188</v>
      </c>
      <c r="J4" s="526"/>
      <c r="K4" s="526">
        <v>357</v>
      </c>
      <c r="L4" s="526">
        <v>11.33</v>
      </c>
      <c r="M4" s="526">
        <v>13.5</v>
      </c>
      <c r="N4" s="526">
        <v>45</v>
      </c>
      <c r="O4" s="526">
        <v>5</v>
      </c>
      <c r="P4" s="526">
        <v>22.5</v>
      </c>
      <c r="Q4" s="526">
        <v>562</v>
      </c>
      <c r="S4" s="526">
        <v>132</v>
      </c>
      <c r="T4" s="526">
        <v>121</v>
      </c>
      <c r="U4" s="526">
        <v>1895</v>
      </c>
      <c r="V4" s="526">
        <v>109</v>
      </c>
      <c r="W4" s="526">
        <v>92.8</v>
      </c>
      <c r="X4" s="526">
        <v>44.12</v>
      </c>
      <c r="Y4" s="526">
        <v>32</v>
      </c>
      <c r="Z4" s="526">
        <v>410</v>
      </c>
      <c r="AA4" s="526">
        <v>69</v>
      </c>
      <c r="AB4" s="526"/>
      <c r="AC4" s="526"/>
      <c r="AD4" s="526">
        <v>280.77999999999997</v>
      </c>
      <c r="AE4" s="526">
        <v>93</v>
      </c>
      <c r="AF4" s="526"/>
      <c r="AG4" s="526">
        <v>9</v>
      </c>
      <c r="AH4" s="526">
        <v>8</v>
      </c>
      <c r="AI4" s="526"/>
      <c r="AJ4" s="526">
        <v>961062.47</v>
      </c>
      <c r="AK4" s="526">
        <v>1116</v>
      </c>
      <c r="AL4" s="526">
        <v>292</v>
      </c>
      <c r="AM4" s="526"/>
      <c r="AN4" s="826">
        <v>36.6</v>
      </c>
      <c r="AO4" s="526">
        <v>425</v>
      </c>
      <c r="AP4" s="526">
        <v>27.5</v>
      </c>
      <c r="AQ4" s="526">
        <v>147</v>
      </c>
      <c r="AR4" s="526">
        <v>423.1</v>
      </c>
      <c r="AS4" s="526"/>
      <c r="AT4" s="526">
        <v>368</v>
      </c>
      <c r="AU4" s="526">
        <v>94</v>
      </c>
      <c r="AV4" s="526">
        <v>827</v>
      </c>
      <c r="AW4" s="526">
        <v>133</v>
      </c>
      <c r="AX4" s="526"/>
      <c r="AY4" s="526">
        <v>330</v>
      </c>
      <c r="AZ4" s="526">
        <v>28</v>
      </c>
      <c r="BA4" s="526">
        <v>139</v>
      </c>
      <c r="BB4" s="526">
        <v>17</v>
      </c>
      <c r="BC4" s="526">
        <v>27</v>
      </c>
      <c r="BD4" s="526">
        <v>145.68</v>
      </c>
      <c r="BE4" s="526">
        <v>35</v>
      </c>
      <c r="BF4" s="526"/>
      <c r="BG4" s="526">
        <v>68.2</v>
      </c>
      <c r="BH4" s="526"/>
      <c r="BI4" s="526">
        <v>342</v>
      </c>
      <c r="BJ4" s="526">
        <v>13</v>
      </c>
      <c r="BK4" s="526"/>
      <c r="BL4" s="526">
        <v>539</v>
      </c>
      <c r="BM4" s="526"/>
      <c r="BN4" s="526">
        <v>411</v>
      </c>
      <c r="BO4" s="526">
        <v>24</v>
      </c>
      <c r="BP4" s="526">
        <v>630</v>
      </c>
      <c r="BQ4" s="526">
        <v>788</v>
      </c>
      <c r="BR4" s="526">
        <v>61</v>
      </c>
      <c r="BS4" s="526">
        <v>683</v>
      </c>
      <c r="BT4" s="526">
        <v>81</v>
      </c>
      <c r="BU4" s="526">
        <v>14</v>
      </c>
      <c r="BV4" s="526"/>
      <c r="BW4" s="526">
        <v>64</v>
      </c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</row>
    <row r="5" spans="1:93" x14ac:dyDescent="0.25">
      <c r="B5" s="525" t="s">
        <v>635</v>
      </c>
      <c r="C5" s="526">
        <v>392</v>
      </c>
      <c r="D5" s="526">
        <v>14197</v>
      </c>
      <c r="E5" s="526"/>
      <c r="F5" s="526">
        <v>112.83</v>
      </c>
      <c r="G5" s="527"/>
      <c r="H5" s="526">
        <v>0</v>
      </c>
      <c r="I5" s="526">
        <v>90</v>
      </c>
      <c r="J5" s="526"/>
      <c r="K5" s="526">
        <v>284</v>
      </c>
      <c r="L5" s="526"/>
      <c r="M5" s="526">
        <v>0</v>
      </c>
      <c r="N5" s="526"/>
      <c r="O5" s="526">
        <v>0</v>
      </c>
      <c r="P5" s="526">
        <v>0</v>
      </c>
      <c r="Q5" s="526">
        <v>458</v>
      </c>
      <c r="S5" s="526">
        <v>0</v>
      </c>
      <c r="T5" s="526">
        <v>0</v>
      </c>
      <c r="U5" s="526">
        <v>1830</v>
      </c>
      <c r="V5" s="526">
        <v>83</v>
      </c>
      <c r="W5" s="526">
        <v>18.55</v>
      </c>
      <c r="X5" s="526">
        <v>0</v>
      </c>
      <c r="Y5" s="526"/>
      <c r="Z5" s="526">
        <v>120</v>
      </c>
      <c r="AA5" s="526">
        <v>50</v>
      </c>
      <c r="AB5" s="526"/>
      <c r="AC5" s="526"/>
      <c r="AD5" s="526">
        <v>255.11</v>
      </c>
      <c r="AE5" s="526">
        <v>0</v>
      </c>
      <c r="AF5" s="526"/>
      <c r="AG5" s="526"/>
      <c r="AH5" s="526">
        <v>0</v>
      </c>
      <c r="AI5" s="526"/>
      <c r="AJ5" s="526">
        <v>960153</v>
      </c>
      <c r="AK5" s="526">
        <v>662</v>
      </c>
      <c r="AL5" s="526">
        <v>215</v>
      </c>
      <c r="AM5" s="526"/>
      <c r="AN5" s="826"/>
      <c r="AO5" s="526">
        <v>300</v>
      </c>
      <c r="AP5" s="526"/>
      <c r="AQ5" s="526">
        <v>128</v>
      </c>
      <c r="AR5" s="526">
        <v>260.3</v>
      </c>
      <c r="AS5" s="526"/>
      <c r="AT5" s="526">
        <v>312</v>
      </c>
      <c r="AU5" s="526">
        <v>3</v>
      </c>
      <c r="AV5" s="526">
        <v>759</v>
      </c>
      <c r="AW5" s="526">
        <v>119</v>
      </c>
      <c r="AX5" s="526"/>
      <c r="AY5" s="526">
        <v>279</v>
      </c>
      <c r="AZ5" s="526"/>
      <c r="BA5" s="526">
        <v>29</v>
      </c>
      <c r="BB5" s="526"/>
      <c r="BC5" s="526">
        <v>0</v>
      </c>
      <c r="BD5" s="526">
        <v>54.77</v>
      </c>
      <c r="BE5" s="526">
        <v>0</v>
      </c>
      <c r="BF5" s="526"/>
      <c r="BG5" s="526"/>
      <c r="BH5" s="526"/>
      <c r="BI5" s="526">
        <v>284</v>
      </c>
      <c r="BJ5" s="526">
        <v>0</v>
      </c>
      <c r="BK5" s="526"/>
      <c r="BL5" s="526">
        <v>533</v>
      </c>
      <c r="BM5" s="526"/>
      <c r="BN5" s="526">
        <v>208</v>
      </c>
      <c r="BO5" s="526">
        <v>2</v>
      </c>
      <c r="BP5" s="526">
        <v>0</v>
      </c>
      <c r="BQ5" s="526">
        <v>451</v>
      </c>
      <c r="BR5" s="526">
        <v>8</v>
      </c>
      <c r="BS5" s="526">
        <v>618</v>
      </c>
      <c r="BT5" s="526">
        <v>36</v>
      </c>
      <c r="BU5" s="526">
        <v>0</v>
      </c>
      <c r="BV5" s="526"/>
      <c r="BW5" s="526">
        <v>64</v>
      </c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</row>
    <row r="6" spans="1:93" x14ac:dyDescent="0.25">
      <c r="B6" s="525" t="s">
        <v>636</v>
      </c>
      <c r="C6" s="526">
        <v>1532</v>
      </c>
      <c r="D6" s="526">
        <v>3</v>
      </c>
      <c r="E6" s="526">
        <v>380</v>
      </c>
      <c r="F6" s="526">
        <v>95.47</v>
      </c>
      <c r="G6" s="527"/>
      <c r="H6" s="526">
        <v>74</v>
      </c>
      <c r="I6" s="526">
        <v>98</v>
      </c>
      <c r="J6" s="526"/>
      <c r="K6" s="526">
        <v>73</v>
      </c>
      <c r="L6" s="526">
        <v>11.33</v>
      </c>
      <c r="M6" s="526">
        <v>13.5</v>
      </c>
      <c r="N6" s="526">
        <v>45</v>
      </c>
      <c r="O6" s="526">
        <v>5</v>
      </c>
      <c r="P6" s="526">
        <v>22.5</v>
      </c>
      <c r="Q6" s="526">
        <v>104</v>
      </c>
      <c r="S6" s="526">
        <v>132</v>
      </c>
      <c r="T6" s="526">
        <v>121</v>
      </c>
      <c r="U6" s="526">
        <v>65</v>
      </c>
      <c r="V6" s="526">
        <v>26</v>
      </c>
      <c r="W6" s="526">
        <v>74.25</v>
      </c>
      <c r="X6" s="526">
        <v>44.12</v>
      </c>
      <c r="Y6" s="526">
        <v>32</v>
      </c>
      <c r="Z6" s="526">
        <v>290</v>
      </c>
      <c r="AA6" s="526">
        <v>19</v>
      </c>
      <c r="AB6" s="526"/>
      <c r="AC6" s="526"/>
      <c r="AD6" s="526">
        <v>25.67</v>
      </c>
      <c r="AE6" s="526">
        <v>93</v>
      </c>
      <c r="AF6" s="526"/>
      <c r="AG6" s="526">
        <v>9</v>
      </c>
      <c r="AH6" s="526">
        <v>8</v>
      </c>
      <c r="AI6" s="526"/>
      <c r="AJ6" s="526">
        <v>909.47</v>
      </c>
      <c r="AK6" s="526">
        <v>454</v>
      </c>
      <c r="AL6" s="526">
        <v>77</v>
      </c>
      <c r="AM6" s="526"/>
      <c r="AN6" s="826">
        <v>36.6</v>
      </c>
      <c r="AO6" s="526">
        <v>125</v>
      </c>
      <c r="AP6" s="526">
        <v>27.5</v>
      </c>
      <c r="AQ6" s="526">
        <v>19</v>
      </c>
      <c r="AR6" s="526">
        <v>162.80000000000001</v>
      </c>
      <c r="AS6" s="526"/>
      <c r="AT6" s="526">
        <v>56</v>
      </c>
      <c r="AU6" s="526">
        <v>91</v>
      </c>
      <c r="AV6" s="526">
        <v>68</v>
      </c>
      <c r="AW6" s="526">
        <v>14</v>
      </c>
      <c r="AX6" s="526"/>
      <c r="AY6" s="526">
        <v>51</v>
      </c>
      <c r="AZ6" s="526">
        <v>28</v>
      </c>
      <c r="BA6" s="526">
        <v>110</v>
      </c>
      <c r="BB6" s="526">
        <v>17</v>
      </c>
      <c r="BC6" s="526">
        <v>27</v>
      </c>
      <c r="BD6" s="526">
        <v>90.91</v>
      </c>
      <c r="BE6" s="526">
        <v>35</v>
      </c>
      <c r="BF6" s="526"/>
      <c r="BG6" s="526">
        <v>68.2</v>
      </c>
      <c r="BH6" s="526"/>
      <c r="BI6" s="526">
        <v>58</v>
      </c>
      <c r="BJ6" s="526">
        <v>13</v>
      </c>
      <c r="BK6" s="526"/>
      <c r="BL6" s="526">
        <v>6</v>
      </c>
      <c r="BM6" s="526"/>
      <c r="BN6" s="526">
        <v>203</v>
      </c>
      <c r="BO6" s="526">
        <v>22</v>
      </c>
      <c r="BP6" s="526">
        <v>630</v>
      </c>
      <c r="BQ6" s="526">
        <v>337</v>
      </c>
      <c r="BR6" s="526">
        <v>53</v>
      </c>
      <c r="BS6" s="526">
        <v>65</v>
      </c>
      <c r="BT6" s="526">
        <v>45</v>
      </c>
      <c r="BU6" s="526">
        <v>14</v>
      </c>
      <c r="BV6" s="526"/>
      <c r="BW6" s="526">
        <v>0</v>
      </c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</row>
    <row r="7" spans="1:93" x14ac:dyDescent="0.25">
      <c r="B7" s="525" t="s">
        <v>637</v>
      </c>
      <c r="C7" s="526">
        <v>3888603</v>
      </c>
      <c r="D7" s="526">
        <v>44860</v>
      </c>
      <c r="E7" s="526">
        <v>5977</v>
      </c>
      <c r="F7" s="526">
        <v>126022</v>
      </c>
      <c r="G7" s="527"/>
      <c r="H7" s="526">
        <v>141205</v>
      </c>
      <c r="I7" s="526">
        <v>232509</v>
      </c>
      <c r="J7" s="526"/>
      <c r="K7" s="526">
        <v>75663</v>
      </c>
      <c r="L7" s="526">
        <v>22135</v>
      </c>
      <c r="M7" s="526">
        <v>5731</v>
      </c>
      <c r="N7" s="526">
        <v>53614</v>
      </c>
      <c r="O7" s="526">
        <v>6135</v>
      </c>
      <c r="P7" s="526">
        <v>42657</v>
      </c>
      <c r="Q7" s="526">
        <v>247995</v>
      </c>
      <c r="S7" s="526">
        <v>180772</v>
      </c>
      <c r="T7" s="526">
        <v>321000</v>
      </c>
      <c r="U7" s="526">
        <v>105535</v>
      </c>
      <c r="V7" s="526">
        <v>14291</v>
      </c>
      <c r="W7" s="526">
        <v>75038</v>
      </c>
      <c r="X7" s="526">
        <v>94353</v>
      </c>
      <c r="Y7" s="526">
        <v>14489</v>
      </c>
      <c r="Z7" s="526">
        <v>183537</v>
      </c>
      <c r="AA7" s="526">
        <v>40695</v>
      </c>
      <c r="AB7" s="526"/>
      <c r="AC7" s="526"/>
      <c r="AD7" s="526">
        <v>82464</v>
      </c>
      <c r="AE7" s="526">
        <v>14909</v>
      </c>
      <c r="AF7" s="526"/>
      <c r="AG7" s="526">
        <v>4873</v>
      </c>
      <c r="AH7" s="526">
        <v>28169</v>
      </c>
      <c r="AI7" s="526"/>
      <c r="AJ7" s="526">
        <v>6205351</v>
      </c>
      <c r="AK7" s="526">
        <v>1138554</v>
      </c>
      <c r="AL7" s="526">
        <v>51178</v>
      </c>
      <c r="AM7" s="526"/>
      <c r="AN7" s="826">
        <v>114474</v>
      </c>
      <c r="AO7" s="526">
        <v>291859</v>
      </c>
      <c r="AP7" s="526">
        <v>41349</v>
      </c>
      <c r="AQ7" s="526">
        <v>46957</v>
      </c>
      <c r="AR7" s="526">
        <v>456419</v>
      </c>
      <c r="AS7" s="526"/>
      <c r="AT7" s="526">
        <v>143313</v>
      </c>
      <c r="AU7" s="526">
        <v>128121</v>
      </c>
      <c r="AV7" s="526">
        <v>176575</v>
      </c>
      <c r="AW7" s="526">
        <v>33763</v>
      </c>
      <c r="AX7" s="526"/>
      <c r="AY7" s="526">
        <v>94066</v>
      </c>
      <c r="AZ7" s="526">
        <v>21659</v>
      </c>
      <c r="BA7" s="526">
        <v>233323</v>
      </c>
      <c r="BB7" s="526">
        <v>42683</v>
      </c>
      <c r="BC7" s="526">
        <v>53298</v>
      </c>
      <c r="BD7" s="526">
        <v>185396</v>
      </c>
      <c r="BE7" s="526">
        <v>31921</v>
      </c>
      <c r="BF7" s="526"/>
      <c r="BG7" s="526">
        <v>116915</v>
      </c>
      <c r="BH7" s="526"/>
      <c r="BI7" s="526">
        <v>112835</v>
      </c>
      <c r="BJ7" s="526">
        <v>13283</v>
      </c>
      <c r="BK7" s="526">
        <v>18945</v>
      </c>
      <c r="BL7" s="526">
        <v>19523</v>
      </c>
      <c r="BM7" s="526"/>
      <c r="BN7" s="526">
        <v>163651</v>
      </c>
      <c r="BO7" s="526">
        <v>28861</v>
      </c>
      <c r="BP7" s="526">
        <v>3511495</v>
      </c>
      <c r="BQ7" s="526">
        <v>562955</v>
      </c>
      <c r="BR7" s="526">
        <v>25720</v>
      </c>
      <c r="BS7" s="526">
        <v>222574</v>
      </c>
      <c r="BT7" s="526">
        <v>59059</v>
      </c>
      <c r="BU7" s="526">
        <v>15846</v>
      </c>
      <c r="BV7" s="526"/>
      <c r="BW7" s="526">
        <v>73182</v>
      </c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</row>
    <row r="8" spans="1:93" x14ac:dyDescent="0.25">
      <c r="B8" s="525" t="s">
        <v>638</v>
      </c>
      <c r="C8" s="526">
        <v>5597615</v>
      </c>
      <c r="D8" s="526">
        <v>36660</v>
      </c>
      <c r="E8" s="526">
        <v>5757</v>
      </c>
      <c r="F8" s="526">
        <v>155794</v>
      </c>
      <c r="G8" s="527"/>
      <c r="H8" s="526">
        <v>196605</v>
      </c>
      <c r="I8" s="526">
        <v>350364</v>
      </c>
      <c r="J8" s="526"/>
      <c r="K8" s="526">
        <v>101774</v>
      </c>
      <c r="L8" s="526">
        <v>28899</v>
      </c>
      <c r="M8" s="526">
        <v>6046</v>
      </c>
      <c r="N8" s="526">
        <v>56416</v>
      </c>
      <c r="O8" s="526">
        <v>6881</v>
      </c>
      <c r="P8" s="526">
        <v>64724</v>
      </c>
      <c r="Q8" s="526">
        <v>338528</v>
      </c>
      <c r="S8" s="526">
        <v>252034</v>
      </c>
      <c r="T8" s="526">
        <v>473200</v>
      </c>
      <c r="U8" s="526">
        <v>118142</v>
      </c>
      <c r="V8" s="526">
        <v>10675</v>
      </c>
      <c r="W8" s="526">
        <v>126420</v>
      </c>
      <c r="X8" s="526">
        <v>116734</v>
      </c>
      <c r="Y8" s="526">
        <v>12297</v>
      </c>
      <c r="Z8" s="526">
        <v>148031</v>
      </c>
      <c r="AA8" s="526">
        <v>61540</v>
      </c>
      <c r="AB8" s="526"/>
      <c r="AC8" s="526"/>
      <c r="AD8" s="526">
        <v>111082</v>
      </c>
      <c r="AE8" s="526">
        <v>12667</v>
      </c>
      <c r="AF8" s="526"/>
      <c r="AG8" s="526">
        <v>3748</v>
      </c>
      <c r="AH8" s="526">
        <v>26759</v>
      </c>
      <c r="AI8" s="526"/>
      <c r="AJ8" s="526">
        <v>6494088</v>
      </c>
      <c r="AK8" s="526">
        <v>1437824</v>
      </c>
      <c r="AL8" s="526">
        <v>65476</v>
      </c>
      <c r="AM8" s="526"/>
      <c r="AN8" s="826">
        <v>115637</v>
      </c>
      <c r="AO8" s="526">
        <v>382289</v>
      </c>
      <c r="AP8" s="526">
        <v>44356</v>
      </c>
      <c r="AQ8" s="526">
        <v>47322</v>
      </c>
      <c r="AR8" s="526">
        <v>684146</v>
      </c>
      <c r="AS8" s="526"/>
      <c r="AT8" s="526">
        <v>194762</v>
      </c>
      <c r="AU8" s="526">
        <v>185068</v>
      </c>
      <c r="AV8" s="526">
        <v>252115</v>
      </c>
      <c r="AW8" s="526">
        <v>48809</v>
      </c>
      <c r="AX8" s="526"/>
      <c r="AY8" s="526">
        <v>85630</v>
      </c>
      <c r="AZ8" s="526">
        <v>19688</v>
      </c>
      <c r="BA8" s="526">
        <v>368091</v>
      </c>
      <c r="BB8" s="526">
        <v>51287</v>
      </c>
      <c r="BC8" s="526">
        <v>58367</v>
      </c>
      <c r="BD8" s="526">
        <v>244040</v>
      </c>
      <c r="BE8" s="526">
        <v>35988</v>
      </c>
      <c r="BF8" s="526"/>
      <c r="BG8" s="526">
        <v>148429</v>
      </c>
      <c r="BH8" s="526"/>
      <c r="BI8" s="526">
        <v>90164</v>
      </c>
      <c r="BJ8" s="526">
        <v>15232</v>
      </c>
      <c r="BK8" s="526">
        <v>20242</v>
      </c>
      <c r="BL8" s="526">
        <v>8595</v>
      </c>
      <c r="BM8" s="526"/>
      <c r="BN8" s="526">
        <v>152810</v>
      </c>
      <c r="BO8" s="526">
        <v>36683</v>
      </c>
      <c r="BP8" s="526">
        <v>4493058</v>
      </c>
      <c r="BQ8" s="526">
        <v>750598</v>
      </c>
      <c r="BR8" s="526">
        <v>35106</v>
      </c>
      <c r="BS8" s="526">
        <v>287196</v>
      </c>
      <c r="BT8" s="526">
        <v>79771</v>
      </c>
      <c r="BU8" s="526">
        <v>16815</v>
      </c>
      <c r="BV8" s="526"/>
      <c r="BW8" s="526">
        <v>74978</v>
      </c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</row>
    <row r="9" spans="1:93" x14ac:dyDescent="0.25">
      <c r="B9" s="525" t="s">
        <v>639</v>
      </c>
      <c r="C9" s="526">
        <v>4190197</v>
      </c>
      <c r="D9" s="526">
        <v>36273</v>
      </c>
      <c r="E9" s="526">
        <v>5398</v>
      </c>
      <c r="F9" s="526">
        <v>126835</v>
      </c>
      <c r="G9" s="527"/>
      <c r="H9" s="526">
        <v>150711</v>
      </c>
      <c r="I9" s="526">
        <v>256510</v>
      </c>
      <c r="J9" s="526"/>
      <c r="K9" s="526">
        <v>76354</v>
      </c>
      <c r="L9" s="526">
        <v>22814</v>
      </c>
      <c r="M9" s="526">
        <v>4076</v>
      </c>
      <c r="N9" s="526">
        <v>48753</v>
      </c>
      <c r="O9" s="526">
        <v>5713</v>
      </c>
      <c r="P9" s="526">
        <v>46553</v>
      </c>
      <c r="Q9" s="526">
        <v>263648</v>
      </c>
      <c r="S9" s="526">
        <v>188191</v>
      </c>
      <c r="T9" s="526">
        <v>350892</v>
      </c>
      <c r="U9" s="526">
        <v>103698</v>
      </c>
      <c r="V9" s="526">
        <v>10951</v>
      </c>
      <c r="W9" s="526">
        <v>58747</v>
      </c>
      <c r="X9" s="526">
        <v>93153</v>
      </c>
      <c r="Y9" s="526">
        <v>11713</v>
      </c>
      <c r="Z9" s="526">
        <v>136714</v>
      </c>
      <c r="AA9" s="526">
        <v>45040</v>
      </c>
      <c r="AB9" s="526"/>
      <c r="AC9" s="526"/>
      <c r="AD9" s="526">
        <v>85958</v>
      </c>
      <c r="AE9" s="526">
        <v>12597</v>
      </c>
      <c r="AF9" s="526"/>
      <c r="AG9" s="526">
        <v>3714</v>
      </c>
      <c r="AH9" s="526">
        <v>23695</v>
      </c>
      <c r="AI9" s="526"/>
      <c r="AJ9" s="526">
        <v>5611379</v>
      </c>
      <c r="AK9" s="526">
        <v>1100981</v>
      </c>
      <c r="AL9" s="526">
        <v>50379</v>
      </c>
      <c r="AM9" s="526"/>
      <c r="AN9" s="826">
        <v>101296</v>
      </c>
      <c r="AO9" s="526">
        <v>292091</v>
      </c>
      <c r="AP9" s="526">
        <v>38923</v>
      </c>
      <c r="AQ9" s="526">
        <v>39178</v>
      </c>
      <c r="AR9" s="526">
        <v>502807</v>
      </c>
      <c r="AS9" s="526"/>
      <c r="AT9" s="526">
        <v>148536</v>
      </c>
      <c r="AU9" s="526">
        <v>95349</v>
      </c>
      <c r="AV9" s="526">
        <v>186994</v>
      </c>
      <c r="AW9" s="526">
        <v>36706</v>
      </c>
      <c r="AX9" s="526"/>
      <c r="AY9" s="526">
        <v>78095</v>
      </c>
      <c r="AZ9" s="526">
        <v>19245</v>
      </c>
      <c r="BA9" s="526">
        <v>263481</v>
      </c>
      <c r="BB9" s="526">
        <v>41557</v>
      </c>
      <c r="BC9" s="526">
        <v>49644</v>
      </c>
      <c r="BD9" s="526">
        <v>182856</v>
      </c>
      <c r="BE9" s="526">
        <v>27330</v>
      </c>
      <c r="BF9" s="526"/>
      <c r="BG9" s="526">
        <v>115440</v>
      </c>
      <c r="BH9" s="526"/>
      <c r="BI9" s="526">
        <v>93568</v>
      </c>
      <c r="BJ9" s="526">
        <v>12002</v>
      </c>
      <c r="BK9" s="526">
        <v>17666</v>
      </c>
      <c r="BL9" s="526">
        <v>12911</v>
      </c>
      <c r="BM9" s="526"/>
      <c r="BN9" s="526">
        <v>140845</v>
      </c>
      <c r="BO9" s="526">
        <v>29259</v>
      </c>
      <c r="BP9" s="526">
        <v>3572695</v>
      </c>
      <c r="BQ9" s="526">
        <v>562300</v>
      </c>
      <c r="BR9" s="526">
        <v>26974</v>
      </c>
      <c r="BS9" s="526">
        <v>226772</v>
      </c>
      <c r="BT9" s="526">
        <v>61962</v>
      </c>
      <c r="BU9" s="526">
        <v>15086</v>
      </c>
      <c r="BV9" s="526"/>
      <c r="BW9" s="526">
        <v>67424</v>
      </c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</row>
    <row r="10" spans="1:93" x14ac:dyDescent="0.25">
      <c r="B10" s="525" t="s">
        <v>640</v>
      </c>
      <c r="C10" s="526">
        <v>3917702</v>
      </c>
      <c r="D10" s="526">
        <v>45182</v>
      </c>
      <c r="E10" s="526">
        <v>5983</v>
      </c>
      <c r="F10" s="526">
        <v>127557</v>
      </c>
      <c r="G10" s="527"/>
      <c r="H10" s="526">
        <v>153500</v>
      </c>
      <c r="I10" s="526">
        <v>232510</v>
      </c>
      <c r="J10" s="526"/>
      <c r="K10" s="526">
        <v>77493</v>
      </c>
      <c r="L10" s="526">
        <v>23208</v>
      </c>
      <c r="M10" s="526">
        <v>5731</v>
      </c>
      <c r="N10" s="526">
        <v>53614</v>
      </c>
      <c r="O10" s="526">
        <v>6135</v>
      </c>
      <c r="P10" s="526">
        <v>42657</v>
      </c>
      <c r="Q10" s="526">
        <v>247995</v>
      </c>
      <c r="S10" s="526">
        <v>186330</v>
      </c>
      <c r="T10" s="526">
        <v>337036</v>
      </c>
      <c r="U10" s="526">
        <v>125014</v>
      </c>
      <c r="V10" s="526">
        <v>14292</v>
      </c>
      <c r="W10" s="526">
        <v>76578</v>
      </c>
      <c r="X10" s="526">
        <v>95812</v>
      </c>
      <c r="Y10" s="526">
        <v>14489</v>
      </c>
      <c r="Z10" s="526">
        <v>188091</v>
      </c>
      <c r="AA10" s="526">
        <v>43313</v>
      </c>
      <c r="AB10" s="526"/>
      <c r="AC10" s="526"/>
      <c r="AD10" s="526">
        <v>82464</v>
      </c>
      <c r="AE10" s="526">
        <v>14909</v>
      </c>
      <c r="AF10" s="526"/>
      <c r="AG10" s="526">
        <v>4873</v>
      </c>
      <c r="AH10" s="526">
        <v>28271</v>
      </c>
      <c r="AI10" s="526"/>
      <c r="AJ10" s="526">
        <v>6385662</v>
      </c>
      <c r="AK10" s="526">
        <v>1190530</v>
      </c>
      <c r="AL10" s="526">
        <v>52210</v>
      </c>
      <c r="AM10" s="526"/>
      <c r="AN10" s="826">
        <v>114474</v>
      </c>
      <c r="AO10" s="526">
        <v>294883</v>
      </c>
      <c r="AP10" s="526">
        <v>41349</v>
      </c>
      <c r="AQ10" s="526">
        <v>55704</v>
      </c>
      <c r="AR10" s="526">
        <v>457926</v>
      </c>
      <c r="AS10" s="526"/>
      <c r="AT10" s="526">
        <v>143700</v>
      </c>
      <c r="AU10" s="526">
        <v>131821</v>
      </c>
      <c r="AV10" s="526">
        <v>176864</v>
      </c>
      <c r="AW10" s="526">
        <v>35742</v>
      </c>
      <c r="AX10" s="526"/>
      <c r="AY10" s="526">
        <v>94296</v>
      </c>
      <c r="AZ10" s="526">
        <v>21659</v>
      </c>
      <c r="BA10" s="526">
        <v>248298</v>
      </c>
      <c r="BB10" s="526">
        <v>42683</v>
      </c>
      <c r="BC10" s="526">
        <v>53298</v>
      </c>
      <c r="BD10" s="526">
        <v>190882</v>
      </c>
      <c r="BE10" s="526">
        <v>34936</v>
      </c>
      <c r="BF10" s="526"/>
      <c r="BG10" s="526">
        <v>133090</v>
      </c>
      <c r="BH10" s="526"/>
      <c r="BI10" s="526">
        <v>112941</v>
      </c>
      <c r="BJ10" s="526">
        <v>14787</v>
      </c>
      <c r="BK10" s="526">
        <v>18971</v>
      </c>
      <c r="BL10" s="526">
        <v>19523</v>
      </c>
      <c r="BM10" s="526"/>
      <c r="BN10" s="526">
        <v>168728</v>
      </c>
      <c r="BO10" s="526">
        <v>29969</v>
      </c>
      <c r="BP10" s="526">
        <v>3546484</v>
      </c>
      <c r="BQ10" s="526">
        <v>563602</v>
      </c>
      <c r="BR10" s="526">
        <v>26363</v>
      </c>
      <c r="BS10" s="526">
        <v>235051</v>
      </c>
      <c r="BT10" s="526">
        <v>59059</v>
      </c>
      <c r="BU10" s="526">
        <v>15850</v>
      </c>
      <c r="BV10" s="526"/>
      <c r="BW10" s="526">
        <v>75510</v>
      </c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</row>
    <row r="11" spans="1:93" x14ac:dyDescent="0.25">
      <c r="B11" s="525" t="s">
        <v>641</v>
      </c>
      <c r="C11" s="526">
        <v>5698865</v>
      </c>
      <c r="D11" s="526">
        <v>36661</v>
      </c>
      <c r="E11" s="526">
        <v>5776</v>
      </c>
      <c r="F11" s="526">
        <v>180626</v>
      </c>
      <c r="G11" s="527"/>
      <c r="H11" s="526">
        <v>211746</v>
      </c>
      <c r="I11" s="526">
        <v>353718</v>
      </c>
      <c r="J11" s="526"/>
      <c r="K11" s="526">
        <v>103450</v>
      </c>
      <c r="L11" s="526">
        <v>29161</v>
      </c>
      <c r="M11" s="526">
        <v>6046</v>
      </c>
      <c r="N11" s="526">
        <v>57070</v>
      </c>
      <c r="O11" s="526">
        <v>6881</v>
      </c>
      <c r="P11" s="526">
        <v>64724</v>
      </c>
      <c r="Q11" s="526">
        <v>346526</v>
      </c>
      <c r="S11" s="526">
        <v>267227</v>
      </c>
      <c r="T11" s="526">
        <v>488171</v>
      </c>
      <c r="U11" s="526">
        <v>141230</v>
      </c>
      <c r="V11" s="526">
        <v>10683</v>
      </c>
      <c r="W11" s="526">
        <v>131809</v>
      </c>
      <c r="X11" s="526">
        <v>118829</v>
      </c>
      <c r="Y11" s="526">
        <v>12356</v>
      </c>
      <c r="Z11" s="526">
        <v>149995</v>
      </c>
      <c r="AA11" s="526">
        <v>64921</v>
      </c>
      <c r="AB11" s="526"/>
      <c r="AC11" s="526"/>
      <c r="AD11" s="526">
        <v>113233</v>
      </c>
      <c r="AE11" s="526">
        <v>12667</v>
      </c>
      <c r="AF11" s="526"/>
      <c r="AG11" s="526">
        <v>3748</v>
      </c>
      <c r="AH11" s="526">
        <v>26888</v>
      </c>
      <c r="AI11" s="526"/>
      <c r="AJ11" s="526">
        <v>6752198</v>
      </c>
      <c r="AK11" s="526">
        <v>1506449</v>
      </c>
      <c r="AL11" s="526">
        <v>67555</v>
      </c>
      <c r="AM11" s="526"/>
      <c r="AN11" s="826">
        <v>116108</v>
      </c>
      <c r="AO11" s="526">
        <v>389561</v>
      </c>
      <c r="AP11" s="526">
        <v>46215</v>
      </c>
      <c r="AQ11" s="526">
        <v>48925</v>
      </c>
      <c r="AR11" s="526">
        <v>693661</v>
      </c>
      <c r="AS11" s="526"/>
      <c r="AT11" s="526">
        <v>198177</v>
      </c>
      <c r="AU11" s="526">
        <v>188400</v>
      </c>
      <c r="AV11" s="526">
        <v>256760</v>
      </c>
      <c r="AW11" s="526">
        <v>52046</v>
      </c>
      <c r="AX11" s="526"/>
      <c r="AY11" s="526">
        <v>86460</v>
      </c>
      <c r="AZ11" s="526">
        <v>19688</v>
      </c>
      <c r="BA11" s="526">
        <v>370303</v>
      </c>
      <c r="BB11" s="526">
        <v>52406</v>
      </c>
      <c r="BC11" s="526">
        <v>60296</v>
      </c>
      <c r="BD11" s="526">
        <v>246807</v>
      </c>
      <c r="BE11" s="526">
        <v>36163</v>
      </c>
      <c r="BF11" s="526"/>
      <c r="BG11" s="526">
        <v>149908</v>
      </c>
      <c r="BH11" s="526"/>
      <c r="BI11" s="526">
        <v>101419</v>
      </c>
      <c r="BJ11" s="526">
        <v>16864</v>
      </c>
      <c r="BK11" s="526">
        <v>20278</v>
      </c>
      <c r="BL11" s="526">
        <v>8595</v>
      </c>
      <c r="BM11" s="526"/>
      <c r="BN11" s="526">
        <v>168553</v>
      </c>
      <c r="BO11" s="526">
        <v>37789</v>
      </c>
      <c r="BP11" s="526">
        <v>4586951</v>
      </c>
      <c r="BQ11" s="526">
        <v>756056</v>
      </c>
      <c r="BR11" s="526">
        <v>36244</v>
      </c>
      <c r="BS11" s="526">
        <v>299764</v>
      </c>
      <c r="BT11" s="526">
        <v>87033</v>
      </c>
      <c r="BU11" s="526">
        <v>17052</v>
      </c>
      <c r="BV11" s="526"/>
      <c r="BW11" s="526">
        <v>77307</v>
      </c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</row>
    <row r="12" spans="1:93" x14ac:dyDescent="0.25">
      <c r="B12" s="525" t="s">
        <v>642</v>
      </c>
      <c r="C12" s="526">
        <v>4237976</v>
      </c>
      <c r="D12" s="526">
        <v>36561</v>
      </c>
      <c r="E12" s="526">
        <v>5547</v>
      </c>
      <c r="F12" s="526">
        <v>135904</v>
      </c>
      <c r="G12" s="527"/>
      <c r="H12" s="526">
        <v>165280</v>
      </c>
      <c r="I12" s="526">
        <v>257707</v>
      </c>
      <c r="J12" s="526"/>
      <c r="K12" s="526">
        <v>78814</v>
      </c>
      <c r="L12" s="526">
        <v>23366</v>
      </c>
      <c r="M12" s="526">
        <v>4076</v>
      </c>
      <c r="N12" s="526">
        <v>48994</v>
      </c>
      <c r="O12" s="526">
        <v>5713</v>
      </c>
      <c r="P12" s="526">
        <v>46553</v>
      </c>
      <c r="Q12" s="526">
        <v>266808</v>
      </c>
      <c r="S12" s="526">
        <v>197470</v>
      </c>
      <c r="T12" s="526">
        <v>368188</v>
      </c>
      <c r="U12" s="526">
        <v>122442</v>
      </c>
      <c r="V12" s="526">
        <v>10965</v>
      </c>
      <c r="W12" s="526">
        <v>89554</v>
      </c>
      <c r="X12" s="526">
        <v>94706</v>
      </c>
      <c r="Y12" s="526">
        <v>11728</v>
      </c>
      <c r="Z12" s="526">
        <v>139065</v>
      </c>
      <c r="AA12" s="526">
        <v>47390</v>
      </c>
      <c r="AB12" s="526"/>
      <c r="AC12" s="526"/>
      <c r="AD12" s="526">
        <v>87022</v>
      </c>
      <c r="AE12" s="526">
        <v>12890</v>
      </c>
      <c r="AF12" s="526"/>
      <c r="AG12" s="526">
        <v>3714</v>
      </c>
      <c r="AH12" s="526">
        <v>23786</v>
      </c>
      <c r="AI12" s="526"/>
      <c r="AJ12" s="526">
        <v>5859100</v>
      </c>
      <c r="AK12" s="526"/>
      <c r="AL12" s="526">
        <v>52303</v>
      </c>
      <c r="AM12" s="526"/>
      <c r="AN12" s="826">
        <v>102619</v>
      </c>
      <c r="AO12" s="526">
        <v>2970</v>
      </c>
      <c r="AP12" s="526">
        <v>39749</v>
      </c>
      <c r="AQ12" s="526">
        <v>46954</v>
      </c>
      <c r="AR12" s="526">
        <v>510680</v>
      </c>
      <c r="AS12" s="526"/>
      <c r="AT12" s="526">
        <v>150168</v>
      </c>
      <c r="AU12" s="526">
        <v>96103</v>
      </c>
      <c r="AV12" s="526">
        <v>190024</v>
      </c>
      <c r="AW12" s="526">
        <v>38257</v>
      </c>
      <c r="AX12" s="526"/>
      <c r="AY12" s="526">
        <v>78609</v>
      </c>
      <c r="AZ12" s="526">
        <v>19245</v>
      </c>
      <c r="BA12" s="526">
        <v>264051</v>
      </c>
      <c r="BB12" s="526">
        <v>41757</v>
      </c>
      <c r="BC12" s="526">
        <v>50576</v>
      </c>
      <c r="BD12" s="526">
        <v>186991</v>
      </c>
      <c r="BE12" s="526">
        <v>31338</v>
      </c>
      <c r="BF12" s="526"/>
      <c r="BG12" s="526">
        <v>125261</v>
      </c>
      <c r="BH12" s="526"/>
      <c r="BI12" s="526">
        <v>96863</v>
      </c>
      <c r="BJ12" s="526">
        <v>14204</v>
      </c>
      <c r="BK12" s="526">
        <v>17697</v>
      </c>
      <c r="BL12" s="526">
        <v>12911</v>
      </c>
      <c r="BM12" s="526"/>
      <c r="BN12" s="526">
        <v>149339</v>
      </c>
      <c r="BO12" s="526">
        <v>30306</v>
      </c>
      <c r="BP12" s="526">
        <v>3626251</v>
      </c>
      <c r="BQ12" s="526">
        <v>565125</v>
      </c>
      <c r="BR12" s="526">
        <v>25964</v>
      </c>
      <c r="BS12" s="526">
        <v>237656</v>
      </c>
      <c r="BT12" s="526">
        <v>64530</v>
      </c>
      <c r="BU12" s="526">
        <v>15200</v>
      </c>
      <c r="BV12" s="526"/>
      <c r="BW12" s="526">
        <v>69753</v>
      </c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</row>
    <row r="13" spans="1:93" ht="15.75" x14ac:dyDescent="0.25">
      <c r="B13" s="525" t="s">
        <v>643</v>
      </c>
      <c r="C13" s="526">
        <v>49478</v>
      </c>
      <c r="D13" s="526">
        <v>2198</v>
      </c>
      <c r="E13" s="526">
        <v>92</v>
      </c>
      <c r="F13" s="526">
        <v>1209</v>
      </c>
      <c r="G13" s="527"/>
      <c r="H13" s="526">
        <v>534</v>
      </c>
      <c r="I13" s="526">
        <v>1513</v>
      </c>
      <c r="J13" s="526"/>
      <c r="K13" s="526">
        <v>1555</v>
      </c>
      <c r="L13" s="526">
        <v>160</v>
      </c>
      <c r="M13" s="528">
        <v>54</v>
      </c>
      <c r="N13" s="528">
        <v>376</v>
      </c>
      <c r="O13" s="526">
        <v>37</v>
      </c>
      <c r="P13" s="526">
        <v>168</v>
      </c>
      <c r="Q13" s="526">
        <v>1530</v>
      </c>
      <c r="S13" s="526">
        <v>3043</v>
      </c>
      <c r="T13" s="526">
        <v>4712</v>
      </c>
      <c r="U13" s="526">
        <v>443</v>
      </c>
      <c r="V13" s="526">
        <v>101</v>
      </c>
      <c r="W13" s="526">
        <v>1613</v>
      </c>
      <c r="X13" s="526">
        <v>263</v>
      </c>
      <c r="Y13" s="526">
        <v>81</v>
      </c>
      <c r="Z13" s="526">
        <v>1015</v>
      </c>
      <c r="AA13" s="526">
        <v>691</v>
      </c>
      <c r="AB13" s="526"/>
      <c r="AC13" s="526"/>
      <c r="AD13" s="526">
        <v>1671</v>
      </c>
      <c r="AE13" s="526">
        <v>97</v>
      </c>
      <c r="AF13" s="526"/>
      <c r="AG13" s="526">
        <v>21</v>
      </c>
      <c r="AH13" s="526">
        <v>71</v>
      </c>
      <c r="AI13" s="526"/>
      <c r="AJ13" s="526">
        <v>123489</v>
      </c>
      <c r="AK13" s="526">
        <v>5913</v>
      </c>
      <c r="AL13" s="526">
        <v>1464</v>
      </c>
      <c r="AM13" s="526"/>
      <c r="AN13" s="826">
        <v>335</v>
      </c>
      <c r="AO13" s="526">
        <v>1993</v>
      </c>
      <c r="AP13" s="526">
        <v>221</v>
      </c>
      <c r="AQ13" s="526">
        <v>353</v>
      </c>
      <c r="AR13" s="526">
        <v>3070</v>
      </c>
      <c r="AS13" s="526"/>
      <c r="AT13" s="526">
        <v>2767</v>
      </c>
      <c r="AU13" s="528">
        <v>1029</v>
      </c>
      <c r="AV13" s="526">
        <v>3287</v>
      </c>
      <c r="AW13" s="526">
        <v>369</v>
      </c>
      <c r="AX13" s="526"/>
      <c r="AY13" s="526">
        <v>574</v>
      </c>
      <c r="AZ13" s="526">
        <v>370</v>
      </c>
      <c r="BA13" s="526">
        <v>2000</v>
      </c>
      <c r="BB13" s="526">
        <v>222</v>
      </c>
      <c r="BC13" s="526">
        <v>245</v>
      </c>
      <c r="BD13" s="526">
        <v>1006</v>
      </c>
      <c r="BE13" s="526">
        <v>510</v>
      </c>
      <c r="BF13" s="526"/>
      <c r="BG13" s="526">
        <v>576</v>
      </c>
      <c r="BH13" s="526"/>
      <c r="BI13" s="526">
        <v>738</v>
      </c>
      <c r="BJ13" s="526">
        <v>81</v>
      </c>
      <c r="BK13" s="526">
        <v>107</v>
      </c>
      <c r="BL13" s="526">
        <v>712</v>
      </c>
      <c r="BM13" s="526"/>
      <c r="BN13" s="526">
        <v>1266</v>
      </c>
      <c r="BO13" s="526">
        <v>132</v>
      </c>
      <c r="BP13" s="526">
        <v>29010</v>
      </c>
      <c r="BQ13" s="526">
        <v>3867</v>
      </c>
      <c r="BR13" s="528">
        <v>291</v>
      </c>
      <c r="BS13" s="526">
        <v>1654</v>
      </c>
      <c r="BT13" s="526">
        <v>494</v>
      </c>
      <c r="BU13" s="526">
        <v>210</v>
      </c>
      <c r="BV13" s="526"/>
      <c r="BW13" s="526">
        <v>577</v>
      </c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</row>
    <row r="14" spans="1:93" ht="15.75" x14ac:dyDescent="0.25">
      <c r="B14" t="s">
        <v>644</v>
      </c>
      <c r="C14" s="526">
        <v>14186</v>
      </c>
      <c r="D14" s="526">
        <v>2179</v>
      </c>
      <c r="E14" s="526">
        <v>90</v>
      </c>
      <c r="F14" s="526">
        <v>938</v>
      </c>
      <c r="G14" s="527"/>
      <c r="H14" s="526">
        <v>275</v>
      </c>
      <c r="I14" s="526">
        <v>830</v>
      </c>
      <c r="J14" s="526"/>
      <c r="K14" s="526">
        <v>1437</v>
      </c>
      <c r="L14" s="526">
        <v>78</v>
      </c>
      <c r="M14" s="528">
        <v>51</v>
      </c>
      <c r="N14" s="528">
        <v>209</v>
      </c>
      <c r="O14" s="526">
        <v>18</v>
      </c>
      <c r="P14" s="526">
        <v>89</v>
      </c>
      <c r="Q14" s="526">
        <v>979</v>
      </c>
      <c r="S14" s="526">
        <v>1809</v>
      </c>
      <c r="T14" s="526">
        <v>2704</v>
      </c>
      <c r="U14" s="526">
        <v>291</v>
      </c>
      <c r="V14" s="526">
        <v>90</v>
      </c>
      <c r="W14" s="526">
        <v>609</v>
      </c>
      <c r="X14" s="526">
        <v>166</v>
      </c>
      <c r="Y14" s="526">
        <v>71</v>
      </c>
      <c r="Z14" s="526">
        <v>759</v>
      </c>
      <c r="AA14" s="526">
        <v>356</v>
      </c>
      <c r="AB14" s="526"/>
      <c r="AC14" s="526"/>
      <c r="AD14" s="526">
        <v>912</v>
      </c>
      <c r="AE14" s="526">
        <v>81</v>
      </c>
      <c r="AF14" s="526"/>
      <c r="AG14" s="526">
        <v>18</v>
      </c>
      <c r="AH14" s="526">
        <v>57</v>
      </c>
      <c r="AI14" s="526"/>
      <c r="AJ14" s="526">
        <v>113478</v>
      </c>
      <c r="AK14" s="526">
        <v>2746</v>
      </c>
      <c r="AL14" s="526">
        <v>855</v>
      </c>
      <c r="AM14" s="526"/>
      <c r="AN14" s="826">
        <v>227</v>
      </c>
      <c r="AO14" s="526">
        <v>1006</v>
      </c>
      <c r="AP14" s="526">
        <v>156</v>
      </c>
      <c r="AQ14" s="526">
        <v>262</v>
      </c>
      <c r="AR14" s="526">
        <v>1390</v>
      </c>
      <c r="AS14" s="526"/>
      <c r="AT14" s="526">
        <v>781</v>
      </c>
      <c r="AU14" s="528">
        <v>470</v>
      </c>
      <c r="AV14" s="526">
        <v>1760</v>
      </c>
      <c r="AW14" s="526">
        <v>232</v>
      </c>
      <c r="AX14" s="526"/>
      <c r="AY14" s="526">
        <v>493</v>
      </c>
      <c r="AZ14" s="526">
        <v>367</v>
      </c>
      <c r="BA14" s="526">
        <v>494</v>
      </c>
      <c r="BB14" s="526">
        <v>74</v>
      </c>
      <c r="BC14" s="526">
        <v>171</v>
      </c>
      <c r="BD14" s="526">
        <v>536</v>
      </c>
      <c r="BE14" s="526">
        <v>366</v>
      </c>
      <c r="BF14" s="526"/>
      <c r="BG14" s="526">
        <v>386</v>
      </c>
      <c r="BH14" s="526"/>
      <c r="BI14" s="526">
        <v>738</v>
      </c>
      <c r="BJ14" s="526">
        <v>73</v>
      </c>
      <c r="BK14" s="526">
        <v>95</v>
      </c>
      <c r="BL14" s="526">
        <v>645</v>
      </c>
      <c r="BM14" s="526"/>
      <c r="BN14" s="526">
        <v>991</v>
      </c>
      <c r="BO14" s="526">
        <v>70</v>
      </c>
      <c r="BP14" s="526">
        <v>15453</v>
      </c>
      <c r="BQ14" s="526">
        <v>1935</v>
      </c>
      <c r="BR14" s="528">
        <v>168</v>
      </c>
      <c r="BS14" s="526">
        <v>1074</v>
      </c>
      <c r="BT14" s="526">
        <v>336</v>
      </c>
      <c r="BU14" s="526">
        <v>148</v>
      </c>
      <c r="BV14" s="526"/>
      <c r="BW14" s="526">
        <v>410</v>
      </c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</row>
    <row r="15" spans="1:93" ht="15.75" x14ac:dyDescent="0.25">
      <c r="B15" t="s">
        <v>645</v>
      </c>
      <c r="C15" s="526">
        <v>35292</v>
      </c>
      <c r="D15" s="526">
        <v>19</v>
      </c>
      <c r="E15" s="526">
        <v>2</v>
      </c>
      <c r="F15" s="526">
        <v>271</v>
      </c>
      <c r="G15" s="527"/>
      <c r="H15" s="526">
        <v>259</v>
      </c>
      <c r="I15" s="526">
        <v>683</v>
      </c>
      <c r="J15" s="526"/>
      <c r="K15" s="526">
        <v>118</v>
      </c>
      <c r="L15" s="526">
        <v>82</v>
      </c>
      <c r="M15" s="528">
        <v>3</v>
      </c>
      <c r="N15" s="528">
        <v>167</v>
      </c>
      <c r="O15" s="526">
        <v>19</v>
      </c>
      <c r="P15" s="526">
        <v>79</v>
      </c>
      <c r="Q15" s="526">
        <v>551</v>
      </c>
      <c r="S15" s="526">
        <v>1234</v>
      </c>
      <c r="T15" s="526">
        <v>2008</v>
      </c>
      <c r="U15" s="526">
        <v>152</v>
      </c>
      <c r="V15" s="526">
        <v>11</v>
      </c>
      <c r="W15" s="526">
        <v>1004</v>
      </c>
      <c r="X15" s="526">
        <v>97</v>
      </c>
      <c r="Y15" s="526">
        <v>10</v>
      </c>
      <c r="Z15" s="526">
        <v>256</v>
      </c>
      <c r="AA15" s="526">
        <v>335</v>
      </c>
      <c r="AB15" s="526"/>
      <c r="AC15" s="526"/>
      <c r="AD15" s="526">
        <v>759</v>
      </c>
      <c r="AE15" s="526">
        <v>16</v>
      </c>
      <c r="AF15" s="526"/>
      <c r="AG15" s="526">
        <v>3</v>
      </c>
      <c r="AH15" s="526">
        <v>14</v>
      </c>
      <c r="AI15" s="526"/>
      <c r="AJ15" s="526">
        <v>10011</v>
      </c>
      <c r="AK15" s="526">
        <v>3167</v>
      </c>
      <c r="AL15" s="526">
        <v>609</v>
      </c>
      <c r="AM15" s="526"/>
      <c r="AN15" s="826">
        <v>108</v>
      </c>
      <c r="AO15" s="526">
        <v>987</v>
      </c>
      <c r="AP15" s="526">
        <v>65</v>
      </c>
      <c r="AQ15" s="526">
        <v>91</v>
      </c>
      <c r="AR15" s="526">
        <v>1680</v>
      </c>
      <c r="AS15" s="526"/>
      <c r="AT15" s="526">
        <v>1986</v>
      </c>
      <c r="AU15" s="528">
        <v>559</v>
      </c>
      <c r="AV15" s="526">
        <v>1527</v>
      </c>
      <c r="AW15" s="526">
        <v>137</v>
      </c>
      <c r="AX15" s="526"/>
      <c r="AY15" s="526">
        <v>81</v>
      </c>
      <c r="AZ15" s="526">
        <v>3</v>
      </c>
      <c r="BA15" s="526">
        <v>1506</v>
      </c>
      <c r="BB15" s="526">
        <v>148</v>
      </c>
      <c r="BC15" s="526">
        <v>74</v>
      </c>
      <c r="BD15" s="526">
        <v>470</v>
      </c>
      <c r="BE15" s="526">
        <v>144</v>
      </c>
      <c r="BF15" s="526"/>
      <c r="BG15" s="526">
        <v>190</v>
      </c>
      <c r="BH15" s="526"/>
      <c r="BI15" s="526">
        <v>0</v>
      </c>
      <c r="BJ15" s="526">
        <v>8</v>
      </c>
      <c r="BK15" s="526">
        <v>12</v>
      </c>
      <c r="BL15" s="526">
        <v>67</v>
      </c>
      <c r="BM15" s="526"/>
      <c r="BN15" s="526">
        <v>275</v>
      </c>
      <c r="BO15" s="526">
        <v>62</v>
      </c>
      <c r="BP15" s="526">
        <v>13557</v>
      </c>
      <c r="BQ15" s="526">
        <v>1932</v>
      </c>
      <c r="BR15" s="528">
        <v>123</v>
      </c>
      <c r="BS15" s="526">
        <v>580</v>
      </c>
      <c r="BT15" s="526">
        <v>158</v>
      </c>
      <c r="BU15" s="526">
        <v>62</v>
      </c>
      <c r="BV15" s="526"/>
      <c r="BW15" s="526">
        <v>167</v>
      </c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</row>
    <row r="16" spans="1:93" ht="15.75" x14ac:dyDescent="0.25">
      <c r="B16" t="s">
        <v>646</v>
      </c>
      <c r="C16" s="526">
        <v>6979</v>
      </c>
      <c r="D16" s="526">
        <v>1859</v>
      </c>
      <c r="E16" s="526">
        <v>90</v>
      </c>
      <c r="F16" s="526">
        <v>563</v>
      </c>
      <c r="G16" s="527"/>
      <c r="H16" s="526">
        <v>275</v>
      </c>
      <c r="I16" s="526">
        <v>830</v>
      </c>
      <c r="J16" s="526"/>
      <c r="K16" s="526">
        <v>935</v>
      </c>
      <c r="L16" s="526">
        <v>78</v>
      </c>
      <c r="M16" s="528">
        <v>28</v>
      </c>
      <c r="N16" s="528">
        <v>209</v>
      </c>
      <c r="O16" s="526">
        <v>18</v>
      </c>
      <c r="P16" s="526">
        <v>89</v>
      </c>
      <c r="Q16" s="526">
        <v>979</v>
      </c>
      <c r="S16" s="526">
        <v>593</v>
      </c>
      <c r="T16" s="526">
        <v>681</v>
      </c>
      <c r="U16" s="526">
        <v>291</v>
      </c>
      <c r="V16" s="526">
        <v>90</v>
      </c>
      <c r="W16" s="526">
        <v>181</v>
      </c>
      <c r="X16" s="526">
        <v>166</v>
      </c>
      <c r="Y16" s="526">
        <v>71</v>
      </c>
      <c r="Z16" s="526">
        <v>759</v>
      </c>
      <c r="AA16" s="526">
        <v>167</v>
      </c>
      <c r="AB16" s="526"/>
      <c r="AC16" s="526"/>
      <c r="AD16" s="526">
        <v>624</v>
      </c>
      <c r="AE16" s="526">
        <v>64</v>
      </c>
      <c r="AF16" s="526"/>
      <c r="AG16" s="526">
        <v>18</v>
      </c>
      <c r="AH16" s="526">
        <v>57</v>
      </c>
      <c r="AI16" s="526"/>
      <c r="AJ16" s="526">
        <v>113478</v>
      </c>
      <c r="AK16" s="526">
        <v>2746</v>
      </c>
      <c r="AL16" s="526">
        <v>631</v>
      </c>
      <c r="AM16" s="526"/>
      <c r="AN16" s="826">
        <v>227</v>
      </c>
      <c r="AO16" s="526">
        <v>1006</v>
      </c>
      <c r="AP16" s="526">
        <v>156</v>
      </c>
      <c r="AQ16" s="526">
        <v>262</v>
      </c>
      <c r="AR16" s="526">
        <v>1390</v>
      </c>
      <c r="AS16" s="526"/>
      <c r="AT16" s="526">
        <v>608</v>
      </c>
      <c r="AU16" s="528">
        <v>470</v>
      </c>
      <c r="AV16" s="526">
        <v>1473</v>
      </c>
      <c r="AW16" s="526">
        <v>232</v>
      </c>
      <c r="AX16" s="526"/>
      <c r="AY16" s="526">
        <v>493</v>
      </c>
      <c r="AZ16" s="526">
        <v>367</v>
      </c>
      <c r="BA16" s="526">
        <v>494</v>
      </c>
      <c r="BB16" s="526">
        <v>74</v>
      </c>
      <c r="BC16" s="526">
        <v>171</v>
      </c>
      <c r="BD16" s="526">
        <v>536</v>
      </c>
      <c r="BE16" s="526">
        <v>158</v>
      </c>
      <c r="BF16" s="526"/>
      <c r="BG16" s="526">
        <v>386</v>
      </c>
      <c r="BH16" s="526"/>
      <c r="BI16" s="526">
        <v>615</v>
      </c>
      <c r="BJ16" s="526">
        <v>73</v>
      </c>
      <c r="BK16" s="526">
        <v>95</v>
      </c>
      <c r="BL16" s="526">
        <v>589</v>
      </c>
      <c r="BM16" s="526"/>
      <c r="BN16" s="526">
        <v>991</v>
      </c>
      <c r="BO16" s="526">
        <v>15</v>
      </c>
      <c r="BP16" s="526">
        <v>4072</v>
      </c>
      <c r="BQ16" s="526">
        <v>1935</v>
      </c>
      <c r="BR16" s="529">
        <v>168</v>
      </c>
      <c r="BS16" s="526">
        <v>1074</v>
      </c>
      <c r="BT16" s="526">
        <v>336</v>
      </c>
      <c r="BU16" s="526">
        <v>71</v>
      </c>
      <c r="BV16" s="526"/>
      <c r="BW16" s="526">
        <v>410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</row>
    <row r="17" spans="2:93" ht="15.75" x14ac:dyDescent="0.25">
      <c r="B17" t="s">
        <v>647</v>
      </c>
      <c r="C17" s="526">
        <v>7207</v>
      </c>
      <c r="D17" s="526">
        <v>320</v>
      </c>
      <c r="E17" s="526"/>
      <c r="F17" s="526">
        <v>375</v>
      </c>
      <c r="G17" s="527"/>
      <c r="H17" s="526"/>
      <c r="I17" s="526"/>
      <c r="J17" s="526"/>
      <c r="K17" s="526">
        <v>502</v>
      </c>
      <c r="L17" s="526"/>
      <c r="M17" s="528">
        <v>23</v>
      </c>
      <c r="N17" s="528"/>
      <c r="O17" s="526"/>
      <c r="P17" s="526">
        <v>0</v>
      </c>
      <c r="Q17" s="526"/>
      <c r="S17" s="526">
        <v>1216</v>
      </c>
      <c r="T17" s="526">
        <v>2023</v>
      </c>
      <c r="U17" s="526"/>
      <c r="V17" s="526"/>
      <c r="W17" s="526">
        <v>428</v>
      </c>
      <c r="X17" s="526"/>
      <c r="Y17" s="526"/>
      <c r="Z17" s="526"/>
      <c r="AA17" s="526">
        <v>189</v>
      </c>
      <c r="AB17" s="526"/>
      <c r="AC17" s="526"/>
      <c r="AD17" s="526">
        <v>288</v>
      </c>
      <c r="AE17" s="526">
        <v>17</v>
      </c>
      <c r="AF17" s="526"/>
      <c r="AG17" s="526"/>
      <c r="AH17" s="526"/>
      <c r="AI17" s="526"/>
      <c r="AJ17" s="526"/>
      <c r="AK17" s="526"/>
      <c r="AL17" s="526">
        <v>224</v>
      </c>
      <c r="AM17" s="526"/>
      <c r="AN17" s="826"/>
      <c r="AO17" s="526"/>
      <c r="AP17" s="526"/>
      <c r="AQ17" s="526"/>
      <c r="AR17" s="526"/>
      <c r="AS17" s="526"/>
      <c r="AT17" s="526">
        <v>173</v>
      </c>
      <c r="AU17" s="528"/>
      <c r="AV17" s="526">
        <v>287</v>
      </c>
      <c r="AW17" s="526"/>
      <c r="AX17" s="526"/>
      <c r="AY17" s="526"/>
      <c r="AZ17" s="526"/>
      <c r="BA17" s="526"/>
      <c r="BB17" s="526"/>
      <c r="BC17" s="526"/>
      <c r="BD17" s="526"/>
      <c r="BE17" s="526">
        <v>208</v>
      </c>
      <c r="BF17" s="526"/>
      <c r="BG17" s="526"/>
      <c r="BH17" s="526"/>
      <c r="BI17" s="526">
        <v>123</v>
      </c>
      <c r="BJ17" s="526"/>
      <c r="BK17" s="526"/>
      <c r="BL17" s="526">
        <v>56</v>
      </c>
      <c r="BM17" s="526"/>
      <c r="BN17" s="526"/>
      <c r="BO17" s="526">
        <v>55</v>
      </c>
      <c r="BP17" s="526">
        <v>11381</v>
      </c>
      <c r="BQ17" s="526"/>
      <c r="BR17" s="530"/>
      <c r="BS17" s="526"/>
      <c r="BT17" s="526">
        <v>0</v>
      </c>
      <c r="BU17" s="526">
        <v>77</v>
      </c>
      <c r="BV17" s="526"/>
      <c r="BW17" s="526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</row>
    <row r="18" spans="2:93" ht="15.75" x14ac:dyDescent="0.25">
      <c r="B18" t="s">
        <v>648</v>
      </c>
      <c r="C18" s="526">
        <v>14192</v>
      </c>
      <c r="D18" s="526">
        <v>19</v>
      </c>
      <c r="E18" s="526">
        <v>2</v>
      </c>
      <c r="F18" s="526">
        <v>218</v>
      </c>
      <c r="G18" s="527"/>
      <c r="H18" s="526">
        <v>259</v>
      </c>
      <c r="I18" s="526">
        <v>683</v>
      </c>
      <c r="J18" s="526"/>
      <c r="K18" s="526">
        <v>100</v>
      </c>
      <c r="L18" s="526">
        <v>82</v>
      </c>
      <c r="M18" s="528">
        <v>2</v>
      </c>
      <c r="N18" s="528">
        <v>167</v>
      </c>
      <c r="O18" s="526">
        <v>19</v>
      </c>
      <c r="P18" s="526">
        <v>79</v>
      </c>
      <c r="Q18" s="526">
        <v>551</v>
      </c>
      <c r="S18" s="526">
        <v>399</v>
      </c>
      <c r="T18" s="526">
        <v>469</v>
      </c>
      <c r="U18" s="526">
        <v>152</v>
      </c>
      <c r="V18" s="526">
        <v>11</v>
      </c>
      <c r="W18" s="526">
        <v>274</v>
      </c>
      <c r="X18" s="526">
        <v>97</v>
      </c>
      <c r="Y18" s="526">
        <v>10</v>
      </c>
      <c r="Z18" s="526">
        <v>256</v>
      </c>
      <c r="AA18" s="526">
        <v>85</v>
      </c>
      <c r="AB18" s="526"/>
      <c r="AC18" s="526"/>
      <c r="AD18" s="526">
        <v>266</v>
      </c>
      <c r="AE18" s="526">
        <v>7</v>
      </c>
      <c r="AF18" s="526"/>
      <c r="AG18" s="526">
        <v>3</v>
      </c>
      <c r="AH18" s="526">
        <v>14</v>
      </c>
      <c r="AI18" s="526"/>
      <c r="AJ18" s="526">
        <v>10011</v>
      </c>
      <c r="AK18" s="526">
        <v>3167</v>
      </c>
      <c r="AL18" s="526">
        <v>173</v>
      </c>
      <c r="AM18" s="526"/>
      <c r="AN18" s="826">
        <v>108</v>
      </c>
      <c r="AO18" s="526">
        <v>987</v>
      </c>
      <c r="AP18" s="526">
        <v>65</v>
      </c>
      <c r="AQ18" s="526">
        <v>91</v>
      </c>
      <c r="AR18" s="526">
        <v>1680</v>
      </c>
      <c r="AS18" s="526"/>
      <c r="AT18" s="526">
        <v>508</v>
      </c>
      <c r="AU18" s="528">
        <v>559</v>
      </c>
      <c r="AV18" s="526">
        <v>598</v>
      </c>
      <c r="AW18" s="526">
        <v>137</v>
      </c>
      <c r="AX18" s="526"/>
      <c r="AY18" s="526">
        <v>81</v>
      </c>
      <c r="AZ18" s="526">
        <v>3</v>
      </c>
      <c r="BA18" s="526">
        <v>1506</v>
      </c>
      <c r="BB18" s="526">
        <v>148</v>
      </c>
      <c r="BC18" s="526">
        <v>74</v>
      </c>
      <c r="BD18" s="526">
        <v>470</v>
      </c>
      <c r="BE18" s="526">
        <v>42</v>
      </c>
      <c r="BF18" s="526"/>
      <c r="BG18" s="526">
        <v>190</v>
      </c>
      <c r="BH18" s="526"/>
      <c r="BI18" s="526"/>
      <c r="BJ18" s="526">
        <v>8</v>
      </c>
      <c r="BK18" s="526">
        <v>12</v>
      </c>
      <c r="BL18" s="526">
        <v>21</v>
      </c>
      <c r="BM18" s="526"/>
      <c r="BN18" s="526">
        <v>275</v>
      </c>
      <c r="BO18" s="526">
        <v>52</v>
      </c>
      <c r="BP18" s="526">
        <v>6525</v>
      </c>
      <c r="BQ18" s="526">
        <v>1932</v>
      </c>
      <c r="BR18" s="529">
        <v>123</v>
      </c>
      <c r="BS18" s="526">
        <v>580</v>
      </c>
      <c r="BT18" s="526">
        <v>158</v>
      </c>
      <c r="BU18" s="526">
        <v>16</v>
      </c>
      <c r="BV18" s="526"/>
      <c r="BW18" s="526">
        <v>167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</row>
    <row r="19" spans="2:93" ht="15.75" x14ac:dyDescent="0.25">
      <c r="B19" t="s">
        <v>649</v>
      </c>
      <c r="C19" s="526">
        <v>21100</v>
      </c>
      <c r="D19" s="526"/>
      <c r="E19" s="526"/>
      <c r="F19" s="526">
        <v>53</v>
      </c>
      <c r="G19" s="526"/>
      <c r="H19" s="526"/>
      <c r="I19" s="526"/>
      <c r="J19" s="526"/>
      <c r="K19" s="526">
        <v>18</v>
      </c>
      <c r="L19" s="526"/>
      <c r="M19" s="528">
        <v>1</v>
      </c>
      <c r="N19" s="528"/>
      <c r="O19" s="526"/>
      <c r="P19" s="526">
        <v>0</v>
      </c>
      <c r="R19" s="526"/>
      <c r="S19" s="526">
        <v>835</v>
      </c>
      <c r="T19" s="526">
        <v>1539</v>
      </c>
      <c r="V19" s="526"/>
      <c r="W19" s="526">
        <v>730</v>
      </c>
      <c r="X19" s="526"/>
      <c r="Y19" s="526"/>
      <c r="Z19" s="526"/>
      <c r="AA19" s="526">
        <v>250</v>
      </c>
      <c r="AB19" s="526"/>
      <c r="AC19" s="526"/>
      <c r="AD19" s="526">
        <v>493</v>
      </c>
      <c r="AE19" s="526">
        <v>9</v>
      </c>
      <c r="AF19" s="526"/>
      <c r="AG19" s="526"/>
      <c r="AH19" s="526"/>
      <c r="AI19" s="526"/>
      <c r="AJ19" s="526"/>
      <c r="AK19" s="526"/>
      <c r="AL19" s="526">
        <v>436</v>
      </c>
      <c r="AM19" s="526"/>
      <c r="AN19" s="826"/>
      <c r="AO19" s="526"/>
      <c r="AP19" s="526"/>
      <c r="AQ19" s="526"/>
      <c r="AR19" s="526"/>
      <c r="AS19" s="526"/>
      <c r="AT19" s="526">
        <v>1478</v>
      </c>
      <c r="AU19" s="528"/>
      <c r="AV19" s="526">
        <v>929</v>
      </c>
      <c r="AW19" s="526"/>
      <c r="AX19" s="526"/>
      <c r="AY19" s="526"/>
      <c r="AZ19" s="526"/>
      <c r="BA19" s="526"/>
      <c r="BB19" s="526"/>
      <c r="BC19" s="526"/>
      <c r="BD19" s="526"/>
      <c r="BE19" s="526">
        <v>102</v>
      </c>
      <c r="BF19" s="526"/>
      <c r="BG19" s="526"/>
      <c r="BH19" s="526"/>
      <c r="BI19" s="526"/>
      <c r="BJ19" s="526"/>
      <c r="BK19" s="526"/>
      <c r="BL19" s="526">
        <v>46</v>
      </c>
      <c r="BM19" s="526"/>
      <c r="BN19" s="526"/>
      <c r="BO19" s="526">
        <v>10</v>
      </c>
      <c r="BP19" s="526">
        <v>7032</v>
      </c>
      <c r="BQ19" s="526"/>
      <c r="BR19" s="530"/>
      <c r="BS19" s="526"/>
      <c r="BT19" s="526">
        <v>0</v>
      </c>
      <c r="BU19">
        <v>46</v>
      </c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</row>
    <row r="20" spans="2:93" x14ac:dyDescent="0.25">
      <c r="C20" s="502"/>
      <c r="D20" s="502"/>
      <c r="E20" s="502"/>
      <c r="F20" s="502"/>
      <c r="G20" s="502"/>
    </row>
    <row r="21" spans="2:93" x14ac:dyDescent="0.25">
      <c r="C21" s="502"/>
      <c r="D21" s="502"/>
      <c r="E21" s="502"/>
      <c r="F21" s="502"/>
      <c r="G21" s="502"/>
    </row>
    <row r="22" spans="2:93" x14ac:dyDescent="0.25">
      <c r="B22" s="502" t="s">
        <v>650</v>
      </c>
      <c r="C22" s="502"/>
      <c r="D22" s="502"/>
      <c r="E22" s="502"/>
      <c r="F22" s="502"/>
      <c r="G22" s="502"/>
    </row>
    <row r="23" spans="2:93" x14ac:dyDescent="0.25">
      <c r="C23" s="502"/>
      <c r="D23" s="502"/>
      <c r="E23" s="502"/>
      <c r="F23" s="502"/>
      <c r="G23" s="502"/>
    </row>
    <row r="24" spans="2:93" x14ac:dyDescent="0.25">
      <c r="C24" s="502"/>
      <c r="D24" s="502"/>
      <c r="E24" s="502"/>
      <c r="F24" s="502"/>
      <c r="G24" s="502"/>
    </row>
    <row r="25" spans="2:93" s="533" customFormat="1" ht="63" x14ac:dyDescent="0.25">
      <c r="B25" s="531"/>
      <c r="C25" s="532" t="s">
        <v>4</v>
      </c>
      <c r="D25" s="532" t="s">
        <v>20</v>
      </c>
      <c r="E25" s="532" t="s">
        <v>21</v>
      </c>
      <c r="F25" s="532" t="s">
        <v>22</v>
      </c>
      <c r="G25" s="532"/>
      <c r="H25" s="532" t="s">
        <v>24</v>
      </c>
      <c r="I25" s="532" t="s">
        <v>25</v>
      </c>
      <c r="J25" s="532"/>
      <c r="K25" s="532" t="s">
        <v>27</v>
      </c>
      <c r="L25" s="532" t="s">
        <v>28</v>
      </c>
      <c r="M25" s="532" t="s">
        <v>29</v>
      </c>
      <c r="N25" s="532" t="s">
        <v>442</v>
      </c>
      <c r="O25" s="532" t="s">
        <v>30</v>
      </c>
      <c r="P25" s="532" t="s">
        <v>31</v>
      </c>
      <c r="Q25" s="532" t="s">
        <v>631</v>
      </c>
      <c r="S25" s="532" t="s">
        <v>33</v>
      </c>
      <c r="T25" s="532" t="s">
        <v>617</v>
      </c>
      <c r="U25" s="532" t="s">
        <v>443</v>
      </c>
      <c r="V25" s="532" t="s">
        <v>35</v>
      </c>
      <c r="W25" s="532" t="s">
        <v>36</v>
      </c>
      <c r="X25" s="532" t="s">
        <v>37</v>
      </c>
      <c r="Y25" s="532" t="s">
        <v>38</v>
      </c>
      <c r="Z25" s="532" t="s">
        <v>39</v>
      </c>
      <c r="AA25" s="532" t="s">
        <v>40</v>
      </c>
      <c r="AB25" s="532"/>
      <c r="AC25" s="532"/>
      <c r="AD25" s="532" t="s">
        <v>43</v>
      </c>
      <c r="AE25" s="532" t="s">
        <v>44</v>
      </c>
      <c r="AF25" s="532"/>
      <c r="AG25" s="532" t="s">
        <v>46</v>
      </c>
      <c r="AH25" s="532" t="s">
        <v>47</v>
      </c>
      <c r="AI25" s="532"/>
      <c r="AJ25" s="532" t="s">
        <v>49</v>
      </c>
      <c r="AK25" s="532" t="s">
        <v>50</v>
      </c>
      <c r="AL25" s="532" t="s">
        <v>51</v>
      </c>
      <c r="AM25" s="532"/>
      <c r="AN25" s="764" t="s">
        <v>52</v>
      </c>
      <c r="AO25" s="532" t="s">
        <v>53</v>
      </c>
      <c r="AP25" s="532" t="s">
        <v>54</v>
      </c>
      <c r="AQ25" s="532" t="s">
        <v>55</v>
      </c>
      <c r="AR25" s="532" t="s">
        <v>56</v>
      </c>
      <c r="AS25" s="532"/>
      <c r="AT25" s="532" t="s">
        <v>58</v>
      </c>
      <c r="AU25" s="532" t="s">
        <v>59</v>
      </c>
      <c r="AV25" s="532" t="s">
        <v>60</v>
      </c>
      <c r="AW25" s="532" t="s">
        <v>61</v>
      </c>
      <c r="AX25" s="532"/>
      <c r="AY25" s="532" t="s">
        <v>63</v>
      </c>
      <c r="AZ25" s="532" t="s">
        <v>64</v>
      </c>
      <c r="BA25" s="532" t="s">
        <v>65</v>
      </c>
      <c r="BB25" s="532" t="s">
        <v>66</v>
      </c>
      <c r="BC25" s="532" t="s">
        <v>609</v>
      </c>
      <c r="BD25" s="532" t="s">
        <v>68</v>
      </c>
      <c r="BE25" s="532" t="s">
        <v>69</v>
      </c>
      <c r="BF25" s="532"/>
      <c r="BG25" s="532" t="s">
        <v>611</v>
      </c>
      <c r="BH25" s="532"/>
      <c r="BI25" s="532" t="s">
        <v>73</v>
      </c>
      <c r="BJ25" s="532" t="s">
        <v>74</v>
      </c>
      <c r="BK25" s="532" t="s">
        <v>75</v>
      </c>
      <c r="BL25" s="532" t="s">
        <v>76</v>
      </c>
      <c r="BM25" s="532"/>
      <c r="BN25" s="532" t="s">
        <v>444</v>
      </c>
      <c r="BO25" s="532" t="s">
        <v>78</v>
      </c>
      <c r="BP25" s="532" t="s">
        <v>79</v>
      </c>
      <c r="BQ25" s="532" t="s">
        <v>80</v>
      </c>
      <c r="BR25" s="532" t="s">
        <v>81</v>
      </c>
      <c r="BS25" s="532" t="s">
        <v>82</v>
      </c>
      <c r="BT25" s="532" t="s">
        <v>83</v>
      </c>
      <c r="BU25" s="532" t="s">
        <v>84</v>
      </c>
      <c r="BV25" s="532"/>
      <c r="BW25" s="534" t="s">
        <v>85</v>
      </c>
    </row>
    <row r="26" spans="2:93" s="537" customFormat="1" ht="15.75" x14ac:dyDescent="0.25">
      <c r="B26" s="535" t="s">
        <v>634</v>
      </c>
      <c r="C26" s="536">
        <v>1924</v>
      </c>
      <c r="D26" s="536">
        <v>14200</v>
      </c>
      <c r="E26" s="536">
        <v>380</v>
      </c>
      <c r="F26" s="536">
        <v>208.3</v>
      </c>
      <c r="G26" s="536"/>
      <c r="H26" s="536">
        <v>74</v>
      </c>
      <c r="I26" s="536">
        <v>188</v>
      </c>
      <c r="J26" s="536"/>
      <c r="K26" s="536">
        <v>357</v>
      </c>
      <c r="L26" s="536">
        <v>11.33</v>
      </c>
      <c r="M26" s="536">
        <v>13.5</v>
      </c>
      <c r="N26" s="536">
        <v>45</v>
      </c>
      <c r="O26" s="536">
        <v>5</v>
      </c>
      <c r="P26" s="536">
        <v>22.5</v>
      </c>
      <c r="Q26" s="536">
        <v>562</v>
      </c>
      <c r="S26" s="536">
        <v>132</v>
      </c>
      <c r="T26" s="536">
        <v>121</v>
      </c>
      <c r="U26" s="536">
        <v>1895</v>
      </c>
      <c r="V26" s="536">
        <v>109</v>
      </c>
      <c r="W26" s="536">
        <v>92.8</v>
      </c>
      <c r="X26" s="536">
        <v>44.12</v>
      </c>
      <c r="Y26" s="536">
        <v>32</v>
      </c>
      <c r="Z26" s="536">
        <v>410</v>
      </c>
      <c r="AA26" s="536">
        <v>69</v>
      </c>
      <c r="AB26" s="536"/>
      <c r="AC26" s="536"/>
      <c r="AD26" s="536">
        <v>280.77999999999997</v>
      </c>
      <c r="AE26" s="536">
        <v>93</v>
      </c>
      <c r="AF26" s="536"/>
      <c r="AG26" s="536">
        <v>9</v>
      </c>
      <c r="AH26" s="536">
        <v>8</v>
      </c>
      <c r="AI26" s="536"/>
      <c r="AJ26" s="536">
        <v>961062.47</v>
      </c>
      <c r="AK26" s="536">
        <v>1116</v>
      </c>
      <c r="AL26" s="536">
        <v>292</v>
      </c>
      <c r="AM26" s="536"/>
      <c r="AN26" s="765">
        <v>36.6</v>
      </c>
      <c r="AO26" s="536">
        <v>425</v>
      </c>
      <c r="AP26" s="536">
        <v>27.5</v>
      </c>
      <c r="AQ26" s="536">
        <v>147</v>
      </c>
      <c r="AR26" s="536">
        <v>423.1</v>
      </c>
      <c r="AS26" s="536"/>
      <c r="AT26" s="536">
        <v>368</v>
      </c>
      <c r="AU26" s="536">
        <v>94</v>
      </c>
      <c r="AV26" s="536">
        <v>827</v>
      </c>
      <c r="AW26" s="536">
        <v>133</v>
      </c>
      <c r="AX26" s="536"/>
      <c r="AY26" s="536">
        <v>330</v>
      </c>
      <c r="AZ26" s="536">
        <v>28</v>
      </c>
      <c r="BA26" s="536">
        <v>139</v>
      </c>
      <c r="BB26" s="536">
        <v>17</v>
      </c>
      <c r="BC26" s="536">
        <v>27</v>
      </c>
      <c r="BD26" s="536">
        <v>145.68</v>
      </c>
      <c r="BE26" s="536">
        <v>35</v>
      </c>
      <c r="BF26" s="536"/>
      <c r="BG26" s="536">
        <v>68.2</v>
      </c>
      <c r="BH26" s="536"/>
      <c r="BI26" s="536">
        <v>342</v>
      </c>
      <c r="BJ26" s="536">
        <v>13</v>
      </c>
      <c r="BK26" s="538"/>
      <c r="BL26" s="539">
        <v>539</v>
      </c>
      <c r="BM26" s="539"/>
      <c r="BN26" s="539">
        <v>411</v>
      </c>
      <c r="BO26" s="539">
        <v>24</v>
      </c>
      <c r="BP26" s="539">
        <v>630</v>
      </c>
      <c r="BQ26" s="536">
        <v>788</v>
      </c>
      <c r="BR26" s="539">
        <v>61</v>
      </c>
      <c r="BS26" s="539">
        <v>683</v>
      </c>
      <c r="BT26" s="539">
        <v>81</v>
      </c>
      <c r="BU26" s="539">
        <v>14</v>
      </c>
      <c r="BV26" s="539"/>
      <c r="BW26" s="540">
        <v>64</v>
      </c>
    </row>
    <row r="27" spans="2:93" s="537" customFormat="1" ht="15.75" x14ac:dyDescent="0.25">
      <c r="B27" s="535" t="s">
        <v>635</v>
      </c>
      <c r="C27" s="536">
        <v>392</v>
      </c>
      <c r="D27" s="536">
        <v>14197</v>
      </c>
      <c r="E27" s="536"/>
      <c r="F27" s="536">
        <v>112.83</v>
      </c>
      <c r="G27" s="536"/>
      <c r="H27" s="536">
        <v>0</v>
      </c>
      <c r="I27" s="536">
        <v>90</v>
      </c>
      <c r="J27" s="536"/>
      <c r="K27" s="536">
        <v>284</v>
      </c>
      <c r="L27" s="536"/>
      <c r="M27" s="536">
        <v>0</v>
      </c>
      <c r="N27" s="536"/>
      <c r="O27" s="536">
        <v>0</v>
      </c>
      <c r="P27" s="536">
        <v>0</v>
      </c>
      <c r="Q27" s="536">
        <v>458</v>
      </c>
      <c r="S27" s="536">
        <v>0</v>
      </c>
      <c r="T27" s="536">
        <v>0</v>
      </c>
      <c r="U27" s="536">
        <v>1830</v>
      </c>
      <c r="V27" s="536">
        <v>83</v>
      </c>
      <c r="W27" s="536">
        <v>18.55</v>
      </c>
      <c r="X27" s="536">
        <v>0</v>
      </c>
      <c r="Y27" s="536"/>
      <c r="Z27" s="536">
        <v>120</v>
      </c>
      <c r="AA27" s="536">
        <v>50</v>
      </c>
      <c r="AB27" s="536"/>
      <c r="AC27" s="536"/>
      <c r="AD27" s="536">
        <v>255.11</v>
      </c>
      <c r="AE27" s="536">
        <v>0</v>
      </c>
      <c r="AF27" s="536"/>
      <c r="AG27" s="536"/>
      <c r="AH27" s="536">
        <v>0</v>
      </c>
      <c r="AI27" s="536"/>
      <c r="AJ27" s="536">
        <v>960153</v>
      </c>
      <c r="AK27" s="536">
        <v>662</v>
      </c>
      <c r="AL27" s="536">
        <v>215</v>
      </c>
      <c r="AM27" s="536"/>
      <c r="AN27" s="765"/>
      <c r="AO27" s="536">
        <v>300</v>
      </c>
      <c r="AP27" s="536"/>
      <c r="AQ27" s="536">
        <v>128</v>
      </c>
      <c r="AR27" s="536">
        <v>260.3</v>
      </c>
      <c r="AS27" s="536"/>
      <c r="AT27" s="536">
        <v>312</v>
      </c>
      <c r="AU27" s="536">
        <v>3</v>
      </c>
      <c r="AV27" s="536">
        <v>759</v>
      </c>
      <c r="AW27" s="536">
        <v>119</v>
      </c>
      <c r="AX27" s="536"/>
      <c r="AY27" s="536">
        <v>279</v>
      </c>
      <c r="AZ27" s="536"/>
      <c r="BA27" s="536">
        <v>29</v>
      </c>
      <c r="BB27" s="536"/>
      <c r="BC27" s="536">
        <v>0</v>
      </c>
      <c r="BD27" s="536">
        <v>54.77</v>
      </c>
      <c r="BE27" s="536">
        <v>0</v>
      </c>
      <c r="BF27" s="536"/>
      <c r="BG27" s="536"/>
      <c r="BH27" s="536"/>
      <c r="BI27" s="536">
        <v>284</v>
      </c>
      <c r="BJ27" s="536">
        <v>0</v>
      </c>
      <c r="BK27" s="538"/>
      <c r="BL27" s="539">
        <v>533</v>
      </c>
      <c r="BM27" s="539"/>
      <c r="BN27" s="539">
        <v>208</v>
      </c>
      <c r="BO27" s="539">
        <v>2</v>
      </c>
      <c r="BP27" s="539">
        <v>0</v>
      </c>
      <c r="BQ27" s="536">
        <v>451</v>
      </c>
      <c r="BR27" s="539">
        <v>8</v>
      </c>
      <c r="BS27" s="539">
        <v>618</v>
      </c>
      <c r="BT27" s="539">
        <v>36</v>
      </c>
      <c r="BU27" s="539">
        <v>0</v>
      </c>
      <c r="BV27" s="539"/>
      <c r="BW27" s="540">
        <v>64</v>
      </c>
    </row>
    <row r="28" spans="2:93" s="537" customFormat="1" ht="15.75" x14ac:dyDescent="0.25">
      <c r="B28" s="535" t="s">
        <v>636</v>
      </c>
      <c r="C28" s="536">
        <v>1532</v>
      </c>
      <c r="D28" s="536">
        <v>3</v>
      </c>
      <c r="E28" s="536">
        <v>380</v>
      </c>
      <c r="F28" s="536">
        <v>95.47</v>
      </c>
      <c r="G28" s="536"/>
      <c r="H28" s="536">
        <v>74</v>
      </c>
      <c r="I28" s="536">
        <v>98</v>
      </c>
      <c r="J28" s="536"/>
      <c r="K28" s="536">
        <v>73</v>
      </c>
      <c r="L28" s="536">
        <v>11.33</v>
      </c>
      <c r="M28" s="536">
        <v>13.5</v>
      </c>
      <c r="N28" s="536">
        <v>45</v>
      </c>
      <c r="O28" s="536">
        <v>5</v>
      </c>
      <c r="P28" s="536">
        <v>22.5</v>
      </c>
      <c r="Q28" s="536">
        <v>104</v>
      </c>
      <c r="S28" s="536">
        <v>132</v>
      </c>
      <c r="T28" s="536">
        <v>121</v>
      </c>
      <c r="U28" s="536">
        <v>65</v>
      </c>
      <c r="V28" s="536">
        <v>26</v>
      </c>
      <c r="W28" s="536">
        <v>74.25</v>
      </c>
      <c r="X28" s="536">
        <v>44.12</v>
      </c>
      <c r="Y28" s="536">
        <v>32</v>
      </c>
      <c r="Z28" s="536">
        <v>290</v>
      </c>
      <c r="AA28" s="536">
        <v>19</v>
      </c>
      <c r="AB28" s="536"/>
      <c r="AC28" s="536"/>
      <c r="AD28" s="536">
        <v>25.67</v>
      </c>
      <c r="AE28" s="536">
        <v>93</v>
      </c>
      <c r="AF28" s="536"/>
      <c r="AG28" s="536">
        <v>9</v>
      </c>
      <c r="AH28" s="536">
        <v>8</v>
      </c>
      <c r="AI28" s="536"/>
      <c r="AJ28" s="536">
        <v>909.47</v>
      </c>
      <c r="AK28" s="536">
        <v>454</v>
      </c>
      <c r="AL28" s="536">
        <v>77</v>
      </c>
      <c r="AM28" s="536"/>
      <c r="AN28" s="765">
        <v>36.6</v>
      </c>
      <c r="AO28" s="536">
        <v>125</v>
      </c>
      <c r="AP28" s="536">
        <v>27.5</v>
      </c>
      <c r="AQ28" s="536">
        <v>19</v>
      </c>
      <c r="AR28" s="536">
        <v>162.80000000000001</v>
      </c>
      <c r="AS28" s="536"/>
      <c r="AT28" s="536">
        <v>56</v>
      </c>
      <c r="AU28" s="536">
        <v>91</v>
      </c>
      <c r="AV28" s="536">
        <v>68</v>
      </c>
      <c r="AW28" s="536">
        <v>14</v>
      </c>
      <c r="AX28" s="536"/>
      <c r="AY28" s="536">
        <v>51</v>
      </c>
      <c r="AZ28" s="536">
        <v>28</v>
      </c>
      <c r="BA28" s="536">
        <v>110</v>
      </c>
      <c r="BB28" s="536">
        <v>17</v>
      </c>
      <c r="BC28" s="536">
        <v>27</v>
      </c>
      <c r="BD28" s="536">
        <v>90.91</v>
      </c>
      <c r="BE28" s="536">
        <v>35</v>
      </c>
      <c r="BF28" s="536"/>
      <c r="BG28" s="536">
        <v>68.2</v>
      </c>
      <c r="BH28" s="536"/>
      <c r="BI28" s="536">
        <v>58</v>
      </c>
      <c r="BJ28" s="536">
        <v>13</v>
      </c>
      <c r="BK28" s="538"/>
      <c r="BL28" s="539">
        <v>6</v>
      </c>
      <c r="BM28" s="539"/>
      <c r="BN28" s="539">
        <v>203</v>
      </c>
      <c r="BO28" s="539">
        <v>22</v>
      </c>
      <c r="BP28" s="539">
        <v>630</v>
      </c>
      <c r="BQ28" s="536">
        <v>337</v>
      </c>
      <c r="BR28" s="539">
        <v>53</v>
      </c>
      <c r="BS28" s="539">
        <v>65</v>
      </c>
      <c r="BT28" s="539">
        <v>45</v>
      </c>
      <c r="BU28" s="539">
        <v>14</v>
      </c>
      <c r="BV28" s="539"/>
      <c r="BW28" s="540">
        <v>0</v>
      </c>
    </row>
    <row r="29" spans="2:93" s="537" customFormat="1" ht="15.75" x14ac:dyDescent="0.25">
      <c r="B29" s="535" t="s">
        <v>637</v>
      </c>
      <c r="C29" s="536">
        <v>3888603</v>
      </c>
      <c r="D29" s="536">
        <v>44860</v>
      </c>
      <c r="E29" s="536">
        <v>5977</v>
      </c>
      <c r="F29" s="536">
        <v>126022</v>
      </c>
      <c r="G29" s="536"/>
      <c r="H29" s="536">
        <v>141205</v>
      </c>
      <c r="I29" s="536">
        <v>232509</v>
      </c>
      <c r="J29" s="536"/>
      <c r="K29" s="536">
        <v>75663</v>
      </c>
      <c r="L29" s="536">
        <v>22135</v>
      </c>
      <c r="M29" s="536">
        <v>5731</v>
      </c>
      <c r="N29" s="536">
        <v>53614</v>
      </c>
      <c r="O29" s="536">
        <v>6135</v>
      </c>
      <c r="P29" s="536">
        <v>42657</v>
      </c>
      <c r="Q29" s="536">
        <v>247995</v>
      </c>
      <c r="S29" s="536">
        <v>180772</v>
      </c>
      <c r="T29" s="536">
        <v>321000</v>
      </c>
      <c r="U29" s="536">
        <v>105535</v>
      </c>
      <c r="V29" s="536">
        <v>14291</v>
      </c>
      <c r="W29" s="536">
        <v>75038</v>
      </c>
      <c r="X29" s="536">
        <v>94353</v>
      </c>
      <c r="Y29" s="536">
        <v>14489</v>
      </c>
      <c r="Z29" s="536">
        <v>183537</v>
      </c>
      <c r="AA29" s="536">
        <v>40695</v>
      </c>
      <c r="AB29" s="536"/>
      <c r="AC29" s="536"/>
      <c r="AD29" s="536">
        <v>82464</v>
      </c>
      <c r="AE29" s="536">
        <v>14909</v>
      </c>
      <c r="AF29" s="536"/>
      <c r="AG29" s="536">
        <v>4873</v>
      </c>
      <c r="AH29" s="536">
        <v>28169</v>
      </c>
      <c r="AI29" s="536"/>
      <c r="AJ29" s="536">
        <v>6205351</v>
      </c>
      <c r="AK29" s="536">
        <v>1138554</v>
      </c>
      <c r="AL29" s="536">
        <v>51178</v>
      </c>
      <c r="AM29" s="536"/>
      <c r="AN29" s="765">
        <v>114474</v>
      </c>
      <c r="AO29" s="536">
        <v>291859</v>
      </c>
      <c r="AP29" s="536">
        <v>41349</v>
      </c>
      <c r="AQ29" s="536">
        <v>46957</v>
      </c>
      <c r="AR29" s="536">
        <v>456419</v>
      </c>
      <c r="AS29" s="536"/>
      <c r="AT29" s="536">
        <v>143313</v>
      </c>
      <c r="AU29" s="536">
        <v>128121</v>
      </c>
      <c r="AV29" s="536">
        <v>176575</v>
      </c>
      <c r="AW29" s="536">
        <v>33763</v>
      </c>
      <c r="AX29" s="536"/>
      <c r="AY29" s="536">
        <v>94066</v>
      </c>
      <c r="AZ29" s="536">
        <v>21659</v>
      </c>
      <c r="BA29" s="536">
        <v>233323</v>
      </c>
      <c r="BB29" s="536">
        <v>42683</v>
      </c>
      <c r="BC29" s="536">
        <v>53298</v>
      </c>
      <c r="BD29" s="536">
        <v>185396</v>
      </c>
      <c r="BE29" s="536">
        <v>31921</v>
      </c>
      <c r="BF29" s="536"/>
      <c r="BG29" s="536">
        <v>116915</v>
      </c>
      <c r="BH29" s="536"/>
      <c r="BI29" s="536">
        <v>112835</v>
      </c>
      <c r="BJ29" s="536">
        <v>13283</v>
      </c>
      <c r="BK29" s="541">
        <v>18945</v>
      </c>
      <c r="BL29" s="541">
        <v>19523</v>
      </c>
      <c r="BM29" s="541"/>
      <c r="BN29" s="541">
        <v>163651</v>
      </c>
      <c r="BO29" s="541">
        <v>28861</v>
      </c>
      <c r="BP29" s="541">
        <v>3511495</v>
      </c>
      <c r="BQ29" s="536">
        <v>562955</v>
      </c>
      <c r="BR29" s="541">
        <v>25720</v>
      </c>
      <c r="BS29" s="541">
        <v>222574</v>
      </c>
      <c r="BT29" s="541">
        <v>59059</v>
      </c>
      <c r="BU29" s="541">
        <v>15846</v>
      </c>
      <c r="BV29" s="541"/>
      <c r="BW29" s="542">
        <v>73182</v>
      </c>
    </row>
    <row r="30" spans="2:93" s="537" customFormat="1" ht="15.75" x14ac:dyDescent="0.25">
      <c r="B30" s="535" t="s">
        <v>638</v>
      </c>
      <c r="C30" s="536">
        <v>5597615</v>
      </c>
      <c r="D30" s="536">
        <v>36660</v>
      </c>
      <c r="E30" s="536">
        <v>5757</v>
      </c>
      <c r="F30" s="536">
        <v>155794</v>
      </c>
      <c r="G30" s="536"/>
      <c r="H30" s="536">
        <v>196605</v>
      </c>
      <c r="I30" s="536">
        <v>350364</v>
      </c>
      <c r="J30" s="536"/>
      <c r="K30" s="536">
        <v>101774</v>
      </c>
      <c r="L30" s="536">
        <v>28899</v>
      </c>
      <c r="M30" s="536">
        <v>6046</v>
      </c>
      <c r="N30" s="536">
        <v>56416</v>
      </c>
      <c r="O30" s="536">
        <v>6881</v>
      </c>
      <c r="P30" s="536">
        <v>64724</v>
      </c>
      <c r="Q30" s="536">
        <v>338528</v>
      </c>
      <c r="S30" s="536">
        <v>252034</v>
      </c>
      <c r="T30" s="536">
        <v>473200</v>
      </c>
      <c r="U30" s="536">
        <v>118142</v>
      </c>
      <c r="V30" s="536">
        <v>10675</v>
      </c>
      <c r="W30" s="536">
        <v>126420</v>
      </c>
      <c r="X30" s="536">
        <v>116734</v>
      </c>
      <c r="Y30" s="536">
        <v>12297</v>
      </c>
      <c r="Z30" s="536">
        <v>148031</v>
      </c>
      <c r="AA30" s="536">
        <v>61540</v>
      </c>
      <c r="AB30" s="536"/>
      <c r="AC30" s="536"/>
      <c r="AD30" s="536">
        <v>111082</v>
      </c>
      <c r="AE30" s="536">
        <v>12667</v>
      </c>
      <c r="AF30" s="536"/>
      <c r="AG30" s="536">
        <v>3748</v>
      </c>
      <c r="AH30" s="536">
        <v>26759</v>
      </c>
      <c r="AI30" s="536"/>
      <c r="AJ30" s="536">
        <v>6494088</v>
      </c>
      <c r="AK30" s="536">
        <v>1437824</v>
      </c>
      <c r="AL30" s="536">
        <v>65476</v>
      </c>
      <c r="AM30" s="536"/>
      <c r="AN30" s="765">
        <v>115637</v>
      </c>
      <c r="AO30" s="536">
        <v>382289</v>
      </c>
      <c r="AP30" s="536">
        <v>44356</v>
      </c>
      <c r="AQ30" s="536">
        <v>47322</v>
      </c>
      <c r="AR30" s="536">
        <v>684146</v>
      </c>
      <c r="AS30" s="536"/>
      <c r="AT30" s="536">
        <v>194762</v>
      </c>
      <c r="AU30" s="536">
        <v>185068</v>
      </c>
      <c r="AV30" s="536">
        <v>252115</v>
      </c>
      <c r="AW30" s="536">
        <v>48809</v>
      </c>
      <c r="AX30" s="536"/>
      <c r="AY30" s="536">
        <v>85630</v>
      </c>
      <c r="AZ30" s="536">
        <v>19688</v>
      </c>
      <c r="BA30" s="536">
        <v>368091</v>
      </c>
      <c r="BB30" s="536">
        <v>51287</v>
      </c>
      <c r="BC30" s="536">
        <v>58367</v>
      </c>
      <c r="BD30" s="536">
        <v>244040</v>
      </c>
      <c r="BE30" s="536">
        <v>35988</v>
      </c>
      <c r="BF30" s="536"/>
      <c r="BG30" s="536">
        <v>148429</v>
      </c>
      <c r="BH30" s="536"/>
      <c r="BI30" s="536">
        <v>90164</v>
      </c>
      <c r="BJ30" s="536">
        <v>15232</v>
      </c>
      <c r="BK30" s="541">
        <v>20242</v>
      </c>
      <c r="BL30" s="541">
        <v>8595</v>
      </c>
      <c r="BM30" s="541"/>
      <c r="BN30" s="541">
        <v>152810</v>
      </c>
      <c r="BO30" s="541">
        <v>36683</v>
      </c>
      <c r="BP30" s="541">
        <v>4493058</v>
      </c>
      <c r="BQ30" s="536">
        <v>750598</v>
      </c>
      <c r="BR30" s="541">
        <v>35106</v>
      </c>
      <c r="BS30" s="541">
        <v>287196</v>
      </c>
      <c r="BT30" s="541">
        <v>79771</v>
      </c>
      <c r="BU30" s="541">
        <v>16815</v>
      </c>
      <c r="BV30" s="541"/>
      <c r="BW30" s="542">
        <v>74978</v>
      </c>
    </row>
    <row r="31" spans="2:93" s="537" customFormat="1" ht="15.75" x14ac:dyDescent="0.25">
      <c r="B31" s="535" t="s">
        <v>639</v>
      </c>
      <c r="C31" s="536">
        <v>4190197</v>
      </c>
      <c r="D31" s="536">
        <v>36273</v>
      </c>
      <c r="E31" s="536">
        <v>5398</v>
      </c>
      <c r="F31" s="536">
        <v>126835</v>
      </c>
      <c r="G31" s="536"/>
      <c r="H31" s="536">
        <v>150711</v>
      </c>
      <c r="I31" s="536">
        <v>256510</v>
      </c>
      <c r="J31" s="536"/>
      <c r="K31" s="536">
        <v>76354</v>
      </c>
      <c r="L31" s="536">
        <v>22814</v>
      </c>
      <c r="M31" s="536">
        <v>4076</v>
      </c>
      <c r="N31" s="536">
        <v>48753</v>
      </c>
      <c r="O31" s="536">
        <v>5713</v>
      </c>
      <c r="P31" s="536">
        <v>46553</v>
      </c>
      <c r="Q31" s="536">
        <v>263648</v>
      </c>
      <c r="S31" s="536">
        <v>188191</v>
      </c>
      <c r="T31" s="536">
        <v>350892</v>
      </c>
      <c r="U31" s="536">
        <v>103698</v>
      </c>
      <c r="V31" s="536">
        <v>10951</v>
      </c>
      <c r="W31" s="536">
        <v>58747</v>
      </c>
      <c r="X31" s="536">
        <v>93153</v>
      </c>
      <c r="Y31" s="536">
        <v>11713</v>
      </c>
      <c r="Z31" s="536">
        <v>136714</v>
      </c>
      <c r="AA31" s="536">
        <v>45040</v>
      </c>
      <c r="AB31" s="536"/>
      <c r="AC31" s="536"/>
      <c r="AD31" s="536">
        <v>85958</v>
      </c>
      <c r="AE31" s="536">
        <v>12597</v>
      </c>
      <c r="AF31" s="536"/>
      <c r="AG31" s="536">
        <v>3714</v>
      </c>
      <c r="AH31" s="536">
        <v>23695</v>
      </c>
      <c r="AI31" s="536"/>
      <c r="AJ31" s="536">
        <v>5611379</v>
      </c>
      <c r="AK31" s="536">
        <v>1100981</v>
      </c>
      <c r="AL31" s="536">
        <v>50379</v>
      </c>
      <c r="AM31" s="536"/>
      <c r="AN31" s="765">
        <v>101296</v>
      </c>
      <c r="AO31" s="536">
        <v>292091</v>
      </c>
      <c r="AP31" s="536">
        <v>38923</v>
      </c>
      <c r="AQ31" s="536">
        <v>39178</v>
      </c>
      <c r="AR31" s="536">
        <v>502807</v>
      </c>
      <c r="AS31" s="536"/>
      <c r="AT31" s="536">
        <v>148536</v>
      </c>
      <c r="AU31" s="536">
        <v>95349</v>
      </c>
      <c r="AV31" s="536">
        <v>186994</v>
      </c>
      <c r="AW31" s="536">
        <v>36706</v>
      </c>
      <c r="AX31" s="536"/>
      <c r="AY31" s="536">
        <v>78095</v>
      </c>
      <c r="AZ31" s="536">
        <v>19245</v>
      </c>
      <c r="BA31" s="536">
        <v>263481</v>
      </c>
      <c r="BB31" s="536">
        <v>41557</v>
      </c>
      <c r="BC31" s="536">
        <v>49644</v>
      </c>
      <c r="BD31" s="536">
        <v>182856</v>
      </c>
      <c r="BE31" s="536">
        <v>27330</v>
      </c>
      <c r="BF31" s="536"/>
      <c r="BG31" s="536">
        <v>115440</v>
      </c>
      <c r="BH31" s="536"/>
      <c r="BI31" s="536">
        <v>93568</v>
      </c>
      <c r="BJ31" s="536">
        <v>12002</v>
      </c>
      <c r="BK31" s="541">
        <v>17666</v>
      </c>
      <c r="BL31" s="541">
        <v>12911</v>
      </c>
      <c r="BM31" s="541"/>
      <c r="BN31" s="541">
        <v>140845</v>
      </c>
      <c r="BO31" s="541">
        <v>29259</v>
      </c>
      <c r="BP31" s="541">
        <v>3572695</v>
      </c>
      <c r="BQ31" s="536">
        <v>562300</v>
      </c>
      <c r="BR31" s="541">
        <v>26974</v>
      </c>
      <c r="BS31" s="541">
        <v>226772</v>
      </c>
      <c r="BT31" s="541">
        <v>61962</v>
      </c>
      <c r="BU31" s="541">
        <v>15086</v>
      </c>
      <c r="BV31" s="541"/>
      <c r="BW31" s="542">
        <v>67424</v>
      </c>
    </row>
    <row r="32" spans="2:93" s="537" customFormat="1" ht="15.75" x14ac:dyDescent="0.25">
      <c r="B32" s="535" t="s">
        <v>640</v>
      </c>
      <c r="C32" s="536">
        <v>3917702</v>
      </c>
      <c r="D32" s="536">
        <v>45182</v>
      </c>
      <c r="E32" s="536">
        <v>5983</v>
      </c>
      <c r="F32" s="536">
        <v>127557</v>
      </c>
      <c r="G32" s="536"/>
      <c r="H32" s="536">
        <v>153500</v>
      </c>
      <c r="I32" s="536">
        <v>232510</v>
      </c>
      <c r="J32" s="536"/>
      <c r="K32" s="536">
        <v>77493</v>
      </c>
      <c r="L32" s="536">
        <v>23208</v>
      </c>
      <c r="M32" s="536">
        <v>5731</v>
      </c>
      <c r="N32" s="536">
        <v>53614</v>
      </c>
      <c r="O32" s="536">
        <v>6135</v>
      </c>
      <c r="P32" s="536">
        <v>42657</v>
      </c>
      <c r="Q32" s="536">
        <v>247995</v>
      </c>
      <c r="S32" s="536">
        <v>186330</v>
      </c>
      <c r="T32" s="536">
        <v>337036</v>
      </c>
      <c r="U32" s="536">
        <v>125014</v>
      </c>
      <c r="V32" s="536">
        <v>14292</v>
      </c>
      <c r="W32" s="536">
        <v>76578</v>
      </c>
      <c r="X32" s="536">
        <v>95812</v>
      </c>
      <c r="Y32" s="536">
        <v>14489</v>
      </c>
      <c r="Z32" s="536">
        <v>188091</v>
      </c>
      <c r="AA32" s="536">
        <v>43313</v>
      </c>
      <c r="AB32" s="536"/>
      <c r="AC32" s="536"/>
      <c r="AD32" s="536">
        <v>82464</v>
      </c>
      <c r="AE32" s="536">
        <v>14909</v>
      </c>
      <c r="AF32" s="536"/>
      <c r="AG32" s="536">
        <v>4873</v>
      </c>
      <c r="AH32" s="536">
        <v>28271</v>
      </c>
      <c r="AI32" s="536"/>
      <c r="AJ32" s="536">
        <v>6385662</v>
      </c>
      <c r="AK32" s="536">
        <v>1190530</v>
      </c>
      <c r="AL32" s="536">
        <v>52210</v>
      </c>
      <c r="AM32" s="536"/>
      <c r="AN32" s="765">
        <v>114474</v>
      </c>
      <c r="AO32" s="536">
        <v>294883</v>
      </c>
      <c r="AP32" s="536">
        <v>41349</v>
      </c>
      <c r="AQ32" s="536">
        <v>55704</v>
      </c>
      <c r="AR32" s="536">
        <v>457926</v>
      </c>
      <c r="AS32" s="536"/>
      <c r="AT32" s="536">
        <v>143700</v>
      </c>
      <c r="AU32" s="536">
        <v>131821</v>
      </c>
      <c r="AV32" s="536">
        <v>176864</v>
      </c>
      <c r="AW32" s="536">
        <v>35742</v>
      </c>
      <c r="AX32" s="536"/>
      <c r="AY32" s="536">
        <v>94296</v>
      </c>
      <c r="AZ32" s="536">
        <v>21659</v>
      </c>
      <c r="BA32" s="536">
        <v>248298</v>
      </c>
      <c r="BB32" s="536">
        <v>42683</v>
      </c>
      <c r="BC32" s="536">
        <v>53298</v>
      </c>
      <c r="BD32" s="536">
        <v>190882</v>
      </c>
      <c r="BE32" s="536">
        <v>34936</v>
      </c>
      <c r="BF32" s="536"/>
      <c r="BG32" s="536">
        <v>133090</v>
      </c>
      <c r="BH32" s="536"/>
      <c r="BI32" s="536">
        <v>112941</v>
      </c>
      <c r="BJ32" s="536">
        <v>14787</v>
      </c>
      <c r="BK32" s="541">
        <v>18971</v>
      </c>
      <c r="BL32" s="541">
        <v>19523</v>
      </c>
      <c r="BM32" s="541"/>
      <c r="BN32" s="541">
        <v>168728</v>
      </c>
      <c r="BO32" s="541">
        <v>29969</v>
      </c>
      <c r="BP32" s="541">
        <v>3546484</v>
      </c>
      <c r="BQ32" s="536">
        <v>563602</v>
      </c>
      <c r="BR32" s="541">
        <v>26363</v>
      </c>
      <c r="BS32" s="541">
        <v>235051</v>
      </c>
      <c r="BT32" s="541">
        <v>59059</v>
      </c>
      <c r="BU32" s="541">
        <v>15850</v>
      </c>
      <c r="BV32" s="541"/>
      <c r="BW32" s="542">
        <v>75510</v>
      </c>
    </row>
    <row r="33" spans="2:75" s="537" customFormat="1" ht="15.75" x14ac:dyDescent="0.25">
      <c r="B33" s="535" t="s">
        <v>641</v>
      </c>
      <c r="C33" s="536">
        <v>5698865</v>
      </c>
      <c r="D33" s="536">
        <v>36661</v>
      </c>
      <c r="E33" s="536">
        <v>5776</v>
      </c>
      <c r="F33" s="536">
        <v>180626</v>
      </c>
      <c r="G33" s="536"/>
      <c r="H33" s="536">
        <v>211746</v>
      </c>
      <c r="I33" s="536">
        <v>353718</v>
      </c>
      <c r="J33" s="536"/>
      <c r="K33" s="536">
        <v>103450</v>
      </c>
      <c r="L33" s="536">
        <v>29161</v>
      </c>
      <c r="M33" s="536">
        <v>6046</v>
      </c>
      <c r="N33" s="536">
        <v>57070</v>
      </c>
      <c r="O33" s="536">
        <v>6881</v>
      </c>
      <c r="P33" s="536">
        <v>64724</v>
      </c>
      <c r="Q33" s="536">
        <v>346526</v>
      </c>
      <c r="S33" s="536">
        <v>267227</v>
      </c>
      <c r="T33" s="536">
        <v>488171</v>
      </c>
      <c r="U33" s="536">
        <v>141230</v>
      </c>
      <c r="V33" s="536">
        <v>10683</v>
      </c>
      <c r="W33" s="536">
        <v>131809</v>
      </c>
      <c r="X33" s="536">
        <v>118829</v>
      </c>
      <c r="Y33" s="536">
        <v>12356</v>
      </c>
      <c r="Z33" s="536">
        <v>149995</v>
      </c>
      <c r="AA33" s="536">
        <v>64921</v>
      </c>
      <c r="AB33" s="536"/>
      <c r="AC33" s="536"/>
      <c r="AD33" s="536">
        <v>113233</v>
      </c>
      <c r="AE33" s="536">
        <v>12667</v>
      </c>
      <c r="AF33" s="536"/>
      <c r="AG33" s="536">
        <v>3748</v>
      </c>
      <c r="AH33" s="536">
        <v>26888</v>
      </c>
      <c r="AI33" s="536"/>
      <c r="AJ33" s="536">
        <v>6752198</v>
      </c>
      <c r="AK33" s="536">
        <v>1506449</v>
      </c>
      <c r="AL33" s="536">
        <v>67555</v>
      </c>
      <c r="AM33" s="536"/>
      <c r="AN33" s="765">
        <v>116108</v>
      </c>
      <c r="AO33" s="536">
        <v>389561</v>
      </c>
      <c r="AP33" s="536">
        <v>46215</v>
      </c>
      <c r="AQ33" s="536">
        <v>48925</v>
      </c>
      <c r="AR33" s="536">
        <v>693661</v>
      </c>
      <c r="AS33" s="536"/>
      <c r="AT33" s="536">
        <v>198177</v>
      </c>
      <c r="AU33" s="536">
        <v>188400</v>
      </c>
      <c r="AV33" s="536">
        <v>256760</v>
      </c>
      <c r="AW33" s="536">
        <v>52046</v>
      </c>
      <c r="AX33" s="536"/>
      <c r="AY33" s="536">
        <v>86460</v>
      </c>
      <c r="AZ33" s="536">
        <v>19688</v>
      </c>
      <c r="BA33" s="536">
        <v>370303</v>
      </c>
      <c r="BB33" s="536">
        <v>52406</v>
      </c>
      <c r="BC33" s="536">
        <v>60296</v>
      </c>
      <c r="BD33" s="536">
        <v>246807</v>
      </c>
      <c r="BE33" s="536">
        <v>36163</v>
      </c>
      <c r="BF33" s="536"/>
      <c r="BG33" s="536">
        <v>149908</v>
      </c>
      <c r="BH33" s="536"/>
      <c r="BI33" s="536">
        <v>101419</v>
      </c>
      <c r="BJ33" s="536">
        <v>16864</v>
      </c>
      <c r="BK33" s="541">
        <v>20278</v>
      </c>
      <c r="BL33" s="541">
        <v>8595</v>
      </c>
      <c r="BM33" s="541"/>
      <c r="BN33" s="541">
        <v>168553</v>
      </c>
      <c r="BO33" s="541">
        <v>37789</v>
      </c>
      <c r="BP33" s="541">
        <v>4586951</v>
      </c>
      <c r="BQ33" s="536">
        <v>756056</v>
      </c>
      <c r="BR33" s="541">
        <v>36244</v>
      </c>
      <c r="BS33" s="541">
        <v>299764</v>
      </c>
      <c r="BT33" s="541">
        <v>87033</v>
      </c>
      <c r="BU33" s="541">
        <v>17052</v>
      </c>
      <c r="BV33" s="541"/>
      <c r="BW33" s="542">
        <v>77307</v>
      </c>
    </row>
    <row r="34" spans="2:75" s="537" customFormat="1" ht="15.75" x14ac:dyDescent="0.25">
      <c r="B34" s="535" t="s">
        <v>642</v>
      </c>
      <c r="C34" s="536">
        <v>4237976</v>
      </c>
      <c r="D34" s="536">
        <v>36561</v>
      </c>
      <c r="E34" s="536">
        <v>5547</v>
      </c>
      <c r="F34" s="536">
        <v>135904</v>
      </c>
      <c r="G34" s="536"/>
      <c r="H34" s="536">
        <v>165280</v>
      </c>
      <c r="I34" s="536">
        <v>257707</v>
      </c>
      <c r="J34" s="536"/>
      <c r="K34" s="536">
        <v>78814</v>
      </c>
      <c r="L34" s="536">
        <v>23366</v>
      </c>
      <c r="M34" s="536">
        <v>4076</v>
      </c>
      <c r="N34" s="536">
        <v>48994</v>
      </c>
      <c r="O34" s="536">
        <v>5713</v>
      </c>
      <c r="P34" s="536">
        <v>46553</v>
      </c>
      <c r="Q34" s="536">
        <v>266808</v>
      </c>
      <c r="S34" s="536">
        <v>197470</v>
      </c>
      <c r="T34" s="536">
        <v>368188</v>
      </c>
      <c r="U34" s="536">
        <v>122442</v>
      </c>
      <c r="V34" s="536">
        <v>10965</v>
      </c>
      <c r="W34" s="536">
        <v>89554</v>
      </c>
      <c r="X34" s="536">
        <v>94706</v>
      </c>
      <c r="Y34" s="536">
        <v>11728</v>
      </c>
      <c r="Z34" s="536">
        <v>139065</v>
      </c>
      <c r="AA34" s="536">
        <v>47390</v>
      </c>
      <c r="AB34" s="536"/>
      <c r="AC34" s="536"/>
      <c r="AD34" s="536">
        <v>87022</v>
      </c>
      <c r="AE34" s="536">
        <v>12890</v>
      </c>
      <c r="AF34" s="536"/>
      <c r="AG34" s="536">
        <v>3714</v>
      </c>
      <c r="AH34" s="536">
        <v>23786</v>
      </c>
      <c r="AI34" s="536"/>
      <c r="AJ34" s="536">
        <v>5859100</v>
      </c>
      <c r="AK34" s="536"/>
      <c r="AL34" s="536">
        <v>52303</v>
      </c>
      <c r="AM34" s="536"/>
      <c r="AN34" s="765">
        <v>102619</v>
      </c>
      <c r="AO34" s="536">
        <v>2970</v>
      </c>
      <c r="AP34" s="536">
        <v>39749</v>
      </c>
      <c r="AQ34" s="536">
        <v>46954</v>
      </c>
      <c r="AR34" s="536">
        <v>510680</v>
      </c>
      <c r="AS34" s="536"/>
      <c r="AT34" s="536">
        <v>150168</v>
      </c>
      <c r="AU34" s="536">
        <v>96103</v>
      </c>
      <c r="AV34" s="536">
        <v>190024</v>
      </c>
      <c r="AW34" s="536">
        <v>38257</v>
      </c>
      <c r="AX34" s="536"/>
      <c r="AY34" s="536">
        <v>78609</v>
      </c>
      <c r="AZ34" s="536">
        <v>19245</v>
      </c>
      <c r="BA34" s="536">
        <v>264051</v>
      </c>
      <c r="BB34" s="536">
        <v>41757</v>
      </c>
      <c r="BC34" s="536">
        <v>50576</v>
      </c>
      <c r="BD34" s="536">
        <v>186991</v>
      </c>
      <c r="BE34" s="536">
        <v>31338</v>
      </c>
      <c r="BF34" s="536"/>
      <c r="BG34" s="536">
        <v>125261</v>
      </c>
      <c r="BH34" s="536"/>
      <c r="BI34" s="536">
        <v>96863</v>
      </c>
      <c r="BJ34" s="536">
        <v>14204</v>
      </c>
      <c r="BK34" s="541">
        <v>17697</v>
      </c>
      <c r="BL34" s="541">
        <v>12911</v>
      </c>
      <c r="BM34" s="541"/>
      <c r="BN34" s="541">
        <v>149339</v>
      </c>
      <c r="BO34" s="541">
        <v>30306</v>
      </c>
      <c r="BP34" s="541">
        <v>3626251</v>
      </c>
      <c r="BQ34" s="536">
        <v>565125</v>
      </c>
      <c r="BR34" s="541">
        <v>25964</v>
      </c>
      <c r="BS34" s="541">
        <v>237656</v>
      </c>
      <c r="BT34" s="541">
        <v>64530</v>
      </c>
      <c r="BU34" s="541">
        <v>15200</v>
      </c>
      <c r="BV34" s="541"/>
      <c r="BW34" s="542">
        <v>69753</v>
      </c>
    </row>
    <row r="35" spans="2:75" s="545" customFormat="1" ht="15.75" x14ac:dyDescent="0.25">
      <c r="B35" s="543" t="s">
        <v>643</v>
      </c>
      <c r="C35" s="544">
        <v>49478</v>
      </c>
      <c r="D35" s="544">
        <v>2198</v>
      </c>
      <c r="E35" s="544">
        <v>92</v>
      </c>
      <c r="F35" s="544">
        <v>1209</v>
      </c>
      <c r="G35" s="544"/>
      <c r="H35" s="544">
        <v>534</v>
      </c>
      <c r="I35" s="544">
        <v>1513</v>
      </c>
      <c r="J35" s="544"/>
      <c r="K35" s="544">
        <v>1555</v>
      </c>
      <c r="L35" s="544">
        <v>160</v>
      </c>
      <c r="M35" s="544">
        <v>30</v>
      </c>
      <c r="N35" s="544">
        <v>585</v>
      </c>
      <c r="O35" s="544">
        <v>37</v>
      </c>
      <c r="P35" s="544">
        <v>168</v>
      </c>
      <c r="Q35" s="544">
        <v>1530</v>
      </c>
      <c r="S35" s="544">
        <v>3043</v>
      </c>
      <c r="T35" s="544">
        <v>4712</v>
      </c>
      <c r="U35" s="544">
        <v>443</v>
      </c>
      <c r="V35" s="544">
        <v>101</v>
      </c>
      <c r="W35" s="544">
        <v>1613</v>
      </c>
      <c r="X35" s="544">
        <v>263</v>
      </c>
      <c r="Y35" s="544">
        <v>81</v>
      </c>
      <c r="Z35" s="544">
        <v>1015</v>
      </c>
      <c r="AA35" s="544">
        <v>691</v>
      </c>
      <c r="AB35" s="544"/>
      <c r="AC35" s="544"/>
      <c r="AD35" s="544">
        <v>1671</v>
      </c>
      <c r="AE35" s="544">
        <v>97</v>
      </c>
      <c r="AF35" s="544"/>
      <c r="AG35" s="544">
        <v>21</v>
      </c>
      <c r="AH35" s="544">
        <v>71</v>
      </c>
      <c r="AI35" s="544"/>
      <c r="AJ35" s="544">
        <v>123489</v>
      </c>
      <c r="AK35" s="544">
        <v>5913</v>
      </c>
      <c r="AL35" s="544">
        <v>1464</v>
      </c>
      <c r="AM35" s="544"/>
      <c r="AN35" s="765">
        <v>335</v>
      </c>
      <c r="AO35" s="544">
        <v>1993</v>
      </c>
      <c r="AP35" s="544">
        <v>221</v>
      </c>
      <c r="AQ35" s="544">
        <v>353</v>
      </c>
      <c r="AR35" s="544">
        <v>3070</v>
      </c>
      <c r="AS35" s="544"/>
      <c r="AT35" s="544">
        <v>2767</v>
      </c>
      <c r="AU35" s="544">
        <v>2058</v>
      </c>
      <c r="AV35" s="544">
        <v>3287</v>
      </c>
      <c r="AW35" s="544">
        <v>369</v>
      </c>
      <c r="AX35" s="544"/>
      <c r="AY35" s="544">
        <v>574</v>
      </c>
      <c r="AZ35" s="544">
        <v>370</v>
      </c>
      <c r="BA35" s="544">
        <v>2000</v>
      </c>
      <c r="BB35" s="544">
        <v>222</v>
      </c>
      <c r="BC35" s="544">
        <v>245</v>
      </c>
      <c r="BD35" s="544">
        <v>1006</v>
      </c>
      <c r="BE35" s="544">
        <v>510</v>
      </c>
      <c r="BF35" s="544"/>
      <c r="BG35" s="544">
        <v>576</v>
      </c>
      <c r="BH35" s="544"/>
      <c r="BI35" s="544">
        <v>738</v>
      </c>
      <c r="BJ35" s="544">
        <v>81</v>
      </c>
      <c r="BK35" s="546">
        <v>107</v>
      </c>
      <c r="BL35" s="546">
        <v>712</v>
      </c>
      <c r="BM35" s="546"/>
      <c r="BN35" s="546">
        <v>1266</v>
      </c>
      <c r="BO35" s="546">
        <v>132</v>
      </c>
      <c r="BP35" s="546">
        <v>29010</v>
      </c>
      <c r="BQ35" s="544">
        <v>3867</v>
      </c>
      <c r="BR35" s="546">
        <v>454</v>
      </c>
      <c r="BS35" s="546">
        <v>1654</v>
      </c>
      <c r="BT35" s="546">
        <v>494</v>
      </c>
      <c r="BU35" s="546">
        <v>210</v>
      </c>
      <c r="BV35" s="546"/>
      <c r="BW35" s="547">
        <v>577</v>
      </c>
    </row>
    <row r="36" spans="2:75" s="545" customFormat="1" ht="15.75" x14ac:dyDescent="0.25">
      <c r="B36" s="543" t="s">
        <v>644</v>
      </c>
      <c r="C36" s="544">
        <v>14186</v>
      </c>
      <c r="D36" s="544">
        <v>2179</v>
      </c>
      <c r="E36" s="544">
        <v>90</v>
      </c>
      <c r="F36" s="544">
        <v>938</v>
      </c>
      <c r="G36" s="544"/>
      <c r="H36" s="544">
        <v>275</v>
      </c>
      <c r="I36" s="544">
        <v>830</v>
      </c>
      <c r="J36" s="544"/>
      <c r="K36" s="544">
        <v>1437</v>
      </c>
      <c r="L36" s="544">
        <v>78</v>
      </c>
      <c r="M36" s="544">
        <v>28</v>
      </c>
      <c r="N36" s="544">
        <v>376</v>
      </c>
      <c r="O36" s="544">
        <v>18</v>
      </c>
      <c r="P36" s="544">
        <v>89</v>
      </c>
      <c r="Q36" s="544">
        <v>979</v>
      </c>
      <c r="S36" s="544">
        <v>1809</v>
      </c>
      <c r="T36" s="544">
        <v>2704</v>
      </c>
      <c r="U36" s="544">
        <v>291</v>
      </c>
      <c r="V36" s="544">
        <v>90</v>
      </c>
      <c r="W36" s="544">
        <v>609</v>
      </c>
      <c r="X36" s="544">
        <v>166</v>
      </c>
      <c r="Y36" s="544">
        <v>71</v>
      </c>
      <c r="Z36" s="544">
        <v>759</v>
      </c>
      <c r="AA36" s="544">
        <v>356</v>
      </c>
      <c r="AB36" s="544"/>
      <c r="AC36" s="544"/>
      <c r="AD36" s="544">
        <v>912</v>
      </c>
      <c r="AE36" s="544">
        <v>81</v>
      </c>
      <c r="AF36" s="544"/>
      <c r="AG36" s="544">
        <v>18</v>
      </c>
      <c r="AH36" s="544">
        <v>57</v>
      </c>
      <c r="AI36" s="544"/>
      <c r="AJ36" s="544">
        <v>113478</v>
      </c>
      <c r="AK36" s="544">
        <v>2746</v>
      </c>
      <c r="AL36" s="544">
        <v>855</v>
      </c>
      <c r="AM36" s="544"/>
      <c r="AN36" s="765">
        <v>227</v>
      </c>
      <c r="AO36" s="544">
        <v>1006</v>
      </c>
      <c r="AP36" s="544">
        <v>156</v>
      </c>
      <c r="AQ36" s="544">
        <v>262</v>
      </c>
      <c r="AR36" s="544">
        <v>1390</v>
      </c>
      <c r="AS36" s="544"/>
      <c r="AT36" s="544">
        <v>781</v>
      </c>
      <c r="AU36" s="544">
        <v>1499</v>
      </c>
      <c r="AV36" s="544">
        <v>1760</v>
      </c>
      <c r="AW36" s="544">
        <v>232</v>
      </c>
      <c r="AX36" s="544"/>
      <c r="AY36" s="544">
        <v>493</v>
      </c>
      <c r="AZ36" s="544">
        <v>367</v>
      </c>
      <c r="BA36" s="544">
        <v>494</v>
      </c>
      <c r="BB36" s="544">
        <v>74</v>
      </c>
      <c r="BC36" s="544">
        <v>171</v>
      </c>
      <c r="BD36" s="544">
        <v>536</v>
      </c>
      <c r="BE36" s="544">
        <v>366</v>
      </c>
      <c r="BF36" s="544"/>
      <c r="BG36" s="544">
        <v>386</v>
      </c>
      <c r="BH36" s="544"/>
      <c r="BI36" s="544">
        <v>738</v>
      </c>
      <c r="BJ36" s="544">
        <v>73</v>
      </c>
      <c r="BK36" s="546">
        <v>95</v>
      </c>
      <c r="BL36" s="546">
        <v>645</v>
      </c>
      <c r="BM36" s="546"/>
      <c r="BN36" s="546">
        <v>991</v>
      </c>
      <c r="BO36" s="546">
        <v>70</v>
      </c>
      <c r="BP36" s="546">
        <v>15453</v>
      </c>
      <c r="BQ36" s="544">
        <v>1935</v>
      </c>
      <c r="BR36" s="546">
        <v>286</v>
      </c>
      <c r="BS36" s="546">
        <v>1074</v>
      </c>
      <c r="BT36" s="546">
        <v>336</v>
      </c>
      <c r="BU36" s="546">
        <v>148</v>
      </c>
      <c r="BV36" s="546"/>
      <c r="BW36" s="547">
        <v>410</v>
      </c>
    </row>
    <row r="37" spans="2:75" s="545" customFormat="1" ht="15.75" x14ac:dyDescent="0.25">
      <c r="B37" s="543" t="s">
        <v>645</v>
      </c>
      <c r="C37" s="544">
        <v>35292</v>
      </c>
      <c r="D37" s="544">
        <v>19</v>
      </c>
      <c r="E37" s="544">
        <v>2</v>
      </c>
      <c r="F37" s="544">
        <v>271</v>
      </c>
      <c r="G37" s="544"/>
      <c r="H37" s="544">
        <v>259</v>
      </c>
      <c r="I37" s="544">
        <v>683</v>
      </c>
      <c r="J37" s="544"/>
      <c r="K37" s="544">
        <v>118</v>
      </c>
      <c r="L37" s="544">
        <v>82</v>
      </c>
      <c r="M37" s="544">
        <v>2</v>
      </c>
      <c r="N37" s="544">
        <v>209</v>
      </c>
      <c r="O37" s="544">
        <v>19</v>
      </c>
      <c r="P37" s="544">
        <v>79</v>
      </c>
      <c r="Q37" s="544">
        <v>551</v>
      </c>
      <c r="S37" s="544">
        <v>1234</v>
      </c>
      <c r="T37" s="544">
        <v>2008</v>
      </c>
      <c r="U37" s="544">
        <v>152</v>
      </c>
      <c r="V37" s="544">
        <v>11</v>
      </c>
      <c r="W37" s="544">
        <v>1004</v>
      </c>
      <c r="X37" s="544">
        <v>97</v>
      </c>
      <c r="Y37" s="544">
        <v>10</v>
      </c>
      <c r="Z37" s="544">
        <v>256</v>
      </c>
      <c r="AA37" s="544">
        <v>335</v>
      </c>
      <c r="AB37" s="544"/>
      <c r="AC37" s="544"/>
      <c r="AD37" s="544">
        <v>759</v>
      </c>
      <c r="AE37" s="544">
        <v>16</v>
      </c>
      <c r="AF37" s="544"/>
      <c r="AG37" s="544">
        <v>3</v>
      </c>
      <c r="AH37" s="544">
        <v>14</v>
      </c>
      <c r="AI37" s="544"/>
      <c r="AJ37" s="544">
        <v>10011</v>
      </c>
      <c r="AK37" s="544">
        <v>3167</v>
      </c>
      <c r="AL37" s="544">
        <v>609</v>
      </c>
      <c r="AM37" s="544"/>
      <c r="AN37" s="765">
        <v>108</v>
      </c>
      <c r="AO37" s="544">
        <v>987</v>
      </c>
      <c r="AP37" s="544">
        <v>65</v>
      </c>
      <c r="AQ37" s="544">
        <v>91</v>
      </c>
      <c r="AR37" s="544">
        <v>1680</v>
      </c>
      <c r="AS37" s="544"/>
      <c r="AT37" s="544">
        <v>1986</v>
      </c>
      <c r="AU37" s="544">
        <v>559</v>
      </c>
      <c r="AV37" s="544">
        <v>1527</v>
      </c>
      <c r="AW37" s="544">
        <v>137</v>
      </c>
      <c r="AX37" s="544"/>
      <c r="AY37" s="544">
        <v>81</v>
      </c>
      <c r="AZ37" s="544">
        <v>3</v>
      </c>
      <c r="BA37" s="544">
        <v>1506</v>
      </c>
      <c r="BB37" s="544">
        <v>148</v>
      </c>
      <c r="BC37" s="544">
        <v>74</v>
      </c>
      <c r="BD37" s="544">
        <v>470</v>
      </c>
      <c r="BE37" s="544">
        <v>144</v>
      </c>
      <c r="BF37" s="544"/>
      <c r="BG37" s="544">
        <v>190</v>
      </c>
      <c r="BH37" s="544"/>
      <c r="BI37" s="544">
        <v>0</v>
      </c>
      <c r="BJ37" s="544">
        <v>8</v>
      </c>
      <c r="BK37" s="546">
        <v>12</v>
      </c>
      <c r="BL37" s="546">
        <v>67</v>
      </c>
      <c r="BM37" s="546"/>
      <c r="BN37" s="546">
        <v>275</v>
      </c>
      <c r="BO37" s="546">
        <v>62</v>
      </c>
      <c r="BP37" s="546">
        <v>13557</v>
      </c>
      <c r="BQ37" s="544">
        <v>1932</v>
      </c>
      <c r="BR37" s="546">
        <v>168</v>
      </c>
      <c r="BS37" s="546">
        <v>580</v>
      </c>
      <c r="BT37" s="546">
        <v>158</v>
      </c>
      <c r="BU37" s="546">
        <v>62</v>
      </c>
      <c r="BV37" s="546"/>
      <c r="BW37" s="547">
        <v>167</v>
      </c>
    </row>
    <row r="38" spans="2:75" s="537" customFormat="1" ht="15.75" x14ac:dyDescent="0.25">
      <c r="B38" s="535" t="s">
        <v>646</v>
      </c>
      <c r="C38" s="536">
        <v>6979</v>
      </c>
      <c r="D38" s="536">
        <v>1859</v>
      </c>
      <c r="E38" s="536">
        <v>90</v>
      </c>
      <c r="F38" s="536">
        <v>563</v>
      </c>
      <c r="G38" s="536"/>
      <c r="H38" s="536">
        <v>275</v>
      </c>
      <c r="I38" s="536">
        <v>830</v>
      </c>
      <c r="J38" s="536"/>
      <c r="K38" s="536">
        <v>935</v>
      </c>
      <c r="L38" s="536">
        <v>78</v>
      </c>
      <c r="M38" s="536">
        <v>28</v>
      </c>
      <c r="N38" s="536">
        <v>376</v>
      </c>
      <c r="O38" s="536">
        <v>18</v>
      </c>
      <c r="P38" s="536">
        <v>89</v>
      </c>
      <c r="Q38" s="536">
        <v>979</v>
      </c>
      <c r="S38" s="536">
        <v>593</v>
      </c>
      <c r="T38" s="536">
        <v>681</v>
      </c>
      <c r="U38" s="536">
        <v>291</v>
      </c>
      <c r="V38" s="536">
        <v>90</v>
      </c>
      <c r="W38" s="536">
        <v>181</v>
      </c>
      <c r="X38" s="536">
        <v>166</v>
      </c>
      <c r="Y38" s="536">
        <v>71</v>
      </c>
      <c r="Z38" s="536">
        <v>759</v>
      </c>
      <c r="AA38" s="536">
        <v>167</v>
      </c>
      <c r="AB38" s="536"/>
      <c r="AC38" s="536"/>
      <c r="AD38" s="536">
        <v>624</v>
      </c>
      <c r="AE38" s="536">
        <v>64</v>
      </c>
      <c r="AF38" s="536"/>
      <c r="AG38" s="536">
        <v>18</v>
      </c>
      <c r="AH38" s="536">
        <v>57</v>
      </c>
      <c r="AI38" s="536"/>
      <c r="AJ38" s="536">
        <v>113478</v>
      </c>
      <c r="AK38" s="536">
        <v>2746</v>
      </c>
      <c r="AL38" s="536">
        <v>631</v>
      </c>
      <c r="AM38" s="536"/>
      <c r="AN38" s="765">
        <v>227</v>
      </c>
      <c r="AO38" s="536">
        <v>1006</v>
      </c>
      <c r="AP38" s="536">
        <v>156</v>
      </c>
      <c r="AQ38" s="536">
        <v>262</v>
      </c>
      <c r="AR38" s="536">
        <v>1390</v>
      </c>
      <c r="AS38" s="536"/>
      <c r="AT38" s="536">
        <v>608</v>
      </c>
      <c r="AU38" s="536">
        <v>1029</v>
      </c>
      <c r="AV38" s="536">
        <v>1473</v>
      </c>
      <c r="AW38" s="536">
        <v>232</v>
      </c>
      <c r="AX38" s="536"/>
      <c r="AY38" s="536">
        <v>493</v>
      </c>
      <c r="AZ38" s="536">
        <v>367</v>
      </c>
      <c r="BA38" s="536">
        <v>494</v>
      </c>
      <c r="BB38" s="536">
        <v>74</v>
      </c>
      <c r="BC38" s="536">
        <v>171</v>
      </c>
      <c r="BD38" s="536">
        <v>536</v>
      </c>
      <c r="BE38" s="536">
        <v>158</v>
      </c>
      <c r="BF38" s="536"/>
      <c r="BG38" s="536">
        <v>386</v>
      </c>
      <c r="BH38" s="536"/>
      <c r="BI38" s="536">
        <v>615</v>
      </c>
      <c r="BJ38" s="536">
        <v>73</v>
      </c>
      <c r="BK38" s="541">
        <v>95</v>
      </c>
      <c r="BL38" s="541">
        <v>589</v>
      </c>
      <c r="BM38" s="541"/>
      <c r="BN38" s="541">
        <v>991</v>
      </c>
      <c r="BO38" s="541">
        <v>15</v>
      </c>
      <c r="BP38" s="541">
        <v>4072</v>
      </c>
      <c r="BQ38" s="536">
        <v>1935</v>
      </c>
      <c r="BR38" s="546">
        <v>286</v>
      </c>
      <c r="BS38" s="541">
        <v>1074</v>
      </c>
      <c r="BT38" s="541">
        <v>336</v>
      </c>
      <c r="BU38" s="541">
        <v>71</v>
      </c>
      <c r="BV38" s="541"/>
      <c r="BW38" s="542">
        <v>410</v>
      </c>
    </row>
    <row r="39" spans="2:75" s="537" customFormat="1" ht="15.75" x14ac:dyDescent="0.25">
      <c r="B39" s="535" t="s">
        <v>647</v>
      </c>
      <c r="C39" s="536">
        <v>7207</v>
      </c>
      <c r="D39" s="536">
        <v>320</v>
      </c>
      <c r="E39" s="536"/>
      <c r="F39" s="544">
        <v>375</v>
      </c>
      <c r="G39" s="536"/>
      <c r="H39" s="536"/>
      <c r="I39" s="536"/>
      <c r="J39" s="536"/>
      <c r="K39" s="536">
        <v>502</v>
      </c>
      <c r="L39" s="536"/>
      <c r="M39" s="536"/>
      <c r="N39" s="536"/>
      <c r="O39" s="536"/>
      <c r="P39" s="536">
        <v>0</v>
      </c>
      <c r="Q39" s="536"/>
      <c r="S39" s="536">
        <v>1216</v>
      </c>
      <c r="T39" s="536">
        <v>2023</v>
      </c>
      <c r="U39" s="536"/>
      <c r="V39" s="544"/>
      <c r="W39" s="536">
        <v>428</v>
      </c>
      <c r="X39" s="536"/>
      <c r="Y39" s="536"/>
      <c r="Z39" s="536"/>
      <c r="AA39" s="536">
        <v>189</v>
      </c>
      <c r="AB39" s="536"/>
      <c r="AC39" s="536"/>
      <c r="AD39" s="536">
        <v>288</v>
      </c>
      <c r="AE39" s="536">
        <v>17</v>
      </c>
      <c r="AF39" s="536"/>
      <c r="AG39" s="536"/>
      <c r="AH39" s="536"/>
      <c r="AI39" s="536"/>
      <c r="AJ39" s="536"/>
      <c r="AK39" s="536"/>
      <c r="AL39" s="536">
        <v>224</v>
      </c>
      <c r="AM39" s="536"/>
      <c r="AN39" s="765"/>
      <c r="AO39" s="536"/>
      <c r="AP39" s="536"/>
      <c r="AQ39" s="536"/>
      <c r="AR39" s="536"/>
      <c r="AS39" s="536"/>
      <c r="AT39" s="536">
        <v>173</v>
      </c>
      <c r="AU39" s="536">
        <v>470</v>
      </c>
      <c r="AV39" s="536">
        <v>287</v>
      </c>
      <c r="AW39" s="536"/>
      <c r="AX39" s="536"/>
      <c r="AY39" s="536"/>
      <c r="AZ39" s="536"/>
      <c r="BA39" s="536"/>
      <c r="BB39" s="536"/>
      <c r="BC39" s="536"/>
      <c r="BD39" s="536"/>
      <c r="BE39" s="536">
        <v>208</v>
      </c>
      <c r="BF39" s="536"/>
      <c r="BG39" s="536"/>
      <c r="BH39" s="536"/>
      <c r="BI39" s="536">
        <v>123</v>
      </c>
      <c r="BJ39" s="536"/>
      <c r="BK39" s="538"/>
      <c r="BL39" s="541">
        <v>56</v>
      </c>
      <c r="BM39" s="541"/>
      <c r="BN39" s="538"/>
      <c r="BO39" s="541">
        <v>55</v>
      </c>
      <c r="BP39" s="541">
        <v>11381</v>
      </c>
      <c r="BQ39" s="536"/>
      <c r="BR39" s="538"/>
      <c r="BS39" s="538"/>
      <c r="BT39" s="541">
        <v>0</v>
      </c>
      <c r="BU39" s="541">
        <v>77</v>
      </c>
      <c r="BV39" s="541"/>
      <c r="BW39" s="548"/>
    </row>
    <row r="40" spans="2:75" s="537" customFormat="1" ht="15.75" x14ac:dyDescent="0.25">
      <c r="B40" s="535" t="s">
        <v>648</v>
      </c>
      <c r="C40" s="536">
        <v>14192</v>
      </c>
      <c r="D40" s="536">
        <v>19</v>
      </c>
      <c r="E40" s="536">
        <v>2</v>
      </c>
      <c r="F40" s="536">
        <v>218</v>
      </c>
      <c r="G40" s="536"/>
      <c r="H40" s="536">
        <v>259</v>
      </c>
      <c r="I40" s="536">
        <v>683</v>
      </c>
      <c r="J40" s="536"/>
      <c r="K40" s="536">
        <v>100</v>
      </c>
      <c r="L40" s="536">
        <v>82</v>
      </c>
      <c r="M40" s="536">
        <v>2</v>
      </c>
      <c r="N40" s="536">
        <v>209</v>
      </c>
      <c r="O40" s="536">
        <v>19</v>
      </c>
      <c r="P40" s="536">
        <v>79</v>
      </c>
      <c r="Q40" s="536">
        <v>551</v>
      </c>
      <c r="S40" s="536">
        <v>399</v>
      </c>
      <c r="T40" s="536">
        <v>469</v>
      </c>
      <c r="U40" s="536">
        <v>152</v>
      </c>
      <c r="V40" s="536">
        <v>11</v>
      </c>
      <c r="W40" s="536">
        <v>274</v>
      </c>
      <c r="X40" s="536">
        <v>97</v>
      </c>
      <c r="Y40" s="536">
        <v>10</v>
      </c>
      <c r="Z40" s="536">
        <v>256</v>
      </c>
      <c r="AA40" s="536">
        <v>85</v>
      </c>
      <c r="AB40" s="536"/>
      <c r="AC40" s="536"/>
      <c r="AD40" s="536">
        <v>266</v>
      </c>
      <c r="AE40" s="536">
        <v>7</v>
      </c>
      <c r="AF40" s="536"/>
      <c r="AG40" s="536">
        <v>3</v>
      </c>
      <c r="AH40" s="536">
        <v>14</v>
      </c>
      <c r="AI40" s="536"/>
      <c r="AJ40" s="536">
        <v>10011</v>
      </c>
      <c r="AK40" s="536">
        <v>3167</v>
      </c>
      <c r="AL40" s="536">
        <v>173</v>
      </c>
      <c r="AM40" s="536"/>
      <c r="AN40" s="765">
        <v>108</v>
      </c>
      <c r="AO40" s="536">
        <v>987</v>
      </c>
      <c r="AP40" s="536">
        <v>65</v>
      </c>
      <c r="AQ40" s="536">
        <v>91</v>
      </c>
      <c r="AR40" s="536">
        <v>1680</v>
      </c>
      <c r="AS40" s="536"/>
      <c r="AT40" s="536">
        <v>508</v>
      </c>
      <c r="AU40" s="536">
        <v>559</v>
      </c>
      <c r="AV40" s="536">
        <v>598</v>
      </c>
      <c r="AW40" s="536">
        <v>137</v>
      </c>
      <c r="AX40" s="536"/>
      <c r="AY40" s="536">
        <v>81</v>
      </c>
      <c r="AZ40" s="536">
        <v>3</v>
      </c>
      <c r="BA40" s="536">
        <v>1506</v>
      </c>
      <c r="BB40" s="536">
        <v>148</v>
      </c>
      <c r="BC40" s="536">
        <v>74</v>
      </c>
      <c r="BD40" s="536">
        <v>470</v>
      </c>
      <c r="BE40" s="536">
        <v>42</v>
      </c>
      <c r="BF40" s="536"/>
      <c r="BG40" s="536">
        <v>190</v>
      </c>
      <c r="BH40" s="536"/>
      <c r="BI40" s="536"/>
      <c r="BJ40" s="536">
        <v>8</v>
      </c>
      <c r="BK40" s="541">
        <v>12</v>
      </c>
      <c r="BL40" s="541">
        <v>21</v>
      </c>
      <c r="BM40" s="541"/>
      <c r="BN40" s="541">
        <v>275</v>
      </c>
      <c r="BO40" s="541">
        <v>52</v>
      </c>
      <c r="BP40" s="541">
        <v>6525</v>
      </c>
      <c r="BQ40" s="536">
        <v>1932</v>
      </c>
      <c r="BR40" s="541">
        <v>168</v>
      </c>
      <c r="BS40" s="541">
        <v>580</v>
      </c>
      <c r="BT40" s="541">
        <v>158</v>
      </c>
      <c r="BU40" s="541">
        <v>16</v>
      </c>
      <c r="BV40" s="541"/>
      <c r="BW40" s="542">
        <v>167</v>
      </c>
    </row>
    <row r="41" spans="2:75" s="537" customFormat="1" ht="15.75" x14ac:dyDescent="0.25">
      <c r="B41" s="535" t="s">
        <v>649</v>
      </c>
      <c r="C41" s="536">
        <v>21100</v>
      </c>
      <c r="D41" s="536"/>
      <c r="E41" s="536"/>
      <c r="F41" s="544">
        <v>53</v>
      </c>
      <c r="G41" s="536"/>
      <c r="H41" s="536"/>
      <c r="I41" s="536"/>
      <c r="J41" s="536"/>
      <c r="K41" s="536">
        <v>18</v>
      </c>
      <c r="L41" s="536"/>
      <c r="M41" s="536"/>
      <c r="N41" s="536"/>
      <c r="O41" s="536"/>
      <c r="P41" s="536">
        <v>0</v>
      </c>
      <c r="Q41" s="536"/>
      <c r="S41" s="536">
        <v>835</v>
      </c>
      <c r="T41" s="536">
        <v>1539</v>
      </c>
      <c r="U41" s="536"/>
      <c r="V41" s="544"/>
      <c r="W41" s="536">
        <v>730</v>
      </c>
      <c r="X41" s="536"/>
      <c r="Y41" s="536"/>
      <c r="Z41" s="536"/>
      <c r="AA41" s="536">
        <v>250</v>
      </c>
      <c r="AB41" s="536"/>
      <c r="AC41" s="536"/>
      <c r="AD41" s="536">
        <v>493</v>
      </c>
      <c r="AE41" s="536">
        <v>9</v>
      </c>
      <c r="AF41" s="536"/>
      <c r="AG41" s="536"/>
      <c r="AH41" s="536"/>
      <c r="AI41" s="536"/>
      <c r="AJ41" s="536"/>
      <c r="AK41" s="536"/>
      <c r="AL41" s="536">
        <v>436</v>
      </c>
      <c r="AM41" s="536"/>
      <c r="AN41" s="765"/>
      <c r="AO41" s="536"/>
      <c r="AP41" s="536"/>
      <c r="AQ41" s="536"/>
      <c r="AR41" s="536"/>
      <c r="AS41" s="536"/>
      <c r="AT41" s="536">
        <v>1478</v>
      </c>
      <c r="AU41" s="536"/>
      <c r="AV41" s="536">
        <v>929</v>
      </c>
      <c r="AW41" s="536"/>
      <c r="AX41" s="536"/>
      <c r="AY41" s="536"/>
      <c r="AZ41" s="536"/>
      <c r="BA41" s="536"/>
      <c r="BB41" s="536"/>
      <c r="BC41" s="536"/>
      <c r="BD41" s="536"/>
      <c r="BE41" s="536">
        <v>102</v>
      </c>
      <c r="BF41" s="536"/>
      <c r="BG41" s="536"/>
      <c r="BH41" s="536"/>
      <c r="BI41" s="536"/>
      <c r="BJ41" s="536"/>
      <c r="BK41" s="538"/>
      <c r="BL41" s="541">
        <v>46</v>
      </c>
      <c r="BM41" s="541"/>
      <c r="BN41" s="538"/>
      <c r="BO41" s="541">
        <v>10</v>
      </c>
      <c r="BP41" s="541">
        <v>7032</v>
      </c>
      <c r="BQ41" s="536"/>
      <c r="BR41" s="538"/>
      <c r="BS41" s="538"/>
      <c r="BT41" s="541">
        <v>0</v>
      </c>
      <c r="BU41" s="541">
        <v>46</v>
      </c>
      <c r="BV41" s="541"/>
      <c r="BW41" s="548"/>
    </row>
    <row r="42" spans="2:75" s="537" customFormat="1" ht="15.75" x14ac:dyDescent="0.25">
      <c r="B42" s="537" t="s">
        <v>651</v>
      </c>
      <c r="C42" s="549">
        <v>0</v>
      </c>
      <c r="D42" s="549">
        <v>0</v>
      </c>
      <c r="E42" s="549">
        <v>0</v>
      </c>
      <c r="F42" s="549">
        <v>0</v>
      </c>
      <c r="G42" s="549">
        <v>0</v>
      </c>
      <c r="H42" s="549">
        <v>0</v>
      </c>
      <c r="I42" s="549">
        <v>0</v>
      </c>
      <c r="J42" s="549">
        <v>0</v>
      </c>
      <c r="K42" s="549">
        <v>0</v>
      </c>
      <c r="L42" s="549">
        <v>0</v>
      </c>
      <c r="M42" s="549">
        <v>0</v>
      </c>
      <c r="N42" s="549">
        <v>0</v>
      </c>
      <c r="O42" s="549">
        <v>0</v>
      </c>
      <c r="P42" s="549">
        <v>0</v>
      </c>
      <c r="Q42" s="549">
        <v>0</v>
      </c>
      <c r="R42" s="549">
        <v>0</v>
      </c>
      <c r="S42" s="549">
        <v>0</v>
      </c>
      <c r="T42" s="549">
        <v>0</v>
      </c>
      <c r="U42" s="549">
        <v>0</v>
      </c>
      <c r="V42" s="549">
        <v>0</v>
      </c>
      <c r="W42" s="549">
        <v>0</v>
      </c>
      <c r="X42" s="549">
        <v>0</v>
      </c>
      <c r="Y42" s="549">
        <v>0</v>
      </c>
      <c r="Z42" s="549">
        <v>0</v>
      </c>
      <c r="AA42" s="549">
        <v>0</v>
      </c>
      <c r="AB42" s="549">
        <v>0</v>
      </c>
      <c r="AC42" s="549">
        <v>0</v>
      </c>
      <c r="AD42" s="549">
        <v>0</v>
      </c>
      <c r="AE42" s="549">
        <v>0</v>
      </c>
      <c r="AF42" s="549">
        <v>0</v>
      </c>
      <c r="AG42" s="549">
        <v>0</v>
      </c>
      <c r="AH42" s="549">
        <v>0</v>
      </c>
      <c r="AI42" s="549">
        <v>0</v>
      </c>
      <c r="AJ42" s="549">
        <v>0</v>
      </c>
      <c r="AK42" s="549">
        <v>0</v>
      </c>
      <c r="AL42" s="549">
        <v>0</v>
      </c>
      <c r="AM42" s="549">
        <v>0</v>
      </c>
      <c r="AN42" s="827">
        <v>0</v>
      </c>
      <c r="AO42" s="549">
        <v>0</v>
      </c>
      <c r="AP42" s="549">
        <v>0</v>
      </c>
      <c r="AQ42" s="549">
        <v>0</v>
      </c>
      <c r="AR42" s="549">
        <v>0</v>
      </c>
      <c r="AS42" s="549">
        <v>0</v>
      </c>
      <c r="AT42" s="549">
        <v>0</v>
      </c>
      <c r="AU42" s="549">
        <v>0</v>
      </c>
      <c r="AV42" s="549">
        <v>0</v>
      </c>
      <c r="AW42" s="549">
        <v>0</v>
      </c>
      <c r="AX42" s="549">
        <v>0</v>
      </c>
      <c r="AY42" s="549">
        <v>0</v>
      </c>
      <c r="AZ42" s="549">
        <v>0</v>
      </c>
      <c r="BA42" s="549">
        <v>0</v>
      </c>
      <c r="BB42" s="549">
        <v>0</v>
      </c>
      <c r="BC42" s="549">
        <v>0</v>
      </c>
      <c r="BD42" s="549">
        <v>0</v>
      </c>
      <c r="BE42" s="549">
        <v>0</v>
      </c>
      <c r="BF42" s="549">
        <v>0</v>
      </c>
      <c r="BG42" s="549">
        <v>0</v>
      </c>
      <c r="BH42" s="549">
        <v>0</v>
      </c>
      <c r="BI42" s="549">
        <v>0</v>
      </c>
      <c r="BJ42" s="549">
        <v>0</v>
      </c>
      <c r="BK42" s="549">
        <v>0</v>
      </c>
      <c r="BL42" s="549">
        <v>0</v>
      </c>
      <c r="BM42" s="549">
        <v>0</v>
      </c>
      <c r="BN42" s="549">
        <v>0</v>
      </c>
      <c r="BO42" s="549">
        <v>0</v>
      </c>
      <c r="BP42" s="549">
        <v>0</v>
      </c>
      <c r="BQ42" s="549">
        <v>0</v>
      </c>
      <c r="BR42" s="549">
        <v>0</v>
      </c>
      <c r="BS42" s="549">
        <v>0</v>
      </c>
      <c r="BT42" s="549">
        <v>0</v>
      </c>
      <c r="BU42" s="549">
        <v>0</v>
      </c>
      <c r="BV42" s="549">
        <v>0</v>
      </c>
      <c r="BW42" s="549">
        <v>0</v>
      </c>
    </row>
    <row r="43" spans="2:75" s="537" customFormat="1" ht="15.75" x14ac:dyDescent="0.25">
      <c r="AN43" s="767"/>
    </row>
    <row r="44" spans="2:75" s="537" customFormat="1" ht="63" x14ac:dyDescent="0.25">
      <c r="C44" s="550" t="s">
        <v>4</v>
      </c>
      <c r="D44" s="550" t="s">
        <v>20</v>
      </c>
      <c r="E44" s="550" t="s">
        <v>21</v>
      </c>
      <c r="F44" s="550" t="s">
        <v>22</v>
      </c>
      <c r="G44" s="550">
        <v>0</v>
      </c>
      <c r="H44" s="550" t="s">
        <v>24</v>
      </c>
      <c r="I44" s="550" t="s">
        <v>25</v>
      </c>
      <c r="J44" s="550">
        <v>0</v>
      </c>
      <c r="K44" s="550" t="s">
        <v>27</v>
      </c>
      <c r="L44" s="550" t="s">
        <v>28</v>
      </c>
      <c r="M44" s="550" t="s">
        <v>29</v>
      </c>
      <c r="N44" s="550" t="s">
        <v>442</v>
      </c>
      <c r="O44" s="550" t="s">
        <v>30</v>
      </c>
      <c r="P44" s="550" t="s">
        <v>31</v>
      </c>
      <c r="Q44" s="550" t="s">
        <v>6</v>
      </c>
      <c r="R44" s="550">
        <v>0</v>
      </c>
      <c r="S44" s="550" t="s">
        <v>33</v>
      </c>
      <c r="T44" s="550" t="s">
        <v>617</v>
      </c>
      <c r="U44" s="550" t="s">
        <v>443</v>
      </c>
      <c r="V44" s="550" t="s">
        <v>35</v>
      </c>
      <c r="W44" s="550" t="s">
        <v>36</v>
      </c>
      <c r="X44" s="550" t="s">
        <v>37</v>
      </c>
      <c r="Y44" s="550" t="s">
        <v>38</v>
      </c>
      <c r="Z44" s="550" t="s">
        <v>39</v>
      </c>
      <c r="AA44" s="550" t="s">
        <v>40</v>
      </c>
      <c r="AB44" s="550">
        <v>0</v>
      </c>
      <c r="AC44" s="550">
        <v>0</v>
      </c>
      <c r="AD44" s="550" t="s">
        <v>43</v>
      </c>
      <c r="AE44" s="550" t="s">
        <v>44</v>
      </c>
      <c r="AF44" s="550">
        <v>0</v>
      </c>
      <c r="AG44" s="550" t="s">
        <v>46</v>
      </c>
      <c r="AH44" s="550" t="s">
        <v>47</v>
      </c>
      <c r="AI44" s="550">
        <v>0</v>
      </c>
      <c r="AJ44" s="550" t="s">
        <v>49</v>
      </c>
      <c r="AK44" s="550" t="s">
        <v>50</v>
      </c>
      <c r="AL44" s="550" t="s">
        <v>51</v>
      </c>
      <c r="AM44" s="550">
        <v>0</v>
      </c>
      <c r="AN44" s="828" t="s">
        <v>52</v>
      </c>
      <c r="AO44" s="550" t="s">
        <v>53</v>
      </c>
      <c r="AP44" s="550" t="s">
        <v>54</v>
      </c>
      <c r="AQ44" s="550" t="s">
        <v>55</v>
      </c>
      <c r="AR44" s="550" t="s">
        <v>56</v>
      </c>
      <c r="AS44" s="550">
        <v>0</v>
      </c>
      <c r="AT44" s="550" t="s">
        <v>58</v>
      </c>
      <c r="AU44" s="550" t="s">
        <v>59</v>
      </c>
      <c r="AV44" s="550" t="s">
        <v>60</v>
      </c>
      <c r="AW44" s="550" t="s">
        <v>61</v>
      </c>
      <c r="AX44" s="550">
        <v>0</v>
      </c>
      <c r="AY44" s="550" t="s">
        <v>63</v>
      </c>
      <c r="AZ44" s="550" t="s">
        <v>64</v>
      </c>
      <c r="BA44" s="550" t="s">
        <v>65</v>
      </c>
      <c r="BB44" s="550" t="s">
        <v>66</v>
      </c>
      <c r="BC44" s="550" t="s">
        <v>67</v>
      </c>
      <c r="BD44" s="550" t="s">
        <v>68</v>
      </c>
      <c r="BE44" s="550" t="s">
        <v>69</v>
      </c>
      <c r="BF44" s="550">
        <v>0</v>
      </c>
      <c r="BG44" s="550" t="s">
        <v>71</v>
      </c>
      <c r="BH44" s="550">
        <v>0</v>
      </c>
      <c r="BI44" s="550" t="s">
        <v>73</v>
      </c>
      <c r="BJ44" s="550" t="s">
        <v>74</v>
      </c>
      <c r="BK44" s="550" t="s">
        <v>75</v>
      </c>
      <c r="BL44" s="550" t="s">
        <v>76</v>
      </c>
      <c r="BM44" s="550">
        <v>0</v>
      </c>
      <c r="BN44" s="550" t="s">
        <v>444</v>
      </c>
      <c r="BO44" s="550" t="s">
        <v>78</v>
      </c>
      <c r="BP44" s="550" t="s">
        <v>79</v>
      </c>
      <c r="BQ44" s="550" t="s">
        <v>80</v>
      </c>
      <c r="BR44" s="550" t="s">
        <v>81</v>
      </c>
      <c r="BS44" s="550" t="s">
        <v>82</v>
      </c>
      <c r="BT44" s="550" t="s">
        <v>83</v>
      </c>
      <c r="BU44" s="550" t="s">
        <v>84</v>
      </c>
      <c r="BV44" s="550">
        <v>0</v>
      </c>
      <c r="BW44" s="550" t="s">
        <v>85</v>
      </c>
    </row>
    <row r="45" spans="2:75" s="537" customFormat="1" ht="15.75" x14ac:dyDescent="0.25">
      <c r="B45" s="537">
        <v>2019</v>
      </c>
      <c r="AN45" s="767"/>
    </row>
    <row r="46" spans="2:75" x14ac:dyDescent="0.25">
      <c r="B46" s="502" t="s">
        <v>643</v>
      </c>
      <c r="C46" s="502">
        <v>49610</v>
      </c>
      <c r="D46" s="502">
        <v>2166</v>
      </c>
      <c r="E46" s="502">
        <v>92</v>
      </c>
      <c r="F46" s="502">
        <v>773</v>
      </c>
      <c r="G46" s="502">
        <v>0</v>
      </c>
      <c r="H46" s="502">
        <v>515</v>
      </c>
      <c r="I46" s="502">
        <v>1539</v>
      </c>
      <c r="J46" s="502">
        <v>0</v>
      </c>
      <c r="K46" s="502">
        <v>1602</v>
      </c>
      <c r="L46" s="502">
        <v>159</v>
      </c>
      <c r="M46" s="502">
        <v>54</v>
      </c>
      <c r="N46" s="502">
        <v>371</v>
      </c>
      <c r="O46" s="502">
        <v>36</v>
      </c>
      <c r="P46" s="502">
        <v>165</v>
      </c>
      <c r="Q46" s="502">
        <v>1523</v>
      </c>
      <c r="R46" s="502">
        <v>0</v>
      </c>
      <c r="S46" s="502">
        <v>3083</v>
      </c>
      <c r="T46" s="502">
        <v>4690</v>
      </c>
      <c r="U46" s="502">
        <v>437</v>
      </c>
      <c r="V46" s="502">
        <v>141</v>
      </c>
      <c r="W46" s="502">
        <v>1616</v>
      </c>
      <c r="X46" s="502">
        <v>261</v>
      </c>
      <c r="Y46" s="502">
        <v>81</v>
      </c>
      <c r="Z46" s="502">
        <v>1015</v>
      </c>
      <c r="AA46" s="502">
        <v>689</v>
      </c>
      <c r="AB46" s="502">
        <v>0</v>
      </c>
      <c r="AC46" s="502">
        <v>0</v>
      </c>
      <c r="AD46" s="502">
        <v>1686</v>
      </c>
      <c r="AE46" s="502">
        <v>97</v>
      </c>
      <c r="AF46" s="502">
        <v>0</v>
      </c>
      <c r="AG46" s="502">
        <v>21</v>
      </c>
      <c r="AH46" s="502">
        <v>71</v>
      </c>
      <c r="AI46" s="502">
        <v>0</v>
      </c>
      <c r="AJ46" s="502">
        <v>123139</v>
      </c>
      <c r="AK46" s="502">
        <v>5836</v>
      </c>
      <c r="AL46" s="502">
        <v>1455</v>
      </c>
      <c r="AM46" s="502">
        <v>0</v>
      </c>
      <c r="AN46" s="761">
        <v>335</v>
      </c>
      <c r="AO46" s="502">
        <v>1980</v>
      </c>
      <c r="AP46" s="502">
        <v>221</v>
      </c>
      <c r="AQ46" s="502">
        <v>358</v>
      </c>
      <c r="AR46" s="502">
        <v>3060</v>
      </c>
      <c r="AS46" s="502">
        <v>0</v>
      </c>
      <c r="AT46" s="502">
        <v>2723</v>
      </c>
      <c r="AU46" s="502">
        <v>1028</v>
      </c>
      <c r="AV46" s="502">
        <v>3212</v>
      </c>
      <c r="AW46" s="502">
        <v>368</v>
      </c>
      <c r="AX46" s="502">
        <v>0</v>
      </c>
      <c r="AY46" s="502">
        <v>573</v>
      </c>
      <c r="AZ46" s="502">
        <v>370</v>
      </c>
      <c r="BA46" s="502">
        <v>1914</v>
      </c>
      <c r="BB46" s="502">
        <v>221</v>
      </c>
      <c r="BC46" s="502">
        <v>244</v>
      </c>
      <c r="BD46" s="502">
        <v>1010</v>
      </c>
      <c r="BE46" s="502">
        <v>510</v>
      </c>
      <c r="BF46" s="502">
        <v>0</v>
      </c>
      <c r="BG46" s="502">
        <v>573</v>
      </c>
      <c r="BH46" s="502">
        <v>0</v>
      </c>
      <c r="BI46" s="502">
        <v>738</v>
      </c>
      <c r="BJ46" s="502">
        <v>81</v>
      </c>
      <c r="BK46" s="502">
        <v>107</v>
      </c>
      <c r="BL46" s="502">
        <v>712</v>
      </c>
      <c r="BM46" s="502">
        <v>0</v>
      </c>
      <c r="BN46" s="502">
        <v>1268</v>
      </c>
      <c r="BO46" s="502">
        <v>132</v>
      </c>
      <c r="BP46" s="502">
        <v>28887</v>
      </c>
      <c r="BQ46" s="502">
        <v>3823</v>
      </c>
      <c r="BR46" s="502">
        <v>286</v>
      </c>
      <c r="BS46" s="502">
        <v>1648</v>
      </c>
      <c r="BT46" s="502">
        <v>490</v>
      </c>
      <c r="BU46" s="502">
        <v>208</v>
      </c>
      <c r="BV46" s="502">
        <v>0</v>
      </c>
      <c r="BW46" s="502">
        <v>560</v>
      </c>
    </row>
    <row r="47" spans="2:75" x14ac:dyDescent="0.25">
      <c r="B47" s="502" t="s">
        <v>1275</v>
      </c>
      <c r="C47" s="502">
        <v>14239</v>
      </c>
      <c r="D47" s="502">
        <v>2150</v>
      </c>
      <c r="E47" s="502">
        <v>90</v>
      </c>
      <c r="F47" s="502">
        <v>563</v>
      </c>
      <c r="G47" s="502">
        <v>0</v>
      </c>
      <c r="H47" s="502">
        <v>270</v>
      </c>
      <c r="I47" s="502">
        <v>852</v>
      </c>
      <c r="J47" s="502">
        <v>0</v>
      </c>
      <c r="K47" s="502">
        <v>1488</v>
      </c>
      <c r="L47" s="502">
        <v>78</v>
      </c>
      <c r="M47" s="502">
        <v>51</v>
      </c>
      <c r="N47" s="502">
        <v>210</v>
      </c>
      <c r="O47" s="502">
        <v>18</v>
      </c>
      <c r="P47" s="502">
        <v>89</v>
      </c>
      <c r="Q47" s="502">
        <v>983</v>
      </c>
      <c r="R47" s="502">
        <v>0</v>
      </c>
      <c r="S47" s="502">
        <v>1882</v>
      </c>
      <c r="T47" s="502">
        <v>2700</v>
      </c>
      <c r="U47" s="502">
        <v>295</v>
      </c>
      <c r="V47" s="502">
        <v>130</v>
      </c>
      <c r="W47" s="502">
        <v>611</v>
      </c>
      <c r="X47" s="502">
        <v>165</v>
      </c>
      <c r="Y47" s="502">
        <v>71</v>
      </c>
      <c r="Z47" s="502">
        <v>762</v>
      </c>
      <c r="AA47" s="502">
        <v>356</v>
      </c>
      <c r="AB47" s="502">
        <v>0</v>
      </c>
      <c r="AC47" s="502">
        <v>0</v>
      </c>
      <c r="AD47" s="502">
        <v>932</v>
      </c>
      <c r="AE47" s="502">
        <v>81</v>
      </c>
      <c r="AF47" s="502">
        <v>0</v>
      </c>
      <c r="AG47" s="502">
        <v>18</v>
      </c>
      <c r="AH47" s="502">
        <v>57</v>
      </c>
      <c r="AI47" s="502">
        <v>0</v>
      </c>
      <c r="AJ47" s="502">
        <v>113390</v>
      </c>
      <c r="AK47" s="502">
        <v>2742</v>
      </c>
      <c r="AL47" s="502">
        <v>837</v>
      </c>
      <c r="AM47" s="502">
        <v>0</v>
      </c>
      <c r="AN47" s="761">
        <v>227</v>
      </c>
      <c r="AO47" s="502">
        <v>1010</v>
      </c>
      <c r="AP47" s="502">
        <v>156</v>
      </c>
      <c r="AQ47" s="502">
        <v>263</v>
      </c>
      <c r="AR47" s="502">
        <v>1393</v>
      </c>
      <c r="AS47" s="502">
        <v>0</v>
      </c>
      <c r="AT47" s="502">
        <v>769</v>
      </c>
      <c r="AU47" s="502">
        <v>469</v>
      </c>
      <c r="AV47" s="502">
        <v>1717</v>
      </c>
      <c r="AW47" s="502">
        <v>236</v>
      </c>
      <c r="AX47" s="502">
        <v>0</v>
      </c>
      <c r="AY47" s="502">
        <v>0</v>
      </c>
      <c r="AZ47" s="502">
        <v>367</v>
      </c>
      <c r="BA47" s="502">
        <v>489</v>
      </c>
      <c r="BB47" s="502">
        <v>75</v>
      </c>
      <c r="BC47" s="502">
        <v>172</v>
      </c>
      <c r="BD47" s="502">
        <v>547</v>
      </c>
      <c r="BE47" s="502">
        <v>366</v>
      </c>
      <c r="BF47" s="502">
        <v>0</v>
      </c>
      <c r="BG47" s="502">
        <v>385</v>
      </c>
      <c r="BH47" s="502">
        <v>0</v>
      </c>
      <c r="BI47" s="502">
        <v>616</v>
      </c>
      <c r="BJ47" s="502">
        <v>73</v>
      </c>
      <c r="BK47" s="502">
        <v>95</v>
      </c>
      <c r="BL47" s="502">
        <v>645</v>
      </c>
      <c r="BM47" s="502">
        <v>0</v>
      </c>
      <c r="BN47" s="502">
        <v>0</v>
      </c>
      <c r="BO47" s="502">
        <v>71</v>
      </c>
      <c r="BP47" s="502">
        <v>15480</v>
      </c>
      <c r="BQ47" s="502">
        <v>1967</v>
      </c>
      <c r="BR47" s="502">
        <v>0</v>
      </c>
      <c r="BS47" s="502">
        <v>1072</v>
      </c>
      <c r="BT47" s="502">
        <v>335</v>
      </c>
      <c r="BU47" s="502">
        <v>148</v>
      </c>
      <c r="BV47" s="502">
        <v>0</v>
      </c>
      <c r="BW47" s="502">
        <v>393</v>
      </c>
    </row>
    <row r="48" spans="2:75" x14ac:dyDescent="0.25">
      <c r="B48" s="502" t="s">
        <v>1276</v>
      </c>
      <c r="C48" s="502">
        <v>35371</v>
      </c>
      <c r="D48" s="502">
        <v>16</v>
      </c>
      <c r="E48" s="502">
        <v>2</v>
      </c>
      <c r="F48" s="502">
        <v>210</v>
      </c>
      <c r="G48" s="502">
        <v>0</v>
      </c>
      <c r="H48" s="502">
        <v>245</v>
      </c>
      <c r="I48" s="502">
        <v>687</v>
      </c>
      <c r="J48" s="502">
        <v>0</v>
      </c>
      <c r="K48" s="502">
        <v>114</v>
      </c>
      <c r="L48" s="502">
        <v>81</v>
      </c>
      <c r="M48" s="502">
        <v>3</v>
      </c>
      <c r="N48" s="502">
        <v>161</v>
      </c>
      <c r="O48" s="502">
        <v>18</v>
      </c>
      <c r="P48" s="502">
        <v>76</v>
      </c>
      <c r="Q48" s="502">
        <v>540</v>
      </c>
      <c r="R48" s="502">
        <v>0</v>
      </c>
      <c r="S48" s="502">
        <v>1201</v>
      </c>
      <c r="T48" s="502">
        <v>1990</v>
      </c>
      <c r="U48" s="502">
        <v>142</v>
      </c>
      <c r="V48" s="502">
        <v>11</v>
      </c>
      <c r="W48" s="502">
        <v>1005</v>
      </c>
      <c r="X48" s="502">
        <v>96</v>
      </c>
      <c r="Y48" s="502">
        <v>10</v>
      </c>
      <c r="Z48" s="502">
        <v>253</v>
      </c>
      <c r="AA48" s="502">
        <v>333</v>
      </c>
      <c r="AB48" s="502">
        <v>0</v>
      </c>
      <c r="AC48" s="502">
        <v>0</v>
      </c>
      <c r="AD48" s="502">
        <v>754</v>
      </c>
      <c r="AE48" s="502">
        <v>16</v>
      </c>
      <c r="AF48" s="502">
        <v>0</v>
      </c>
      <c r="AG48" s="502">
        <v>3</v>
      </c>
      <c r="AH48" s="502">
        <v>14</v>
      </c>
      <c r="AI48" s="502">
        <v>0</v>
      </c>
      <c r="AJ48" s="502">
        <v>9749</v>
      </c>
      <c r="AK48" s="502">
        <v>3094</v>
      </c>
      <c r="AL48" s="502">
        <v>618</v>
      </c>
      <c r="AM48" s="502">
        <v>0</v>
      </c>
      <c r="AN48" s="761">
        <v>108</v>
      </c>
      <c r="AO48" s="502">
        <v>970</v>
      </c>
      <c r="AP48" s="502">
        <v>65</v>
      </c>
      <c r="AQ48" s="502">
        <v>95</v>
      </c>
      <c r="AR48" s="502">
        <v>1667</v>
      </c>
      <c r="AS48" s="502">
        <v>0</v>
      </c>
      <c r="AT48" s="502">
        <v>1954</v>
      </c>
      <c r="AU48" s="502">
        <v>559</v>
      </c>
      <c r="AV48" s="502">
        <v>1495</v>
      </c>
      <c r="AW48" s="502">
        <v>132</v>
      </c>
      <c r="AX48" s="502">
        <v>0</v>
      </c>
      <c r="AY48" s="502">
        <v>0</v>
      </c>
      <c r="AZ48" s="502">
        <v>3</v>
      </c>
      <c r="BA48" s="502">
        <v>1425</v>
      </c>
      <c r="BB48" s="502">
        <v>146</v>
      </c>
      <c r="BC48" s="502">
        <v>72</v>
      </c>
      <c r="BD48" s="502">
        <v>463</v>
      </c>
      <c r="BE48" s="502">
        <v>144</v>
      </c>
      <c r="BF48" s="502">
        <v>0</v>
      </c>
      <c r="BG48" s="502">
        <v>188</v>
      </c>
      <c r="BH48" s="502">
        <v>0</v>
      </c>
      <c r="BI48" s="502">
        <v>122</v>
      </c>
      <c r="BJ48" s="502">
        <v>8</v>
      </c>
      <c r="BK48" s="502">
        <v>12</v>
      </c>
      <c r="BL48" s="502">
        <v>67</v>
      </c>
      <c r="BM48" s="502">
        <v>0</v>
      </c>
      <c r="BN48" s="502">
        <v>0</v>
      </c>
      <c r="BO48" s="502">
        <v>61</v>
      </c>
      <c r="BP48" s="502">
        <v>13407</v>
      </c>
      <c r="BQ48" s="502">
        <v>1856</v>
      </c>
      <c r="BR48" s="519">
        <v>0</v>
      </c>
      <c r="BS48" s="502">
        <v>576</v>
      </c>
      <c r="BT48" s="502">
        <v>155</v>
      </c>
      <c r="BU48" s="502">
        <v>60</v>
      </c>
      <c r="BV48" s="502">
        <v>0</v>
      </c>
      <c r="BW48" s="502">
        <v>167</v>
      </c>
    </row>
    <row r="49" spans="2:75" x14ac:dyDescent="0.25">
      <c r="B49" s="502" t="s">
        <v>646</v>
      </c>
      <c r="C49" s="502">
        <v>6963</v>
      </c>
      <c r="D49" s="502">
        <v>1835</v>
      </c>
      <c r="E49" s="502">
        <v>90</v>
      </c>
      <c r="F49" s="502">
        <v>563</v>
      </c>
      <c r="G49" s="502">
        <v>0</v>
      </c>
      <c r="H49" s="502">
        <v>270</v>
      </c>
      <c r="I49" s="502">
        <v>852</v>
      </c>
      <c r="J49" s="502">
        <v>0</v>
      </c>
      <c r="K49" s="502">
        <v>937</v>
      </c>
      <c r="L49" s="502">
        <v>78</v>
      </c>
      <c r="M49" s="502">
        <v>28</v>
      </c>
      <c r="N49" s="502">
        <v>210</v>
      </c>
      <c r="O49" s="502">
        <v>18</v>
      </c>
      <c r="P49" s="502">
        <v>89</v>
      </c>
      <c r="Q49" s="502">
        <v>983</v>
      </c>
      <c r="R49" s="502">
        <v>0</v>
      </c>
      <c r="S49" s="502">
        <v>594</v>
      </c>
      <c r="T49" s="502">
        <v>678</v>
      </c>
      <c r="U49" s="502">
        <v>295</v>
      </c>
      <c r="V49" s="502">
        <v>130</v>
      </c>
      <c r="W49" s="502">
        <v>183</v>
      </c>
      <c r="X49" s="502">
        <v>165</v>
      </c>
      <c r="Y49" s="502">
        <v>71</v>
      </c>
      <c r="Z49" s="502">
        <v>762</v>
      </c>
      <c r="AA49" s="502">
        <v>167</v>
      </c>
      <c r="AB49" s="502">
        <v>0</v>
      </c>
      <c r="AC49" s="502">
        <v>0</v>
      </c>
      <c r="AD49" s="502">
        <v>637</v>
      </c>
      <c r="AE49" s="502">
        <v>64</v>
      </c>
      <c r="AF49" s="502">
        <v>0</v>
      </c>
      <c r="AG49" s="502">
        <v>18</v>
      </c>
      <c r="AH49" s="502">
        <v>57</v>
      </c>
      <c r="AI49" s="502">
        <v>0</v>
      </c>
      <c r="AJ49" s="502">
        <v>113390</v>
      </c>
      <c r="AK49" s="502">
        <v>2742</v>
      </c>
      <c r="AL49" s="502">
        <v>614</v>
      </c>
      <c r="AM49" s="502">
        <v>0</v>
      </c>
      <c r="AN49" s="761">
        <v>227</v>
      </c>
      <c r="AO49" s="502">
        <v>1010</v>
      </c>
      <c r="AP49" s="502">
        <v>156</v>
      </c>
      <c r="AQ49" s="502">
        <v>263</v>
      </c>
      <c r="AR49" s="502">
        <v>1393</v>
      </c>
      <c r="AS49" s="502">
        <v>0</v>
      </c>
      <c r="AT49" s="502">
        <v>596</v>
      </c>
      <c r="AU49" s="502">
        <v>469</v>
      </c>
      <c r="AV49" s="502">
        <v>1455</v>
      </c>
      <c r="AW49" s="502">
        <v>236</v>
      </c>
      <c r="AX49" s="502">
        <v>0</v>
      </c>
      <c r="AY49" s="502">
        <v>0</v>
      </c>
      <c r="AZ49" s="502">
        <v>367</v>
      </c>
      <c r="BA49" s="502">
        <v>489</v>
      </c>
      <c r="BB49" s="502">
        <v>75</v>
      </c>
      <c r="BC49" s="502">
        <v>172</v>
      </c>
      <c r="BD49" s="502">
        <v>547</v>
      </c>
      <c r="BE49" s="502">
        <v>158</v>
      </c>
      <c r="BF49" s="502">
        <v>0</v>
      </c>
      <c r="BG49" s="502">
        <v>385</v>
      </c>
      <c r="BH49" s="502">
        <v>0</v>
      </c>
      <c r="BI49" s="502">
        <v>616</v>
      </c>
      <c r="BJ49" s="502">
        <v>73</v>
      </c>
      <c r="BK49" s="502">
        <v>95</v>
      </c>
      <c r="BL49" s="502">
        <v>589</v>
      </c>
      <c r="BM49" s="502">
        <v>0</v>
      </c>
      <c r="BN49" s="502">
        <v>0</v>
      </c>
      <c r="BO49" s="502">
        <v>71</v>
      </c>
      <c r="BP49" s="502">
        <v>4075</v>
      </c>
      <c r="BQ49" s="502">
        <v>1967</v>
      </c>
      <c r="BR49" s="502">
        <v>0</v>
      </c>
      <c r="BS49" s="502">
        <v>1072</v>
      </c>
      <c r="BT49" s="502">
        <v>335</v>
      </c>
      <c r="BU49" s="502">
        <v>71</v>
      </c>
      <c r="BV49" s="502">
        <v>0</v>
      </c>
      <c r="BW49" s="502">
        <v>393</v>
      </c>
    </row>
    <row r="50" spans="2:75" x14ac:dyDescent="0.25">
      <c r="B50" s="502" t="s">
        <v>647</v>
      </c>
      <c r="C50" s="502">
        <v>7276</v>
      </c>
      <c r="D50" s="502">
        <v>315</v>
      </c>
      <c r="E50" s="502">
        <v>0</v>
      </c>
      <c r="F50" s="551">
        <v>0</v>
      </c>
      <c r="G50" s="502">
        <v>0</v>
      </c>
      <c r="H50" s="502">
        <v>0</v>
      </c>
      <c r="I50" s="502">
        <v>0</v>
      </c>
      <c r="J50" s="502">
        <v>0</v>
      </c>
      <c r="K50" s="502">
        <v>551</v>
      </c>
      <c r="L50" s="502">
        <v>0</v>
      </c>
      <c r="M50" s="502">
        <v>23</v>
      </c>
      <c r="N50" s="519">
        <v>0</v>
      </c>
      <c r="O50" s="502">
        <v>0</v>
      </c>
      <c r="P50" s="502">
        <v>0</v>
      </c>
      <c r="Q50" s="502">
        <v>0</v>
      </c>
      <c r="R50" s="502">
        <v>0</v>
      </c>
      <c r="S50" s="502">
        <v>1288</v>
      </c>
      <c r="T50" s="502">
        <v>2022</v>
      </c>
      <c r="U50" s="502">
        <v>0</v>
      </c>
      <c r="V50" s="519">
        <v>0</v>
      </c>
      <c r="W50" s="502">
        <v>428</v>
      </c>
      <c r="X50" s="502">
        <v>0</v>
      </c>
      <c r="Y50" s="502">
        <v>0</v>
      </c>
      <c r="Z50" s="502">
        <v>0</v>
      </c>
      <c r="AA50" s="502">
        <v>189</v>
      </c>
      <c r="AB50" s="502">
        <v>0</v>
      </c>
      <c r="AC50" s="502">
        <v>0</v>
      </c>
      <c r="AD50" s="502">
        <v>295</v>
      </c>
      <c r="AE50" s="502">
        <v>17</v>
      </c>
      <c r="AF50" s="502">
        <v>0</v>
      </c>
      <c r="AG50" s="502">
        <v>0</v>
      </c>
      <c r="AH50" s="502">
        <v>0</v>
      </c>
      <c r="AI50" s="502">
        <v>0</v>
      </c>
      <c r="AJ50" s="502">
        <v>0</v>
      </c>
      <c r="AK50" s="502">
        <v>0</v>
      </c>
      <c r="AL50" s="502">
        <v>223</v>
      </c>
      <c r="AM50" s="502">
        <v>0</v>
      </c>
      <c r="AN50" s="761">
        <v>0</v>
      </c>
      <c r="AO50" s="502">
        <v>0</v>
      </c>
      <c r="AP50" s="502">
        <v>0</v>
      </c>
      <c r="AQ50" s="502">
        <v>0</v>
      </c>
      <c r="AR50" s="502">
        <v>0</v>
      </c>
      <c r="AS50" s="502">
        <v>0</v>
      </c>
      <c r="AT50" s="502">
        <v>173</v>
      </c>
      <c r="AU50" s="502">
        <v>0</v>
      </c>
      <c r="AV50" s="502">
        <v>262</v>
      </c>
      <c r="AW50" s="502">
        <v>0</v>
      </c>
      <c r="AX50" s="502">
        <v>0</v>
      </c>
      <c r="AY50" s="502">
        <v>0</v>
      </c>
      <c r="AZ50" s="502">
        <v>0</v>
      </c>
      <c r="BA50" s="502">
        <v>0</v>
      </c>
      <c r="BB50" s="502">
        <v>0</v>
      </c>
      <c r="BC50" s="502">
        <v>0</v>
      </c>
      <c r="BD50" s="502">
        <v>0</v>
      </c>
      <c r="BE50" s="502">
        <v>208</v>
      </c>
      <c r="BF50" s="502">
        <v>0</v>
      </c>
      <c r="BG50" s="502">
        <v>0</v>
      </c>
      <c r="BH50" s="502">
        <v>0</v>
      </c>
      <c r="BI50" s="502">
        <v>0</v>
      </c>
      <c r="BJ50" s="502">
        <v>0</v>
      </c>
      <c r="BK50" s="502">
        <v>0</v>
      </c>
      <c r="BL50" s="502">
        <v>56</v>
      </c>
      <c r="BM50" s="502">
        <v>0</v>
      </c>
      <c r="BN50" s="502">
        <v>0</v>
      </c>
      <c r="BO50" s="502">
        <v>0</v>
      </c>
      <c r="BP50" s="502">
        <v>11405</v>
      </c>
      <c r="BQ50" s="502">
        <v>0</v>
      </c>
      <c r="BR50" s="502">
        <v>0</v>
      </c>
      <c r="BS50" s="502">
        <v>0</v>
      </c>
      <c r="BT50" s="502">
        <v>0</v>
      </c>
      <c r="BU50" s="502">
        <v>77</v>
      </c>
      <c r="BV50" s="502">
        <v>0</v>
      </c>
      <c r="BW50" s="502">
        <v>0</v>
      </c>
    </row>
    <row r="51" spans="2:75" x14ac:dyDescent="0.25">
      <c r="B51" s="502" t="s">
        <v>648</v>
      </c>
      <c r="C51" s="502">
        <v>14149</v>
      </c>
      <c r="D51" s="502">
        <v>16</v>
      </c>
      <c r="E51" s="502">
        <v>2</v>
      </c>
      <c r="F51" s="502">
        <v>210</v>
      </c>
      <c r="G51" s="502">
        <v>0</v>
      </c>
      <c r="H51" s="502">
        <v>245</v>
      </c>
      <c r="I51" s="502">
        <v>687</v>
      </c>
      <c r="J51" s="502">
        <v>0</v>
      </c>
      <c r="K51" s="502">
        <v>101</v>
      </c>
      <c r="L51" s="502">
        <v>81</v>
      </c>
      <c r="M51" s="502">
        <v>2</v>
      </c>
      <c r="N51" s="502">
        <v>161</v>
      </c>
      <c r="O51" s="502">
        <v>18</v>
      </c>
      <c r="P51" s="502">
        <v>76</v>
      </c>
      <c r="Q51" s="502">
        <v>540</v>
      </c>
      <c r="R51" s="502">
        <v>0</v>
      </c>
      <c r="S51" s="502">
        <v>386</v>
      </c>
      <c r="T51" s="502">
        <v>466</v>
      </c>
      <c r="U51" s="502">
        <v>142</v>
      </c>
      <c r="V51" s="502">
        <v>11</v>
      </c>
      <c r="W51" s="502">
        <v>273</v>
      </c>
      <c r="X51" s="502">
        <v>96</v>
      </c>
      <c r="Y51" s="502">
        <v>10</v>
      </c>
      <c r="Z51" s="502">
        <v>253</v>
      </c>
      <c r="AA51" s="502">
        <v>84</v>
      </c>
      <c r="AB51" s="502">
        <v>0</v>
      </c>
      <c r="AC51" s="502">
        <v>0</v>
      </c>
      <c r="AD51" s="502">
        <v>266</v>
      </c>
      <c r="AE51" s="502">
        <v>7</v>
      </c>
      <c r="AF51" s="502">
        <v>0</v>
      </c>
      <c r="AG51" s="502">
        <v>3</v>
      </c>
      <c r="AH51" s="502">
        <v>14</v>
      </c>
      <c r="AI51" s="502">
        <v>0</v>
      </c>
      <c r="AJ51" s="502">
        <v>9749</v>
      </c>
      <c r="AK51" s="502">
        <v>3094</v>
      </c>
      <c r="AL51" s="502">
        <v>182</v>
      </c>
      <c r="AM51" s="502">
        <v>0</v>
      </c>
      <c r="AN51" s="761">
        <v>108</v>
      </c>
      <c r="AO51" s="502">
        <v>970</v>
      </c>
      <c r="AP51" s="502">
        <v>65</v>
      </c>
      <c r="AQ51" s="502">
        <v>95</v>
      </c>
      <c r="AR51" s="502">
        <v>1667</v>
      </c>
      <c r="AS51" s="502">
        <v>0</v>
      </c>
      <c r="AT51" s="502">
        <v>501</v>
      </c>
      <c r="AU51" s="502">
        <v>559</v>
      </c>
      <c r="AV51" s="502">
        <v>586</v>
      </c>
      <c r="AW51" s="502">
        <v>132</v>
      </c>
      <c r="AX51" s="502">
        <v>0</v>
      </c>
      <c r="AY51" s="502">
        <v>0</v>
      </c>
      <c r="AZ51" s="502">
        <v>3</v>
      </c>
      <c r="BA51" s="502">
        <v>1425</v>
      </c>
      <c r="BB51" s="502">
        <v>146</v>
      </c>
      <c r="BC51" s="502">
        <v>72</v>
      </c>
      <c r="BD51" s="502">
        <v>463</v>
      </c>
      <c r="BE51" s="502">
        <v>42</v>
      </c>
      <c r="BF51" s="502">
        <v>0</v>
      </c>
      <c r="BG51" s="502">
        <v>188</v>
      </c>
      <c r="BH51" s="502">
        <v>0</v>
      </c>
      <c r="BI51" s="502">
        <v>122</v>
      </c>
      <c r="BJ51" s="502">
        <v>8</v>
      </c>
      <c r="BK51" s="502">
        <v>12</v>
      </c>
      <c r="BL51" s="502">
        <v>21</v>
      </c>
      <c r="BM51" s="502">
        <v>0</v>
      </c>
      <c r="BN51" s="502">
        <v>0</v>
      </c>
      <c r="BO51" s="502">
        <v>61</v>
      </c>
      <c r="BP51" s="502">
        <v>6453</v>
      </c>
      <c r="BQ51" s="502">
        <v>1856</v>
      </c>
      <c r="BR51" s="502">
        <v>0</v>
      </c>
      <c r="BS51" s="502">
        <v>576</v>
      </c>
      <c r="BT51" s="502">
        <v>155</v>
      </c>
      <c r="BU51" s="502">
        <v>15</v>
      </c>
      <c r="BV51" s="502">
        <v>0</v>
      </c>
      <c r="BW51" s="502">
        <v>167</v>
      </c>
    </row>
    <row r="52" spans="2:75" x14ac:dyDescent="0.25">
      <c r="B52" s="502" t="s">
        <v>649</v>
      </c>
      <c r="C52" s="502">
        <v>21222</v>
      </c>
      <c r="D52" s="502">
        <v>0</v>
      </c>
      <c r="E52" s="502">
        <v>0</v>
      </c>
      <c r="F52" s="551">
        <v>0</v>
      </c>
      <c r="G52" s="502">
        <v>0</v>
      </c>
      <c r="H52" s="502">
        <v>0</v>
      </c>
      <c r="I52" s="502">
        <v>13</v>
      </c>
      <c r="J52" s="502">
        <v>0</v>
      </c>
      <c r="K52" s="502">
        <v>1</v>
      </c>
      <c r="L52" s="502">
        <v>0</v>
      </c>
      <c r="M52" s="502">
        <v>0</v>
      </c>
      <c r="N52" s="519">
        <v>732</v>
      </c>
      <c r="O52" s="502">
        <v>0</v>
      </c>
      <c r="P52" s="502">
        <v>815</v>
      </c>
      <c r="Q52" s="502">
        <v>0</v>
      </c>
      <c r="R52" s="502">
        <v>0</v>
      </c>
      <c r="S52" s="502">
        <v>0</v>
      </c>
      <c r="T52" s="502">
        <v>0</v>
      </c>
      <c r="U52" s="502">
        <v>0</v>
      </c>
      <c r="V52" s="519">
        <v>0</v>
      </c>
      <c r="W52" s="502">
        <v>0</v>
      </c>
      <c r="X52" s="502">
        <v>0</v>
      </c>
      <c r="Y52" s="502">
        <v>249</v>
      </c>
      <c r="Z52" s="502">
        <v>488</v>
      </c>
      <c r="AA52" s="502">
        <v>9</v>
      </c>
      <c r="AB52" s="502">
        <v>0</v>
      </c>
      <c r="AC52" s="502">
        <v>0</v>
      </c>
      <c r="AD52" s="502">
        <v>0</v>
      </c>
      <c r="AE52" s="502">
        <v>0</v>
      </c>
      <c r="AF52" s="502">
        <v>0</v>
      </c>
      <c r="AG52" s="502">
        <v>0</v>
      </c>
      <c r="AH52" s="502">
        <v>0</v>
      </c>
      <c r="AI52" s="502">
        <v>0</v>
      </c>
      <c r="AJ52" s="502">
        <v>0</v>
      </c>
      <c r="AK52" s="502">
        <v>0</v>
      </c>
      <c r="AL52" s="502">
        <v>0</v>
      </c>
      <c r="AM52" s="502">
        <v>0</v>
      </c>
      <c r="AN52" s="761">
        <v>0</v>
      </c>
      <c r="AO52" s="502">
        <v>0</v>
      </c>
      <c r="AP52" s="502">
        <v>0</v>
      </c>
      <c r="AQ52" s="502">
        <v>1453</v>
      </c>
      <c r="AR52" s="502">
        <v>0</v>
      </c>
      <c r="AS52" s="502">
        <v>0</v>
      </c>
      <c r="AT52" s="502">
        <v>909</v>
      </c>
      <c r="AU52" s="502">
        <v>0</v>
      </c>
      <c r="AV52" s="502">
        <v>0</v>
      </c>
      <c r="AW52" s="502">
        <v>0</v>
      </c>
      <c r="AX52" s="502">
        <v>0</v>
      </c>
      <c r="AY52" s="502">
        <v>0</v>
      </c>
      <c r="AZ52" s="502">
        <v>0</v>
      </c>
      <c r="BA52" s="502">
        <v>0</v>
      </c>
      <c r="BB52" s="502">
        <v>0</v>
      </c>
      <c r="BC52" s="502">
        <v>102</v>
      </c>
      <c r="BD52" s="502">
        <v>0</v>
      </c>
      <c r="BE52" s="502">
        <v>0</v>
      </c>
      <c r="BF52" s="502">
        <v>0</v>
      </c>
      <c r="BG52" s="502">
        <v>0</v>
      </c>
      <c r="BH52" s="502">
        <v>0</v>
      </c>
      <c r="BI52" s="502">
        <v>0</v>
      </c>
      <c r="BJ52" s="502">
        <v>46</v>
      </c>
      <c r="BK52" s="502">
        <v>0</v>
      </c>
      <c r="BL52" s="502">
        <v>0</v>
      </c>
      <c r="BM52" s="502">
        <v>0</v>
      </c>
      <c r="BN52" s="502">
        <v>6954</v>
      </c>
      <c r="BO52" s="502">
        <v>0</v>
      </c>
      <c r="BP52" s="502">
        <v>0</v>
      </c>
      <c r="BQ52" s="502">
        <v>1524</v>
      </c>
      <c r="BR52" s="502">
        <v>0</v>
      </c>
      <c r="BS52" s="502">
        <v>45</v>
      </c>
      <c r="BT52" s="502">
        <v>0</v>
      </c>
      <c r="BU52" s="502">
        <v>0</v>
      </c>
      <c r="BV52" s="502">
        <v>0</v>
      </c>
      <c r="BW52" s="502">
        <v>0</v>
      </c>
    </row>
    <row r="53" spans="2:75" x14ac:dyDescent="0.25">
      <c r="C53" s="502"/>
      <c r="D53" s="502"/>
      <c r="E53" s="502"/>
      <c r="F53" s="502"/>
      <c r="G53" s="502"/>
    </row>
    <row r="54" spans="2:75" x14ac:dyDescent="0.25">
      <c r="C54" s="552">
        <v>-132</v>
      </c>
      <c r="D54" s="552">
        <v>32</v>
      </c>
      <c r="E54" s="552">
        <v>0</v>
      </c>
      <c r="F54" s="552">
        <v>436</v>
      </c>
      <c r="G54" s="552">
        <v>0</v>
      </c>
      <c r="H54" s="552">
        <v>19</v>
      </c>
      <c r="I54" s="552">
        <v>-26</v>
      </c>
      <c r="J54" s="552">
        <v>0</v>
      </c>
      <c r="K54" s="552">
        <v>-47</v>
      </c>
      <c r="L54" s="552">
        <v>1</v>
      </c>
      <c r="M54" s="552">
        <v>-24</v>
      </c>
      <c r="N54" s="552">
        <v>214</v>
      </c>
      <c r="O54" s="552">
        <v>1</v>
      </c>
      <c r="P54" s="552">
        <v>3</v>
      </c>
      <c r="Q54" s="552">
        <v>7</v>
      </c>
      <c r="R54" s="552">
        <v>0</v>
      </c>
      <c r="S54" s="552">
        <v>-40</v>
      </c>
      <c r="T54" s="552">
        <v>22</v>
      </c>
      <c r="U54" s="552">
        <v>6</v>
      </c>
      <c r="V54" s="552">
        <v>-40</v>
      </c>
      <c r="W54" s="552">
        <v>-3</v>
      </c>
      <c r="X54" s="552">
        <v>2</v>
      </c>
      <c r="Y54" s="552">
        <v>0</v>
      </c>
      <c r="Z54" s="552">
        <v>0</v>
      </c>
      <c r="AA54" s="552">
        <v>2</v>
      </c>
      <c r="AB54" s="552">
        <v>0</v>
      </c>
      <c r="AC54" s="552">
        <v>0</v>
      </c>
      <c r="AD54" s="552">
        <v>-15</v>
      </c>
      <c r="AE54" s="552">
        <v>0</v>
      </c>
      <c r="AF54" s="552">
        <v>0</v>
      </c>
      <c r="AG54" s="552">
        <v>0</v>
      </c>
      <c r="AH54" s="552">
        <v>0</v>
      </c>
      <c r="AI54" s="552">
        <v>0</v>
      </c>
      <c r="AJ54" s="552">
        <v>350</v>
      </c>
      <c r="AK54" s="552">
        <v>77</v>
      </c>
      <c r="AL54" s="552">
        <v>9</v>
      </c>
      <c r="AM54" s="552">
        <v>0</v>
      </c>
      <c r="AN54" s="829">
        <v>0</v>
      </c>
      <c r="AO54" s="552">
        <v>13</v>
      </c>
      <c r="AP54" s="552">
        <v>0</v>
      </c>
      <c r="AQ54" s="552">
        <v>-5</v>
      </c>
      <c r="AR54" s="552">
        <v>10</v>
      </c>
      <c r="AS54" s="552">
        <v>0</v>
      </c>
      <c r="AT54" s="552">
        <v>44</v>
      </c>
      <c r="AU54" s="552">
        <v>1030</v>
      </c>
      <c r="AV54" s="552">
        <v>75</v>
      </c>
      <c r="AW54" s="552">
        <v>1</v>
      </c>
      <c r="AX54" s="552">
        <v>0</v>
      </c>
      <c r="AY54" s="552">
        <v>1</v>
      </c>
      <c r="AZ54" s="552">
        <v>0</v>
      </c>
      <c r="BA54" s="552">
        <v>86</v>
      </c>
      <c r="BB54" s="552">
        <v>1</v>
      </c>
      <c r="BC54" s="552">
        <v>1</v>
      </c>
      <c r="BD54" s="552">
        <v>-4</v>
      </c>
      <c r="BE54" s="552">
        <v>0</v>
      </c>
      <c r="BF54" s="552">
        <v>0</v>
      </c>
      <c r="BG54" s="552">
        <v>3</v>
      </c>
      <c r="BH54" s="552">
        <v>0</v>
      </c>
      <c r="BI54" s="552">
        <v>0</v>
      </c>
      <c r="BJ54" s="552">
        <v>0</v>
      </c>
      <c r="BK54" s="552">
        <v>0</v>
      </c>
      <c r="BL54" s="552">
        <v>0</v>
      </c>
      <c r="BM54" s="552">
        <v>0</v>
      </c>
      <c r="BN54" s="552">
        <v>-2</v>
      </c>
      <c r="BO54" s="552">
        <v>0</v>
      </c>
      <c r="BP54" s="552">
        <v>123</v>
      </c>
      <c r="BQ54" s="552">
        <v>44</v>
      </c>
      <c r="BR54" s="552">
        <v>168</v>
      </c>
      <c r="BS54" s="552">
        <v>6</v>
      </c>
      <c r="BT54" s="552">
        <v>4</v>
      </c>
      <c r="BU54" s="552">
        <v>2</v>
      </c>
      <c r="BV54" s="552">
        <v>0</v>
      </c>
      <c r="BW54" s="552">
        <v>17</v>
      </c>
    </row>
    <row r="55" spans="2:75" x14ac:dyDescent="0.25">
      <c r="C55" s="552">
        <v>-53</v>
      </c>
      <c r="D55" s="552">
        <v>29</v>
      </c>
      <c r="E55" s="552">
        <v>0</v>
      </c>
      <c r="F55" s="552">
        <v>375</v>
      </c>
      <c r="G55" s="552">
        <v>0</v>
      </c>
      <c r="H55" s="552">
        <v>5</v>
      </c>
      <c r="I55" s="552">
        <v>-22</v>
      </c>
      <c r="J55" s="552">
        <v>0</v>
      </c>
      <c r="K55" s="552">
        <v>-51</v>
      </c>
      <c r="L55" s="552">
        <v>0</v>
      </c>
      <c r="M55" s="552">
        <v>-23</v>
      </c>
      <c r="N55" s="552">
        <v>166</v>
      </c>
      <c r="O55" s="552">
        <v>0</v>
      </c>
      <c r="P55" s="552">
        <v>0</v>
      </c>
      <c r="Q55" s="552">
        <v>-4</v>
      </c>
      <c r="R55" s="552">
        <v>0</v>
      </c>
      <c r="S55" s="552">
        <v>-73</v>
      </c>
      <c r="T55" s="552">
        <v>4</v>
      </c>
      <c r="U55" s="552">
        <v>-4</v>
      </c>
      <c r="V55" s="552">
        <v>-40</v>
      </c>
      <c r="W55" s="552">
        <v>-2</v>
      </c>
      <c r="X55" s="552">
        <v>1</v>
      </c>
      <c r="Y55" s="552">
        <v>0</v>
      </c>
      <c r="Z55" s="552">
        <v>-3</v>
      </c>
      <c r="AA55" s="552">
        <v>0</v>
      </c>
      <c r="AB55" s="552">
        <v>0</v>
      </c>
      <c r="AC55" s="552">
        <v>0</v>
      </c>
      <c r="AD55" s="552">
        <v>-20</v>
      </c>
      <c r="AE55" s="552">
        <v>0</v>
      </c>
      <c r="AF55" s="552">
        <v>0</v>
      </c>
      <c r="AG55" s="552">
        <v>0</v>
      </c>
      <c r="AH55" s="552">
        <v>0</v>
      </c>
      <c r="AI55" s="552">
        <v>0</v>
      </c>
      <c r="AJ55" s="552">
        <v>88</v>
      </c>
      <c r="AK55" s="552">
        <v>4</v>
      </c>
      <c r="AL55" s="552">
        <v>18</v>
      </c>
      <c r="AM55" s="552">
        <v>0</v>
      </c>
      <c r="AN55" s="829">
        <v>0</v>
      </c>
      <c r="AO55" s="552">
        <v>-4</v>
      </c>
      <c r="AP55" s="552">
        <v>0</v>
      </c>
      <c r="AQ55" s="552">
        <v>-1</v>
      </c>
      <c r="AR55" s="552">
        <v>-3</v>
      </c>
      <c r="AS55" s="552">
        <v>0</v>
      </c>
      <c r="AT55" s="552">
        <v>12</v>
      </c>
      <c r="AU55" s="552">
        <v>1030</v>
      </c>
      <c r="AV55" s="552">
        <v>43</v>
      </c>
      <c r="AW55" s="552">
        <v>-4</v>
      </c>
      <c r="AX55" s="552">
        <v>0</v>
      </c>
      <c r="AY55" s="552">
        <v>493</v>
      </c>
      <c r="AZ55" s="552">
        <v>0</v>
      </c>
      <c r="BA55" s="552">
        <v>5</v>
      </c>
      <c r="BB55" s="552">
        <v>-1</v>
      </c>
      <c r="BC55" s="552">
        <v>-1</v>
      </c>
      <c r="BD55" s="552">
        <v>-11</v>
      </c>
      <c r="BE55" s="552">
        <v>0</v>
      </c>
      <c r="BF55" s="552">
        <v>0</v>
      </c>
      <c r="BG55" s="552">
        <v>1</v>
      </c>
      <c r="BH55" s="552">
        <v>0</v>
      </c>
      <c r="BI55" s="552">
        <v>122</v>
      </c>
      <c r="BJ55" s="552">
        <v>0</v>
      </c>
      <c r="BK55" s="552">
        <v>0</v>
      </c>
      <c r="BL55" s="552">
        <v>0</v>
      </c>
      <c r="BM55" s="552">
        <v>0</v>
      </c>
      <c r="BN55" s="552">
        <v>991</v>
      </c>
      <c r="BO55" s="552">
        <v>-1</v>
      </c>
      <c r="BP55" s="552">
        <v>-27</v>
      </c>
      <c r="BQ55" s="552">
        <v>-32</v>
      </c>
      <c r="BR55" s="552">
        <v>286</v>
      </c>
      <c r="BS55" s="552">
        <v>2</v>
      </c>
      <c r="BT55" s="552">
        <v>1</v>
      </c>
      <c r="BU55" s="552">
        <v>0</v>
      </c>
      <c r="BV55" s="552">
        <v>0</v>
      </c>
      <c r="BW55" s="552">
        <v>17</v>
      </c>
    </row>
    <row r="56" spans="2:75" x14ac:dyDescent="0.25">
      <c r="C56" s="552">
        <v>-79</v>
      </c>
      <c r="D56" s="552">
        <v>3</v>
      </c>
      <c r="E56" s="552">
        <v>0</v>
      </c>
      <c r="F56" s="552">
        <v>61</v>
      </c>
      <c r="G56" s="552">
        <v>0</v>
      </c>
      <c r="H56" s="552">
        <v>14</v>
      </c>
      <c r="I56" s="552">
        <v>-4</v>
      </c>
      <c r="J56" s="552">
        <v>0</v>
      </c>
      <c r="K56" s="552">
        <v>4</v>
      </c>
      <c r="L56" s="552">
        <v>1</v>
      </c>
      <c r="M56" s="552">
        <v>-1</v>
      </c>
      <c r="N56" s="552">
        <v>48</v>
      </c>
      <c r="O56" s="552">
        <v>1</v>
      </c>
      <c r="P56" s="552">
        <v>3</v>
      </c>
      <c r="Q56" s="552">
        <v>11</v>
      </c>
      <c r="R56" s="552">
        <v>0</v>
      </c>
      <c r="S56" s="552">
        <v>33</v>
      </c>
      <c r="T56" s="552">
        <v>18</v>
      </c>
      <c r="U56" s="552">
        <v>10</v>
      </c>
      <c r="V56" s="552">
        <v>0</v>
      </c>
      <c r="W56" s="552">
        <v>-1</v>
      </c>
      <c r="X56" s="552">
        <v>1</v>
      </c>
      <c r="Y56" s="552">
        <v>0</v>
      </c>
      <c r="Z56" s="552">
        <v>3</v>
      </c>
      <c r="AA56" s="552">
        <v>2</v>
      </c>
      <c r="AB56" s="552">
        <v>0</v>
      </c>
      <c r="AC56" s="552">
        <v>0</v>
      </c>
      <c r="AD56" s="552">
        <v>5</v>
      </c>
      <c r="AE56" s="552">
        <v>0</v>
      </c>
      <c r="AF56" s="552">
        <v>0</v>
      </c>
      <c r="AG56" s="552">
        <v>0</v>
      </c>
      <c r="AH56" s="552">
        <v>0</v>
      </c>
      <c r="AI56" s="552">
        <v>0</v>
      </c>
      <c r="AJ56" s="552">
        <v>262</v>
      </c>
      <c r="AK56" s="552">
        <v>73</v>
      </c>
      <c r="AL56" s="552">
        <v>-9</v>
      </c>
      <c r="AM56" s="552">
        <v>0</v>
      </c>
      <c r="AN56" s="829">
        <v>0</v>
      </c>
      <c r="AO56" s="552">
        <v>17</v>
      </c>
      <c r="AP56" s="552">
        <v>0</v>
      </c>
      <c r="AQ56" s="552">
        <v>-4</v>
      </c>
      <c r="AR56" s="552">
        <v>13</v>
      </c>
      <c r="AS56" s="552">
        <v>0</v>
      </c>
      <c r="AT56" s="552">
        <v>32</v>
      </c>
      <c r="AU56" s="552">
        <v>0</v>
      </c>
      <c r="AV56" s="552">
        <v>32</v>
      </c>
      <c r="AW56" s="552">
        <v>5</v>
      </c>
      <c r="AX56" s="552">
        <v>0</v>
      </c>
      <c r="AY56" s="552">
        <v>81</v>
      </c>
      <c r="AZ56" s="552">
        <v>0</v>
      </c>
      <c r="BA56" s="552">
        <v>81</v>
      </c>
      <c r="BB56" s="552">
        <v>2</v>
      </c>
      <c r="BC56" s="552">
        <v>2</v>
      </c>
      <c r="BD56" s="552">
        <v>7</v>
      </c>
      <c r="BE56" s="552">
        <v>0</v>
      </c>
      <c r="BF56" s="552">
        <v>0</v>
      </c>
      <c r="BG56" s="552">
        <v>2</v>
      </c>
      <c r="BH56" s="552">
        <v>0</v>
      </c>
      <c r="BI56" s="552">
        <v>-122</v>
      </c>
      <c r="BJ56" s="552">
        <v>0</v>
      </c>
      <c r="BK56" s="552">
        <v>0</v>
      </c>
      <c r="BL56" s="552">
        <v>0</v>
      </c>
      <c r="BM56" s="552">
        <v>0</v>
      </c>
      <c r="BN56" s="552">
        <v>275</v>
      </c>
      <c r="BO56" s="552">
        <v>1</v>
      </c>
      <c r="BP56" s="552">
        <v>150</v>
      </c>
      <c r="BQ56" s="552">
        <v>76</v>
      </c>
      <c r="BR56" s="552">
        <v>168</v>
      </c>
      <c r="BS56" s="552">
        <v>4</v>
      </c>
      <c r="BT56" s="552">
        <v>3</v>
      </c>
      <c r="BU56" s="552">
        <v>2</v>
      </c>
      <c r="BV56" s="552">
        <v>0</v>
      </c>
      <c r="BW56" s="552">
        <v>0</v>
      </c>
    </row>
    <row r="57" spans="2:75" x14ac:dyDescent="0.25">
      <c r="C57" s="552">
        <v>16</v>
      </c>
      <c r="D57" s="552">
        <v>24</v>
      </c>
      <c r="E57" s="552">
        <v>0</v>
      </c>
      <c r="F57" s="552">
        <v>0</v>
      </c>
      <c r="G57" s="552">
        <v>0</v>
      </c>
      <c r="H57" s="552">
        <v>5</v>
      </c>
      <c r="I57" s="552">
        <v>-22</v>
      </c>
      <c r="J57" s="552">
        <v>0</v>
      </c>
      <c r="K57" s="552">
        <v>-2</v>
      </c>
      <c r="L57" s="552">
        <v>0</v>
      </c>
      <c r="M57" s="552">
        <v>0</v>
      </c>
      <c r="N57" s="552">
        <v>166</v>
      </c>
      <c r="O57" s="552">
        <v>0</v>
      </c>
      <c r="P57" s="552">
        <v>0</v>
      </c>
      <c r="Q57" s="552">
        <v>-4</v>
      </c>
      <c r="R57" s="552">
        <v>0</v>
      </c>
      <c r="S57" s="552">
        <v>-1</v>
      </c>
      <c r="T57" s="552">
        <v>3</v>
      </c>
      <c r="U57" s="552">
        <v>-4</v>
      </c>
      <c r="V57" s="552">
        <v>-40</v>
      </c>
      <c r="W57" s="552">
        <v>-2</v>
      </c>
      <c r="X57" s="552">
        <v>1</v>
      </c>
      <c r="Y57" s="552">
        <v>0</v>
      </c>
      <c r="Z57" s="552">
        <v>-3</v>
      </c>
      <c r="AA57" s="552">
        <v>0</v>
      </c>
      <c r="AB57" s="552">
        <v>0</v>
      </c>
      <c r="AC57" s="552">
        <v>0</v>
      </c>
      <c r="AD57" s="552">
        <v>-13</v>
      </c>
      <c r="AE57" s="552">
        <v>0</v>
      </c>
      <c r="AF57" s="552">
        <v>0</v>
      </c>
      <c r="AG57" s="552">
        <v>0</v>
      </c>
      <c r="AH57" s="552">
        <v>0</v>
      </c>
      <c r="AI57" s="552">
        <v>0</v>
      </c>
      <c r="AJ57" s="552">
        <v>88</v>
      </c>
      <c r="AK57" s="552">
        <v>4</v>
      </c>
      <c r="AL57" s="552">
        <v>17</v>
      </c>
      <c r="AM57" s="552">
        <v>0</v>
      </c>
      <c r="AN57" s="829">
        <v>0</v>
      </c>
      <c r="AO57" s="552">
        <v>-4</v>
      </c>
      <c r="AP57" s="552">
        <v>0</v>
      </c>
      <c r="AQ57" s="552">
        <v>-1</v>
      </c>
      <c r="AR57" s="552">
        <v>-3</v>
      </c>
      <c r="AS57" s="552">
        <v>0</v>
      </c>
      <c r="AT57" s="552">
        <v>12</v>
      </c>
      <c r="AU57" s="552">
        <v>560</v>
      </c>
      <c r="AV57" s="552">
        <v>18</v>
      </c>
      <c r="AW57" s="552">
        <v>-4</v>
      </c>
      <c r="AX57" s="552">
        <v>0</v>
      </c>
      <c r="AY57" s="552">
        <v>493</v>
      </c>
      <c r="AZ57" s="552">
        <v>0</v>
      </c>
      <c r="BA57" s="552">
        <v>5</v>
      </c>
      <c r="BB57" s="552">
        <v>-1</v>
      </c>
      <c r="BC57" s="552">
        <v>-1</v>
      </c>
      <c r="BD57" s="552">
        <v>-11</v>
      </c>
      <c r="BE57" s="552">
        <v>0</v>
      </c>
      <c r="BF57" s="552">
        <v>0</v>
      </c>
      <c r="BG57" s="552">
        <v>1</v>
      </c>
      <c r="BH57" s="552">
        <v>0</v>
      </c>
      <c r="BI57" s="552">
        <v>-1</v>
      </c>
      <c r="BJ57" s="552">
        <v>0</v>
      </c>
      <c r="BK57" s="552">
        <v>0</v>
      </c>
      <c r="BL57" s="552">
        <v>0</v>
      </c>
      <c r="BM57" s="552">
        <v>0</v>
      </c>
      <c r="BN57" s="552">
        <v>991</v>
      </c>
      <c r="BO57" s="552">
        <v>-56</v>
      </c>
      <c r="BP57" s="552">
        <v>-3</v>
      </c>
      <c r="BQ57" s="552">
        <v>-32</v>
      </c>
      <c r="BR57" s="552">
        <v>286</v>
      </c>
      <c r="BS57" s="552">
        <v>2</v>
      </c>
      <c r="BT57" s="552">
        <v>1</v>
      </c>
      <c r="BU57" s="552">
        <v>0</v>
      </c>
      <c r="BV57" s="552">
        <v>0</v>
      </c>
      <c r="BW57" s="552">
        <v>17</v>
      </c>
    </row>
    <row r="58" spans="2:75" x14ac:dyDescent="0.25">
      <c r="C58" s="552">
        <v>-69</v>
      </c>
      <c r="D58" s="552">
        <v>5</v>
      </c>
      <c r="E58" s="552">
        <v>0</v>
      </c>
      <c r="F58" s="552">
        <v>375</v>
      </c>
      <c r="G58" s="552">
        <v>0</v>
      </c>
      <c r="H58" s="552">
        <v>0</v>
      </c>
      <c r="I58" s="552">
        <v>0</v>
      </c>
      <c r="J58" s="552">
        <v>0</v>
      </c>
      <c r="K58" s="552">
        <v>-49</v>
      </c>
      <c r="L58" s="552">
        <v>0</v>
      </c>
      <c r="M58" s="552">
        <v>-23</v>
      </c>
      <c r="N58" s="552">
        <v>0</v>
      </c>
      <c r="O58" s="552">
        <v>0</v>
      </c>
      <c r="P58" s="552">
        <v>0</v>
      </c>
      <c r="Q58" s="552">
        <v>0</v>
      </c>
      <c r="R58" s="552">
        <v>0</v>
      </c>
      <c r="S58" s="552">
        <v>-72</v>
      </c>
      <c r="T58" s="552">
        <v>1</v>
      </c>
      <c r="U58" s="552">
        <v>0</v>
      </c>
      <c r="V58" s="552">
        <v>0</v>
      </c>
      <c r="W58" s="552">
        <v>0</v>
      </c>
      <c r="X58" s="552">
        <v>0</v>
      </c>
      <c r="Y58" s="552">
        <v>0</v>
      </c>
      <c r="Z58" s="552">
        <v>0</v>
      </c>
      <c r="AA58" s="552">
        <v>0</v>
      </c>
      <c r="AB58" s="552">
        <v>0</v>
      </c>
      <c r="AC58" s="552">
        <v>0</v>
      </c>
      <c r="AD58" s="552">
        <v>-7</v>
      </c>
      <c r="AE58" s="552">
        <v>0</v>
      </c>
      <c r="AF58" s="552">
        <v>0</v>
      </c>
      <c r="AG58" s="552">
        <v>0</v>
      </c>
      <c r="AH58" s="552">
        <v>0</v>
      </c>
      <c r="AI58" s="552">
        <v>0</v>
      </c>
      <c r="AJ58" s="552">
        <v>0</v>
      </c>
      <c r="AK58" s="552">
        <v>0</v>
      </c>
      <c r="AL58" s="552">
        <v>1</v>
      </c>
      <c r="AM58" s="552">
        <v>0</v>
      </c>
      <c r="AN58" s="829">
        <v>0</v>
      </c>
      <c r="AO58" s="552">
        <v>0</v>
      </c>
      <c r="AP58" s="552">
        <v>0</v>
      </c>
      <c r="AQ58" s="552">
        <v>0</v>
      </c>
      <c r="AR58" s="552">
        <v>0</v>
      </c>
      <c r="AS58" s="552">
        <v>0</v>
      </c>
      <c r="AT58" s="552">
        <v>0</v>
      </c>
      <c r="AU58" s="552">
        <v>470</v>
      </c>
      <c r="AV58" s="552">
        <v>25</v>
      </c>
      <c r="AW58" s="552">
        <v>0</v>
      </c>
      <c r="AX58" s="552">
        <v>0</v>
      </c>
      <c r="AY58" s="552">
        <v>0</v>
      </c>
      <c r="AZ58" s="552">
        <v>0</v>
      </c>
      <c r="BA58" s="552">
        <v>0</v>
      </c>
      <c r="BB58" s="552">
        <v>0</v>
      </c>
      <c r="BC58" s="552">
        <v>0</v>
      </c>
      <c r="BD58" s="552">
        <v>0</v>
      </c>
      <c r="BE58" s="552">
        <v>0</v>
      </c>
      <c r="BF58" s="552">
        <v>0</v>
      </c>
      <c r="BG58" s="552">
        <v>0</v>
      </c>
      <c r="BH58" s="552">
        <v>0</v>
      </c>
      <c r="BI58" s="552">
        <v>123</v>
      </c>
      <c r="BJ58" s="552">
        <v>0</v>
      </c>
      <c r="BK58" s="552">
        <v>0</v>
      </c>
      <c r="BL58" s="552">
        <v>0</v>
      </c>
      <c r="BM58" s="552">
        <v>0</v>
      </c>
      <c r="BN58" s="552">
        <v>0</v>
      </c>
      <c r="BO58" s="552">
        <v>55</v>
      </c>
      <c r="BP58" s="552">
        <v>-24</v>
      </c>
      <c r="BQ58" s="552">
        <v>0</v>
      </c>
      <c r="BR58" s="552">
        <v>0</v>
      </c>
      <c r="BS58" s="552">
        <v>0</v>
      </c>
      <c r="BT58" s="552">
        <v>0</v>
      </c>
      <c r="BU58" s="552">
        <v>0</v>
      </c>
      <c r="BV58" s="552">
        <v>0</v>
      </c>
      <c r="BW58" s="552">
        <v>0</v>
      </c>
    </row>
    <row r="59" spans="2:75" x14ac:dyDescent="0.25">
      <c r="C59" s="552">
        <v>43</v>
      </c>
      <c r="D59" s="552">
        <v>3</v>
      </c>
      <c r="E59" s="552">
        <v>0</v>
      </c>
      <c r="F59" s="552">
        <v>8</v>
      </c>
      <c r="G59" s="552">
        <v>0</v>
      </c>
      <c r="H59" s="552">
        <v>14</v>
      </c>
      <c r="I59" s="552">
        <v>-4</v>
      </c>
      <c r="J59" s="552">
        <v>0</v>
      </c>
      <c r="K59" s="552">
        <v>-1</v>
      </c>
      <c r="L59" s="552">
        <v>1</v>
      </c>
      <c r="M59" s="552">
        <v>0</v>
      </c>
      <c r="N59" s="552">
        <v>48</v>
      </c>
      <c r="O59" s="552">
        <v>1</v>
      </c>
      <c r="P59" s="552">
        <v>3</v>
      </c>
      <c r="Q59" s="552">
        <v>11</v>
      </c>
      <c r="R59" s="552">
        <v>0</v>
      </c>
      <c r="S59" s="552">
        <v>13</v>
      </c>
      <c r="T59" s="552">
        <v>3</v>
      </c>
      <c r="U59" s="552">
        <v>10</v>
      </c>
      <c r="V59" s="552">
        <v>0</v>
      </c>
      <c r="W59" s="552">
        <v>1</v>
      </c>
      <c r="X59" s="552">
        <v>1</v>
      </c>
      <c r="Y59" s="552">
        <v>0</v>
      </c>
      <c r="Z59" s="552">
        <v>3</v>
      </c>
      <c r="AA59" s="552">
        <v>1</v>
      </c>
      <c r="AB59" s="552">
        <v>0</v>
      </c>
      <c r="AC59" s="552">
        <v>0</v>
      </c>
      <c r="AD59" s="552">
        <v>0</v>
      </c>
      <c r="AE59" s="552">
        <v>0</v>
      </c>
      <c r="AF59" s="552">
        <v>0</v>
      </c>
      <c r="AG59" s="552">
        <v>0</v>
      </c>
      <c r="AH59" s="552">
        <v>0</v>
      </c>
      <c r="AI59" s="552">
        <v>0</v>
      </c>
      <c r="AJ59" s="552">
        <v>262</v>
      </c>
      <c r="AK59" s="552">
        <v>73</v>
      </c>
      <c r="AL59" s="552">
        <v>-9</v>
      </c>
      <c r="AM59" s="552">
        <v>0</v>
      </c>
      <c r="AN59" s="829">
        <v>0</v>
      </c>
      <c r="AO59" s="552">
        <v>17</v>
      </c>
      <c r="AP59" s="552">
        <v>0</v>
      </c>
      <c r="AQ59" s="552">
        <v>-4</v>
      </c>
      <c r="AR59" s="552">
        <v>13</v>
      </c>
      <c r="AS59" s="552">
        <v>0</v>
      </c>
      <c r="AT59" s="552">
        <v>7</v>
      </c>
      <c r="AU59" s="552">
        <v>0</v>
      </c>
      <c r="AV59" s="552">
        <v>12</v>
      </c>
      <c r="AW59" s="552">
        <v>5</v>
      </c>
      <c r="AX59" s="552">
        <v>0</v>
      </c>
      <c r="AY59" s="552">
        <v>81</v>
      </c>
      <c r="AZ59" s="552">
        <v>0</v>
      </c>
      <c r="BA59" s="552">
        <v>81</v>
      </c>
      <c r="BB59" s="552">
        <v>2</v>
      </c>
      <c r="BC59" s="552">
        <v>2</v>
      </c>
      <c r="BD59" s="552">
        <v>7</v>
      </c>
      <c r="BE59" s="552">
        <v>0</v>
      </c>
      <c r="BF59" s="552">
        <v>0</v>
      </c>
      <c r="BG59" s="552">
        <v>2</v>
      </c>
      <c r="BH59" s="552">
        <v>0</v>
      </c>
      <c r="BI59" s="552">
        <v>-122</v>
      </c>
      <c r="BJ59" s="552">
        <v>0</v>
      </c>
      <c r="BK59" s="552">
        <v>0</v>
      </c>
      <c r="BL59" s="552">
        <v>0</v>
      </c>
      <c r="BM59" s="552">
        <v>0</v>
      </c>
      <c r="BN59" s="552">
        <v>275</v>
      </c>
      <c r="BO59" s="552">
        <v>-9</v>
      </c>
      <c r="BP59" s="552">
        <v>72</v>
      </c>
      <c r="BQ59" s="552">
        <v>76</v>
      </c>
      <c r="BR59" s="552">
        <v>168</v>
      </c>
      <c r="BS59" s="552">
        <v>4</v>
      </c>
      <c r="BT59" s="552">
        <v>3</v>
      </c>
      <c r="BU59" s="552">
        <v>1</v>
      </c>
      <c r="BV59" s="552">
        <v>0</v>
      </c>
      <c r="BW59" s="552">
        <v>0</v>
      </c>
    </row>
    <row r="60" spans="2:75" x14ac:dyDescent="0.25">
      <c r="C60" s="552">
        <v>-122</v>
      </c>
      <c r="D60" s="552">
        <v>0</v>
      </c>
      <c r="E60" s="552">
        <v>0</v>
      </c>
      <c r="F60" s="552">
        <v>53</v>
      </c>
      <c r="G60" s="552">
        <v>0</v>
      </c>
      <c r="H60" s="552">
        <v>0</v>
      </c>
      <c r="I60" s="552">
        <v>-13</v>
      </c>
      <c r="J60" s="552">
        <v>0</v>
      </c>
      <c r="K60" s="552">
        <v>17</v>
      </c>
      <c r="L60" s="552">
        <v>0</v>
      </c>
      <c r="M60" s="552">
        <v>0</v>
      </c>
      <c r="N60" s="552">
        <v>-732</v>
      </c>
      <c r="O60" s="552">
        <v>0</v>
      </c>
      <c r="P60" s="552">
        <v>-815</v>
      </c>
      <c r="Q60" s="552">
        <v>0</v>
      </c>
      <c r="R60" s="552">
        <v>0</v>
      </c>
      <c r="S60" s="552">
        <v>835</v>
      </c>
      <c r="T60" s="552">
        <v>1539</v>
      </c>
      <c r="U60" s="552">
        <v>0</v>
      </c>
      <c r="V60" s="552">
        <v>0</v>
      </c>
      <c r="W60" s="552">
        <v>730</v>
      </c>
      <c r="X60" s="552">
        <v>0</v>
      </c>
      <c r="Y60" s="552">
        <v>-249</v>
      </c>
      <c r="Z60" s="552">
        <v>-488</v>
      </c>
      <c r="AA60" s="552">
        <v>241</v>
      </c>
      <c r="AB60" s="552">
        <v>0</v>
      </c>
      <c r="AC60" s="552">
        <v>0</v>
      </c>
      <c r="AD60" s="552">
        <v>493</v>
      </c>
      <c r="AE60" s="552">
        <v>9</v>
      </c>
      <c r="AF60" s="552">
        <v>0</v>
      </c>
      <c r="AG60" s="552">
        <v>0</v>
      </c>
      <c r="AH60" s="552">
        <v>0</v>
      </c>
      <c r="AI60" s="552">
        <v>0</v>
      </c>
      <c r="AJ60" s="552">
        <v>0</v>
      </c>
      <c r="AK60" s="552">
        <v>0</v>
      </c>
      <c r="AL60" s="552">
        <v>436</v>
      </c>
      <c r="AM60" s="552">
        <v>0</v>
      </c>
      <c r="AN60" s="829">
        <v>0</v>
      </c>
      <c r="AO60" s="552">
        <v>0</v>
      </c>
      <c r="AP60" s="552">
        <v>0</v>
      </c>
      <c r="AQ60" s="552">
        <v>-1453</v>
      </c>
      <c r="AR60" s="552">
        <v>0</v>
      </c>
      <c r="AS60" s="552">
        <v>0</v>
      </c>
      <c r="AT60" s="552">
        <v>569</v>
      </c>
      <c r="AU60" s="552">
        <v>0</v>
      </c>
      <c r="AV60" s="552">
        <v>929</v>
      </c>
      <c r="AW60" s="552">
        <v>0</v>
      </c>
      <c r="AX60" s="552">
        <v>0</v>
      </c>
      <c r="AY60" s="552">
        <v>0</v>
      </c>
      <c r="AZ60" s="552">
        <v>0</v>
      </c>
      <c r="BA60" s="552">
        <v>0</v>
      </c>
      <c r="BB60" s="552">
        <v>0</v>
      </c>
      <c r="BC60" s="552">
        <v>-102</v>
      </c>
      <c r="BD60" s="552">
        <v>0</v>
      </c>
      <c r="BE60" s="552">
        <v>102</v>
      </c>
      <c r="BF60" s="552">
        <v>0</v>
      </c>
      <c r="BG60" s="552">
        <v>0</v>
      </c>
      <c r="BH60" s="552">
        <v>0</v>
      </c>
      <c r="BI60" s="552">
        <v>0</v>
      </c>
      <c r="BJ60" s="552">
        <v>-46</v>
      </c>
      <c r="BK60" s="552">
        <v>0</v>
      </c>
      <c r="BL60" s="552">
        <v>46</v>
      </c>
      <c r="BM60" s="552">
        <v>0</v>
      </c>
      <c r="BN60" s="552">
        <v>-6954</v>
      </c>
      <c r="BO60" s="552">
        <v>10</v>
      </c>
      <c r="BP60" s="552">
        <v>7032</v>
      </c>
      <c r="BQ60" s="552">
        <v>-1524</v>
      </c>
      <c r="BR60" s="552">
        <v>0</v>
      </c>
      <c r="BS60" s="552">
        <v>-45</v>
      </c>
      <c r="BT60" s="552">
        <v>0</v>
      </c>
      <c r="BU60" s="552">
        <v>46</v>
      </c>
      <c r="BV60" s="552">
        <v>0</v>
      </c>
      <c r="BW60" s="552">
        <v>0</v>
      </c>
    </row>
    <row r="61" spans="2:75" x14ac:dyDescent="0.25">
      <c r="C61" s="552"/>
      <c r="D61" s="552"/>
      <c r="E61" s="552"/>
      <c r="F61" s="552"/>
      <c r="G61" s="502"/>
    </row>
    <row r="62" spans="2:75" x14ac:dyDescent="0.25">
      <c r="C62" s="345">
        <v>-2.6607538802660754E-3</v>
      </c>
      <c r="D62" s="345">
        <v>1.4773776546629732E-2</v>
      </c>
      <c r="E62" s="345">
        <v>0</v>
      </c>
      <c r="F62" s="345">
        <v>0.56403622250970242</v>
      </c>
      <c r="G62" s="345" t="e">
        <v>#DIV/0!</v>
      </c>
      <c r="H62" s="345">
        <v>3.6893203883495145E-2</v>
      </c>
      <c r="I62" s="345">
        <v>-1.6894087069525665E-2</v>
      </c>
      <c r="J62" s="345" t="e">
        <v>#DIV/0!</v>
      </c>
      <c r="K62" s="345">
        <v>-2.9338327091136079E-2</v>
      </c>
      <c r="L62" s="345">
        <v>6.2893081761006293E-3</v>
      </c>
      <c r="M62" s="345">
        <v>-0.44444444444444442</v>
      </c>
      <c r="N62" s="345">
        <v>0.5768194070080862</v>
      </c>
      <c r="O62" s="345">
        <v>2.7777777777777776E-2</v>
      </c>
      <c r="P62" s="345">
        <v>1.8181818181818181E-2</v>
      </c>
      <c r="Q62" s="345">
        <v>4.5961917268548917E-3</v>
      </c>
      <c r="R62" s="345" t="e">
        <v>#DIV/0!</v>
      </c>
      <c r="S62" s="345">
        <v>-1.2974375608173857E-2</v>
      </c>
      <c r="T62" s="345">
        <v>4.690831556503198E-3</v>
      </c>
      <c r="U62" s="345">
        <v>1.3729977116704805E-2</v>
      </c>
      <c r="V62" s="345">
        <v>-0.28368794326241137</v>
      </c>
      <c r="W62" s="345">
        <v>-1.8564356435643563E-3</v>
      </c>
      <c r="X62" s="345">
        <v>7.6628352490421452E-3</v>
      </c>
      <c r="Y62" s="345">
        <v>0</v>
      </c>
      <c r="Z62" s="345">
        <v>0</v>
      </c>
      <c r="AA62" s="345">
        <v>2.9027576197387518E-3</v>
      </c>
      <c r="AB62" s="345" t="e">
        <v>#DIV/0!</v>
      </c>
      <c r="AC62" s="345" t="e">
        <v>#DIV/0!</v>
      </c>
      <c r="AD62" s="345">
        <v>-8.8967971530249119E-3</v>
      </c>
      <c r="AE62" s="345">
        <v>0</v>
      </c>
      <c r="AF62" s="345" t="e">
        <v>#DIV/0!</v>
      </c>
      <c r="AG62" s="345">
        <v>0</v>
      </c>
      <c r="AH62" s="345">
        <v>0</v>
      </c>
      <c r="AI62" s="345" t="e">
        <v>#DIV/0!</v>
      </c>
      <c r="AJ62" s="345">
        <v>2.8423164066623896E-3</v>
      </c>
      <c r="AK62" s="345">
        <v>1.3193968471555861E-2</v>
      </c>
      <c r="AL62" s="345">
        <v>6.1855670103092781E-3</v>
      </c>
      <c r="AM62" s="345" t="e">
        <v>#DIV/0!</v>
      </c>
      <c r="AN62" s="830">
        <v>0</v>
      </c>
      <c r="AO62" s="345">
        <v>6.5656565656565654E-3</v>
      </c>
      <c r="AP62" s="345">
        <v>0</v>
      </c>
      <c r="AQ62" s="345">
        <v>-1.3966480446927373E-2</v>
      </c>
      <c r="AR62" s="345">
        <v>3.2679738562091504E-3</v>
      </c>
      <c r="AS62" s="345" t="e">
        <v>#DIV/0!</v>
      </c>
      <c r="AT62" s="345">
        <v>1.6158648549394052E-2</v>
      </c>
      <c r="AU62" s="553">
        <v>1.0019455252918288</v>
      </c>
      <c r="AV62" s="345">
        <v>2.3349937733499377E-2</v>
      </c>
      <c r="AW62" s="345">
        <v>2.717391304347826E-3</v>
      </c>
      <c r="AX62" s="345" t="e">
        <v>#DIV/0!</v>
      </c>
      <c r="AY62" s="345">
        <v>1.7452006980802793E-3</v>
      </c>
      <c r="AZ62" s="345">
        <v>0</v>
      </c>
      <c r="BA62" s="345">
        <v>4.4932079414838039E-2</v>
      </c>
      <c r="BB62" s="345">
        <v>4.5248868778280547E-3</v>
      </c>
      <c r="BC62" s="345">
        <v>4.0983606557377051E-3</v>
      </c>
      <c r="BD62" s="345">
        <v>-3.9603960396039604E-3</v>
      </c>
      <c r="BE62" s="345">
        <v>0</v>
      </c>
      <c r="BF62" s="345" t="e">
        <v>#DIV/0!</v>
      </c>
      <c r="BG62" s="345">
        <v>5.235602094240838E-3</v>
      </c>
      <c r="BH62" s="345" t="e">
        <v>#DIV/0!</v>
      </c>
      <c r="BI62" s="345">
        <v>0</v>
      </c>
      <c r="BJ62" s="345">
        <v>0</v>
      </c>
      <c r="BK62" s="345">
        <v>0</v>
      </c>
      <c r="BL62" s="345">
        <v>0</v>
      </c>
      <c r="BM62" s="345" t="e">
        <v>#DIV/0!</v>
      </c>
      <c r="BN62" s="345">
        <v>-1.5772870662460567E-3</v>
      </c>
      <c r="BO62" s="345">
        <v>0</v>
      </c>
      <c r="BP62" s="345">
        <v>4.2579707134697267E-3</v>
      </c>
      <c r="BQ62" s="345">
        <v>1.1509285901124771E-2</v>
      </c>
      <c r="BR62" s="553">
        <v>0.58741258741258739</v>
      </c>
      <c r="BS62" s="345">
        <v>3.6407766990291263E-3</v>
      </c>
      <c r="BT62" s="345">
        <v>8.1632653061224497E-3</v>
      </c>
      <c r="BU62" s="345">
        <v>9.6153846153846159E-3</v>
      </c>
      <c r="BV62" s="345" t="e">
        <v>#DIV/0!</v>
      </c>
      <c r="BW62" s="345">
        <v>3.0357142857142857E-2</v>
      </c>
    </row>
    <row r="63" spans="2:75" x14ac:dyDescent="0.25">
      <c r="C63" s="502"/>
      <c r="D63" s="502"/>
      <c r="E63" s="502"/>
      <c r="F63" s="502"/>
      <c r="G63" s="502"/>
    </row>
    <row r="64" spans="2:75" x14ac:dyDescent="0.25">
      <c r="C64" s="502"/>
      <c r="D64" s="502"/>
      <c r="E64" s="502"/>
      <c r="F64" s="502"/>
      <c r="G64" s="502"/>
      <c r="M64" s="519" t="s">
        <v>652</v>
      </c>
      <c r="N64" s="519">
        <v>362</v>
      </c>
      <c r="U64" s="519">
        <v>2018</v>
      </c>
      <c r="V64" s="519">
        <v>141</v>
      </c>
      <c r="AU64" s="502" t="s">
        <v>653</v>
      </c>
    </row>
    <row r="65" spans="14:70" s="502" customFormat="1" x14ac:dyDescent="0.25">
      <c r="AN65" s="761"/>
      <c r="AU65" s="502" t="s">
        <v>654</v>
      </c>
      <c r="BR65" s="502" t="s">
        <v>655</v>
      </c>
    </row>
    <row r="66" spans="14:70" s="502" customFormat="1" x14ac:dyDescent="0.25">
      <c r="N66" s="554"/>
      <c r="AN66" s="761"/>
    </row>
    <row r="67" spans="14:70" s="502" customFormat="1" x14ac:dyDescent="0.25">
      <c r="N67" s="554"/>
      <c r="AN67" s="761"/>
    </row>
    <row r="68" spans="14:70" s="502" customFormat="1" x14ac:dyDescent="0.25">
      <c r="N68" s="554"/>
      <c r="AN68" s="761"/>
    </row>
    <row r="69" spans="14:70" s="502" customFormat="1" x14ac:dyDescent="0.25">
      <c r="AN69" s="761"/>
    </row>
    <row r="70" spans="14:70" s="502" customFormat="1" x14ac:dyDescent="0.25">
      <c r="AN70" s="761"/>
    </row>
    <row r="71" spans="14:70" s="502" customFormat="1" x14ac:dyDescent="0.25">
      <c r="AN71" s="761"/>
    </row>
    <row r="72" spans="14:70" s="502" customFormat="1" x14ac:dyDescent="0.25">
      <c r="AN72" s="761"/>
    </row>
    <row r="73" spans="14:70" s="502" customFormat="1" x14ac:dyDescent="0.25">
      <c r="AN73" s="761"/>
    </row>
    <row r="74" spans="14:70" s="502" customFormat="1" x14ac:dyDescent="0.25">
      <c r="AN74" s="761"/>
    </row>
    <row r="75" spans="14:70" s="502" customFormat="1" x14ac:dyDescent="0.25">
      <c r="AN75" s="761"/>
    </row>
    <row r="76" spans="14:70" s="502" customFormat="1" x14ac:dyDescent="0.25">
      <c r="AN76" s="761"/>
    </row>
    <row r="77" spans="14:70" s="502" customFormat="1" x14ac:dyDescent="0.25">
      <c r="AN77" s="761"/>
    </row>
    <row r="78" spans="14:70" s="502" customFormat="1" x14ac:dyDescent="0.25">
      <c r="AN78" s="761"/>
    </row>
    <row r="79" spans="14:70" s="502" customFormat="1" x14ac:dyDescent="0.25">
      <c r="AN79" s="761"/>
    </row>
    <row r="80" spans="14:70" s="502" customFormat="1" x14ac:dyDescent="0.25">
      <c r="AN80" s="761"/>
    </row>
    <row r="81" spans="40:40" s="502" customFormat="1" x14ac:dyDescent="0.25">
      <c r="AN81" s="761"/>
    </row>
    <row r="82" spans="40:40" s="502" customFormat="1" x14ac:dyDescent="0.25">
      <c r="AN82" s="761"/>
    </row>
    <row r="83" spans="40:40" s="502" customFormat="1" x14ac:dyDescent="0.25">
      <c r="AN83" s="761"/>
    </row>
    <row r="84" spans="40:40" s="502" customFormat="1" x14ac:dyDescent="0.25">
      <c r="AN84" s="761"/>
    </row>
    <row r="85" spans="40:40" s="502" customFormat="1" x14ac:dyDescent="0.25">
      <c r="AN85" s="761"/>
    </row>
    <row r="86" spans="40:40" s="502" customFormat="1" x14ac:dyDescent="0.25">
      <c r="AN86" s="761"/>
    </row>
    <row r="87" spans="40:40" s="502" customFormat="1" x14ac:dyDescent="0.25">
      <c r="AN87" s="761"/>
    </row>
    <row r="88" spans="40:40" s="502" customFormat="1" x14ac:dyDescent="0.25">
      <c r="AN88" s="761"/>
    </row>
    <row r="89" spans="40:40" s="502" customFormat="1" x14ac:dyDescent="0.25">
      <c r="AN89" s="761"/>
    </row>
    <row r="90" spans="40:40" s="502" customFormat="1" x14ac:dyDescent="0.25">
      <c r="AN90" s="761"/>
    </row>
    <row r="91" spans="40:40" s="502" customFormat="1" x14ac:dyDescent="0.25">
      <c r="AN91" s="761"/>
    </row>
    <row r="92" spans="40:40" s="502" customFormat="1" x14ac:dyDescent="0.25">
      <c r="AN92" s="761"/>
    </row>
    <row r="93" spans="40:40" s="502" customFormat="1" x14ac:dyDescent="0.25">
      <c r="AN93" s="761"/>
    </row>
    <row r="94" spans="40:40" s="502" customFormat="1" x14ac:dyDescent="0.25">
      <c r="AN94" s="761"/>
    </row>
    <row r="95" spans="40:40" s="502" customFormat="1" x14ac:dyDescent="0.25">
      <c r="AN95" s="761"/>
    </row>
    <row r="96" spans="40:40" s="502" customFormat="1" x14ac:dyDescent="0.25">
      <c r="AN96" s="761"/>
    </row>
    <row r="97" spans="40:40" s="502" customFormat="1" x14ac:dyDescent="0.25">
      <c r="AN97" s="761"/>
    </row>
    <row r="98" spans="40:40" s="502" customFormat="1" x14ac:dyDescent="0.25">
      <c r="AN98" s="761"/>
    </row>
    <row r="99" spans="40:40" s="502" customFormat="1" x14ac:dyDescent="0.25">
      <c r="AN99" s="761"/>
    </row>
    <row r="100" spans="40:40" s="502" customFormat="1" x14ac:dyDescent="0.25">
      <c r="AN100" s="761"/>
    </row>
    <row r="101" spans="40:40" s="502" customFormat="1" x14ac:dyDescent="0.25">
      <c r="AN101" s="761"/>
    </row>
    <row r="102" spans="40:40" s="502" customFormat="1" x14ac:dyDescent="0.25">
      <c r="AN102" s="761"/>
    </row>
    <row r="103" spans="40:40" s="502" customFormat="1" x14ac:dyDescent="0.25">
      <c r="AN103" s="761"/>
    </row>
    <row r="104" spans="40:40" s="502" customFormat="1" x14ac:dyDescent="0.25">
      <c r="AN104" s="761"/>
    </row>
    <row r="105" spans="40:40" s="502" customFormat="1" x14ac:dyDescent="0.25">
      <c r="AN105" s="761"/>
    </row>
    <row r="106" spans="40:40" s="502" customFormat="1" x14ac:dyDescent="0.25">
      <c r="AN106" s="761"/>
    </row>
    <row r="107" spans="40:40" s="502" customFormat="1" x14ac:dyDescent="0.25">
      <c r="AN107" s="761"/>
    </row>
    <row r="108" spans="40:40" s="502" customFormat="1" x14ac:dyDescent="0.25">
      <c r="AN108" s="761"/>
    </row>
    <row r="109" spans="40:40" s="502" customFormat="1" x14ac:dyDescent="0.25">
      <c r="AN109" s="761"/>
    </row>
    <row r="110" spans="40:40" s="502" customFormat="1" x14ac:dyDescent="0.25">
      <c r="AN110" s="761"/>
    </row>
    <row r="111" spans="40:40" s="502" customFormat="1" x14ac:dyDescent="0.25">
      <c r="AN111" s="761"/>
    </row>
    <row r="112" spans="40:40" s="502" customFormat="1" x14ac:dyDescent="0.25">
      <c r="AN112" s="761"/>
    </row>
    <row r="113" spans="40:40" s="502" customFormat="1" x14ac:dyDescent="0.25">
      <c r="AN113" s="761"/>
    </row>
    <row r="114" spans="40:40" s="502" customFormat="1" x14ac:dyDescent="0.25">
      <c r="AN114" s="761"/>
    </row>
    <row r="115" spans="40:40" s="502" customFormat="1" x14ac:dyDescent="0.25">
      <c r="AN115" s="761"/>
    </row>
    <row r="116" spans="40:40" s="502" customFormat="1" x14ac:dyDescent="0.25">
      <c r="AN116" s="761"/>
    </row>
    <row r="117" spans="40:40" s="502" customFormat="1" x14ac:dyDescent="0.25">
      <c r="AN117" s="761"/>
    </row>
    <row r="118" spans="40:40" s="502" customFormat="1" x14ac:dyDescent="0.25">
      <c r="AN118" s="761"/>
    </row>
    <row r="119" spans="40:40" s="502" customFormat="1" x14ac:dyDescent="0.25">
      <c r="AN119" s="761"/>
    </row>
    <row r="120" spans="40:40" s="502" customFormat="1" x14ac:dyDescent="0.25">
      <c r="AN120" s="761"/>
    </row>
    <row r="121" spans="40:40" s="502" customFormat="1" x14ac:dyDescent="0.25">
      <c r="AN121" s="761"/>
    </row>
    <row r="122" spans="40:40" s="502" customFormat="1" x14ac:dyDescent="0.25">
      <c r="AN122" s="761"/>
    </row>
    <row r="123" spans="40:40" s="502" customFormat="1" x14ac:dyDescent="0.25">
      <c r="AN123" s="761"/>
    </row>
    <row r="124" spans="40:40" s="502" customFormat="1" x14ac:dyDescent="0.25">
      <c r="AN124" s="761"/>
    </row>
    <row r="125" spans="40:40" s="502" customFormat="1" x14ac:dyDescent="0.25">
      <c r="AN125" s="761"/>
    </row>
    <row r="126" spans="40:40" s="502" customFormat="1" x14ac:dyDescent="0.25">
      <c r="AN126" s="761"/>
    </row>
    <row r="127" spans="40:40" s="502" customFormat="1" x14ac:dyDescent="0.25">
      <c r="AN127" s="761"/>
    </row>
    <row r="128" spans="40:40" s="502" customFormat="1" x14ac:dyDescent="0.25">
      <c r="AN128" s="761"/>
    </row>
    <row r="129" spans="40:40" s="502" customFormat="1" x14ac:dyDescent="0.25">
      <c r="AN129" s="761"/>
    </row>
    <row r="130" spans="40:40" s="502" customFormat="1" x14ac:dyDescent="0.25">
      <c r="AN130" s="761"/>
    </row>
    <row r="131" spans="40:40" s="502" customFormat="1" x14ac:dyDescent="0.25">
      <c r="AN131" s="761"/>
    </row>
    <row r="132" spans="40:40" s="502" customFormat="1" x14ac:dyDescent="0.25">
      <c r="AN132" s="761"/>
    </row>
    <row r="133" spans="40:40" s="502" customFormat="1" x14ac:dyDescent="0.25">
      <c r="AN133" s="761"/>
    </row>
    <row r="134" spans="40:40" s="502" customFormat="1" x14ac:dyDescent="0.25">
      <c r="AN134" s="761"/>
    </row>
    <row r="135" spans="40:40" s="502" customFormat="1" x14ac:dyDescent="0.25">
      <c r="AN135" s="761"/>
    </row>
    <row r="136" spans="40:40" s="502" customFormat="1" x14ac:dyDescent="0.25">
      <c r="AN136" s="761"/>
    </row>
    <row r="137" spans="40:40" s="502" customFormat="1" x14ac:dyDescent="0.25">
      <c r="AN137" s="761"/>
    </row>
    <row r="138" spans="40:40" s="502" customFormat="1" x14ac:dyDescent="0.25">
      <c r="AN138" s="761"/>
    </row>
    <row r="139" spans="40:40" s="502" customFormat="1" x14ac:dyDescent="0.25">
      <c r="AN139" s="761"/>
    </row>
    <row r="140" spans="40:40" s="502" customFormat="1" x14ac:dyDescent="0.25">
      <c r="AN140" s="761"/>
    </row>
    <row r="141" spans="40:40" s="502" customFormat="1" x14ac:dyDescent="0.25">
      <c r="AN141" s="761"/>
    </row>
    <row r="142" spans="40:40" s="502" customFormat="1" x14ac:dyDescent="0.25">
      <c r="AN142" s="761"/>
    </row>
    <row r="143" spans="40:40" s="502" customFormat="1" x14ac:dyDescent="0.25">
      <c r="AN143" s="761"/>
    </row>
    <row r="144" spans="40:40" s="502" customFormat="1" x14ac:dyDescent="0.25">
      <c r="AN144" s="761"/>
    </row>
    <row r="145" spans="40:40" s="502" customFormat="1" x14ac:dyDescent="0.25">
      <c r="AN145" s="761"/>
    </row>
    <row r="146" spans="40:40" s="502" customFormat="1" x14ac:dyDescent="0.25">
      <c r="AN146" s="761"/>
    </row>
    <row r="147" spans="40:40" s="502" customFormat="1" x14ac:dyDescent="0.25">
      <c r="AN147" s="761"/>
    </row>
    <row r="148" spans="40:40" s="502" customFormat="1" x14ac:dyDescent="0.25">
      <c r="AN148" s="761"/>
    </row>
    <row r="149" spans="40:40" s="502" customFormat="1" x14ac:dyDescent="0.25">
      <c r="AN149" s="761"/>
    </row>
    <row r="150" spans="40:40" s="502" customFormat="1" x14ac:dyDescent="0.25">
      <c r="AN150" s="761"/>
    </row>
    <row r="151" spans="40:40" s="502" customFormat="1" x14ac:dyDescent="0.25">
      <c r="AN151" s="761"/>
    </row>
    <row r="152" spans="40:40" s="502" customFormat="1" x14ac:dyDescent="0.25">
      <c r="AN152" s="761"/>
    </row>
    <row r="153" spans="40:40" s="502" customFormat="1" x14ac:dyDescent="0.25">
      <c r="AN153" s="761"/>
    </row>
    <row r="154" spans="40:40" s="502" customFormat="1" x14ac:dyDescent="0.25">
      <c r="AN154" s="761"/>
    </row>
    <row r="155" spans="40:40" s="502" customFormat="1" x14ac:dyDescent="0.25">
      <c r="AN155" s="761"/>
    </row>
    <row r="156" spans="40:40" s="502" customFormat="1" x14ac:dyDescent="0.25">
      <c r="AN156" s="761"/>
    </row>
    <row r="157" spans="40:40" s="502" customFormat="1" x14ac:dyDescent="0.25">
      <c r="AN157" s="761"/>
    </row>
    <row r="158" spans="40:40" s="502" customFormat="1" x14ac:dyDescent="0.25">
      <c r="AN158" s="761"/>
    </row>
    <row r="159" spans="40:40" s="502" customFormat="1" x14ac:dyDescent="0.25">
      <c r="AN159" s="761"/>
    </row>
    <row r="160" spans="40:40" s="502" customFormat="1" x14ac:dyDescent="0.25">
      <c r="AN160" s="761"/>
    </row>
    <row r="161" spans="40:40" s="502" customFormat="1" x14ac:dyDescent="0.25">
      <c r="AN161" s="761"/>
    </row>
    <row r="162" spans="40:40" s="502" customFormat="1" x14ac:dyDescent="0.25">
      <c r="AN162" s="761"/>
    </row>
    <row r="163" spans="40:40" s="502" customFormat="1" x14ac:dyDescent="0.25">
      <c r="AN163" s="761"/>
    </row>
    <row r="164" spans="40:40" s="502" customFormat="1" x14ac:dyDescent="0.25">
      <c r="AN164" s="761"/>
    </row>
    <row r="165" spans="40:40" s="502" customFormat="1" x14ac:dyDescent="0.25">
      <c r="AN165" s="761"/>
    </row>
    <row r="166" spans="40:40" s="502" customFormat="1" x14ac:dyDescent="0.25">
      <c r="AN166" s="761"/>
    </row>
    <row r="167" spans="40:40" s="502" customFormat="1" x14ac:dyDescent="0.25">
      <c r="AN167" s="761"/>
    </row>
    <row r="168" spans="40:40" s="502" customFormat="1" x14ac:dyDescent="0.25">
      <c r="AN168" s="761"/>
    </row>
    <row r="169" spans="40:40" s="502" customFormat="1" x14ac:dyDescent="0.25">
      <c r="AN169" s="761"/>
    </row>
    <row r="170" spans="40:40" s="502" customFormat="1" x14ac:dyDescent="0.25">
      <c r="AN170" s="761"/>
    </row>
    <row r="171" spans="40:40" s="502" customFormat="1" x14ac:dyDescent="0.25">
      <c r="AN171" s="761"/>
    </row>
    <row r="172" spans="40:40" s="502" customFormat="1" x14ac:dyDescent="0.25">
      <c r="AN172" s="761"/>
    </row>
    <row r="173" spans="40:40" s="502" customFormat="1" x14ac:dyDescent="0.25">
      <c r="AN173" s="761"/>
    </row>
    <row r="174" spans="40:40" s="502" customFormat="1" x14ac:dyDescent="0.25">
      <c r="AN174" s="761"/>
    </row>
    <row r="175" spans="40:40" s="502" customFormat="1" x14ac:dyDescent="0.25">
      <c r="AN175" s="761"/>
    </row>
    <row r="176" spans="40:40" s="502" customFormat="1" x14ac:dyDescent="0.25">
      <c r="AN176" s="761"/>
    </row>
    <row r="177" spans="40:40" s="502" customFormat="1" x14ac:dyDescent="0.25">
      <c r="AN177" s="761"/>
    </row>
    <row r="178" spans="40:40" s="502" customFormat="1" x14ac:dyDescent="0.25">
      <c r="AN178" s="761"/>
    </row>
    <row r="179" spans="40:40" s="502" customFormat="1" x14ac:dyDescent="0.25">
      <c r="AN179" s="761"/>
    </row>
    <row r="180" spans="40:40" s="502" customFormat="1" x14ac:dyDescent="0.25">
      <c r="AN180" s="761"/>
    </row>
    <row r="181" spans="40:40" s="502" customFormat="1" x14ac:dyDescent="0.25">
      <c r="AN181" s="761"/>
    </row>
    <row r="182" spans="40:40" s="502" customFormat="1" x14ac:dyDescent="0.25">
      <c r="AN182" s="761"/>
    </row>
    <row r="183" spans="40:40" s="502" customFormat="1" x14ac:dyDescent="0.25">
      <c r="AN183" s="761"/>
    </row>
    <row r="184" spans="40:40" s="502" customFormat="1" x14ac:dyDescent="0.25">
      <c r="AN184" s="761"/>
    </row>
    <row r="185" spans="40:40" s="502" customFormat="1" x14ac:dyDescent="0.25">
      <c r="AN185" s="761"/>
    </row>
    <row r="186" spans="40:40" s="502" customFormat="1" x14ac:dyDescent="0.25">
      <c r="AN186" s="761"/>
    </row>
    <row r="187" spans="40:40" s="502" customFormat="1" x14ac:dyDescent="0.25">
      <c r="AN187" s="761"/>
    </row>
    <row r="188" spans="40:40" s="502" customFormat="1" x14ac:dyDescent="0.25">
      <c r="AN188" s="761"/>
    </row>
    <row r="189" spans="40:40" s="502" customFormat="1" x14ac:dyDescent="0.25">
      <c r="AN189" s="761"/>
    </row>
    <row r="190" spans="40:40" s="502" customFormat="1" x14ac:dyDescent="0.25">
      <c r="AN190" s="761"/>
    </row>
    <row r="191" spans="40:40" s="502" customFormat="1" x14ac:dyDescent="0.25">
      <c r="AN191" s="761"/>
    </row>
    <row r="192" spans="40:40" s="502" customFormat="1" x14ac:dyDescent="0.25">
      <c r="AN192" s="761"/>
    </row>
    <row r="193" spans="40:40" s="502" customFormat="1" x14ac:dyDescent="0.25">
      <c r="AN193" s="761"/>
    </row>
    <row r="194" spans="40:40" s="502" customFormat="1" x14ac:dyDescent="0.25">
      <c r="AN194" s="761"/>
    </row>
    <row r="195" spans="40:40" s="502" customFormat="1" x14ac:dyDescent="0.25">
      <c r="AN195" s="761"/>
    </row>
    <row r="196" spans="40:40" s="502" customFormat="1" x14ac:dyDescent="0.25">
      <c r="AN196" s="761"/>
    </row>
    <row r="197" spans="40:40" s="502" customFormat="1" x14ac:dyDescent="0.25">
      <c r="AN197" s="761"/>
    </row>
    <row r="198" spans="40:40" s="502" customFormat="1" x14ac:dyDescent="0.25">
      <c r="AN198" s="761"/>
    </row>
    <row r="199" spans="40:40" s="502" customFormat="1" x14ac:dyDescent="0.25">
      <c r="AN199" s="761"/>
    </row>
    <row r="200" spans="40:40" s="502" customFormat="1" x14ac:dyDescent="0.25">
      <c r="AN200" s="761"/>
    </row>
    <row r="201" spans="40:40" s="502" customFormat="1" x14ac:dyDescent="0.25">
      <c r="AN201" s="761"/>
    </row>
    <row r="202" spans="40:40" s="502" customFormat="1" x14ac:dyDescent="0.25">
      <c r="AN202" s="761"/>
    </row>
    <row r="203" spans="40:40" s="502" customFormat="1" x14ac:dyDescent="0.25">
      <c r="AN203" s="761"/>
    </row>
    <row r="204" spans="40:40" s="502" customFormat="1" x14ac:dyDescent="0.25">
      <c r="AN204" s="761"/>
    </row>
    <row r="205" spans="40:40" s="502" customFormat="1" x14ac:dyDescent="0.25">
      <c r="AN205" s="761"/>
    </row>
    <row r="206" spans="40:40" s="502" customFormat="1" x14ac:dyDescent="0.25">
      <c r="AN206" s="761"/>
    </row>
    <row r="207" spans="40:40" s="502" customFormat="1" x14ac:dyDescent="0.25">
      <c r="AN207" s="761"/>
    </row>
    <row r="208" spans="40:40" s="502" customFormat="1" x14ac:dyDescent="0.25">
      <c r="AN208" s="761"/>
    </row>
    <row r="209" spans="40:40" s="502" customFormat="1" x14ac:dyDescent="0.25">
      <c r="AN209" s="761"/>
    </row>
    <row r="210" spans="40:40" s="502" customFormat="1" x14ac:dyDescent="0.25">
      <c r="AN210" s="761"/>
    </row>
    <row r="211" spans="40:40" s="502" customFormat="1" x14ac:dyDescent="0.25">
      <c r="AN211" s="761"/>
    </row>
    <row r="212" spans="40:40" s="502" customFormat="1" x14ac:dyDescent="0.25">
      <c r="AN212" s="761"/>
    </row>
    <row r="213" spans="40:40" s="502" customFormat="1" x14ac:dyDescent="0.25">
      <c r="AN213" s="761"/>
    </row>
    <row r="214" spans="40:40" s="502" customFormat="1" x14ac:dyDescent="0.25">
      <c r="AN214" s="761"/>
    </row>
    <row r="215" spans="40:40" s="502" customFormat="1" x14ac:dyDescent="0.25">
      <c r="AN215" s="761"/>
    </row>
    <row r="216" spans="40:40" s="502" customFormat="1" x14ac:dyDescent="0.25">
      <c r="AN216" s="761"/>
    </row>
    <row r="217" spans="40:40" s="502" customFormat="1" x14ac:dyDescent="0.25">
      <c r="AN217" s="761"/>
    </row>
    <row r="218" spans="40:40" s="502" customFormat="1" x14ac:dyDescent="0.25">
      <c r="AN218" s="761"/>
    </row>
    <row r="219" spans="40:40" s="502" customFormat="1" x14ac:dyDescent="0.25">
      <c r="AN219" s="761"/>
    </row>
    <row r="220" spans="40:40" s="502" customFormat="1" x14ac:dyDescent="0.25">
      <c r="AN220" s="761"/>
    </row>
    <row r="221" spans="40:40" s="502" customFormat="1" x14ac:dyDescent="0.25">
      <c r="AN221" s="761"/>
    </row>
    <row r="222" spans="40:40" s="502" customFormat="1" x14ac:dyDescent="0.25">
      <c r="AN222" s="761"/>
    </row>
    <row r="223" spans="40:40" s="502" customFormat="1" x14ac:dyDescent="0.25">
      <c r="AN223" s="761"/>
    </row>
    <row r="224" spans="40:40" s="502" customFormat="1" x14ac:dyDescent="0.25">
      <c r="AN224" s="761"/>
    </row>
    <row r="225" spans="40:40" s="502" customFormat="1" x14ac:dyDescent="0.25">
      <c r="AN225" s="761"/>
    </row>
    <row r="226" spans="40:40" s="502" customFormat="1" x14ac:dyDescent="0.25">
      <c r="AN226" s="761"/>
    </row>
    <row r="227" spans="40:40" s="502" customFormat="1" x14ac:dyDescent="0.25">
      <c r="AN227" s="761"/>
    </row>
    <row r="228" spans="40:40" s="502" customFormat="1" x14ac:dyDescent="0.25">
      <c r="AN228" s="761"/>
    </row>
    <row r="229" spans="40:40" s="502" customFormat="1" x14ac:dyDescent="0.25">
      <c r="AN229" s="761"/>
    </row>
    <row r="230" spans="40:40" s="502" customFormat="1" x14ac:dyDescent="0.25">
      <c r="AN230" s="761"/>
    </row>
    <row r="231" spans="40:40" s="502" customFormat="1" x14ac:dyDescent="0.25">
      <c r="AN231" s="761"/>
    </row>
    <row r="232" spans="40:40" s="502" customFormat="1" x14ac:dyDescent="0.25">
      <c r="AN232" s="761"/>
    </row>
    <row r="233" spans="40:40" s="502" customFormat="1" x14ac:dyDescent="0.25">
      <c r="AN233" s="761"/>
    </row>
    <row r="234" spans="40:40" s="502" customFormat="1" x14ac:dyDescent="0.25">
      <c r="AN234" s="761"/>
    </row>
    <row r="235" spans="40:40" s="502" customFormat="1" x14ac:dyDescent="0.25">
      <c r="AN235" s="761"/>
    </row>
    <row r="236" spans="40:40" s="502" customFormat="1" x14ac:dyDescent="0.25">
      <c r="AN236" s="761"/>
    </row>
    <row r="237" spans="40:40" s="502" customFormat="1" x14ac:dyDescent="0.25">
      <c r="AN237" s="761"/>
    </row>
    <row r="238" spans="40:40" s="502" customFormat="1" x14ac:dyDescent="0.25">
      <c r="AN238" s="761"/>
    </row>
    <row r="239" spans="40:40" s="502" customFormat="1" x14ac:dyDescent="0.25">
      <c r="AN239" s="761"/>
    </row>
    <row r="240" spans="40:40" s="502" customFormat="1" x14ac:dyDescent="0.25">
      <c r="AN240" s="761"/>
    </row>
    <row r="241" spans="40:40" s="502" customFormat="1" x14ac:dyDescent="0.25">
      <c r="AN241" s="761"/>
    </row>
    <row r="242" spans="40:40" s="502" customFormat="1" x14ac:dyDescent="0.25">
      <c r="AN242" s="761"/>
    </row>
    <row r="243" spans="40:40" s="502" customFormat="1" x14ac:dyDescent="0.25">
      <c r="AN243" s="761"/>
    </row>
    <row r="244" spans="40:40" s="502" customFormat="1" x14ac:dyDescent="0.25">
      <c r="AN244" s="761"/>
    </row>
    <row r="245" spans="40:40" s="502" customFormat="1" x14ac:dyDescent="0.25">
      <c r="AN245" s="761"/>
    </row>
    <row r="246" spans="40:40" s="502" customFormat="1" x14ac:dyDescent="0.25">
      <c r="AN246" s="761"/>
    </row>
    <row r="247" spans="40:40" s="502" customFormat="1" x14ac:dyDescent="0.25">
      <c r="AN247" s="761"/>
    </row>
    <row r="248" spans="40:40" s="502" customFormat="1" x14ac:dyDescent="0.25">
      <c r="AN248" s="761"/>
    </row>
    <row r="249" spans="40:40" s="502" customFormat="1" x14ac:dyDescent="0.25">
      <c r="AN249" s="761"/>
    </row>
    <row r="250" spans="40:40" s="502" customFormat="1" x14ac:dyDescent="0.25">
      <c r="AN250" s="761"/>
    </row>
    <row r="251" spans="40:40" s="502" customFormat="1" x14ac:dyDescent="0.25">
      <c r="AN251" s="761"/>
    </row>
    <row r="252" spans="40:40" s="502" customFormat="1" x14ac:dyDescent="0.25">
      <c r="AN252" s="761"/>
    </row>
    <row r="253" spans="40:40" s="502" customFormat="1" x14ac:dyDescent="0.25">
      <c r="AN253" s="761"/>
    </row>
    <row r="254" spans="40:40" s="502" customFormat="1" x14ac:dyDescent="0.25">
      <c r="AN254" s="761"/>
    </row>
    <row r="255" spans="40:40" s="502" customFormat="1" x14ac:dyDescent="0.25">
      <c r="AN255" s="761"/>
    </row>
    <row r="256" spans="40:40" s="502" customFormat="1" x14ac:dyDescent="0.25">
      <c r="AN256" s="761"/>
    </row>
    <row r="257" spans="40:40" s="502" customFormat="1" x14ac:dyDescent="0.25">
      <c r="AN257" s="761"/>
    </row>
    <row r="258" spans="40:40" s="502" customFormat="1" x14ac:dyDescent="0.25">
      <c r="AN258" s="761"/>
    </row>
    <row r="259" spans="40:40" s="502" customFormat="1" x14ac:dyDescent="0.25">
      <c r="AN259" s="761"/>
    </row>
    <row r="260" spans="40:40" s="502" customFormat="1" x14ac:dyDescent="0.25">
      <c r="AN260" s="761"/>
    </row>
    <row r="261" spans="40:40" s="502" customFormat="1" x14ac:dyDescent="0.25">
      <c r="AN261" s="761"/>
    </row>
    <row r="262" spans="40:40" s="502" customFormat="1" x14ac:dyDescent="0.25">
      <c r="AN262" s="761"/>
    </row>
    <row r="263" spans="40:40" s="502" customFormat="1" x14ac:dyDescent="0.25">
      <c r="AN263" s="761"/>
    </row>
    <row r="264" spans="40:40" s="502" customFormat="1" x14ac:dyDescent="0.25">
      <c r="AN264" s="761"/>
    </row>
    <row r="265" spans="40:40" s="502" customFormat="1" x14ac:dyDescent="0.25">
      <c r="AN265" s="761"/>
    </row>
    <row r="266" spans="40:40" s="502" customFormat="1" x14ac:dyDescent="0.25">
      <c r="AN266" s="761"/>
    </row>
    <row r="267" spans="40:40" s="502" customFormat="1" x14ac:dyDescent="0.25">
      <c r="AN267" s="761"/>
    </row>
    <row r="268" spans="40:40" s="502" customFormat="1" x14ac:dyDescent="0.25">
      <c r="AN268" s="761"/>
    </row>
    <row r="269" spans="40:40" s="502" customFormat="1" x14ac:dyDescent="0.25">
      <c r="AN269" s="761"/>
    </row>
    <row r="270" spans="40:40" s="502" customFormat="1" x14ac:dyDescent="0.25">
      <c r="AN270" s="761"/>
    </row>
    <row r="271" spans="40:40" s="502" customFormat="1" x14ac:dyDescent="0.25">
      <c r="AN271" s="761"/>
    </row>
    <row r="272" spans="40:40" s="502" customFormat="1" x14ac:dyDescent="0.25">
      <c r="AN272" s="761"/>
    </row>
    <row r="273" spans="40:40" s="502" customFormat="1" x14ac:dyDescent="0.25">
      <c r="AN273" s="761"/>
    </row>
    <row r="274" spans="40:40" s="502" customFormat="1" x14ac:dyDescent="0.25">
      <c r="AN274" s="761"/>
    </row>
    <row r="275" spans="40:40" s="502" customFormat="1" x14ac:dyDescent="0.25">
      <c r="AN275" s="761"/>
    </row>
    <row r="276" spans="40:40" s="502" customFormat="1" x14ac:dyDescent="0.25">
      <c r="AN276" s="761"/>
    </row>
    <row r="277" spans="40:40" s="502" customFormat="1" x14ac:dyDescent="0.25">
      <c r="AN277" s="761"/>
    </row>
    <row r="278" spans="40:40" s="502" customFormat="1" x14ac:dyDescent="0.25">
      <c r="AN278" s="761"/>
    </row>
    <row r="279" spans="40:40" s="502" customFormat="1" x14ac:dyDescent="0.25">
      <c r="AN279" s="761"/>
    </row>
    <row r="280" spans="40:40" s="502" customFormat="1" x14ac:dyDescent="0.25">
      <c r="AN280" s="761"/>
    </row>
    <row r="281" spans="40:40" s="502" customFormat="1" x14ac:dyDescent="0.25">
      <c r="AN281" s="761"/>
    </row>
    <row r="282" spans="40:40" s="502" customFormat="1" x14ac:dyDescent="0.25">
      <c r="AN282" s="761"/>
    </row>
    <row r="283" spans="40:40" s="502" customFormat="1" x14ac:dyDescent="0.25">
      <c r="AN283" s="761"/>
    </row>
    <row r="284" spans="40:40" s="502" customFormat="1" x14ac:dyDescent="0.25">
      <c r="AN284" s="761"/>
    </row>
    <row r="285" spans="40:40" s="502" customFormat="1" x14ac:dyDescent="0.25">
      <c r="AN285" s="761"/>
    </row>
    <row r="286" spans="40:40" s="502" customFormat="1" x14ac:dyDescent="0.25">
      <c r="AN286" s="761"/>
    </row>
    <row r="287" spans="40:40" s="502" customFormat="1" x14ac:dyDescent="0.25">
      <c r="AN287" s="761"/>
    </row>
    <row r="288" spans="40:40" s="502" customFormat="1" x14ac:dyDescent="0.25">
      <c r="AN288" s="761"/>
    </row>
    <row r="289" spans="40:40" s="502" customFormat="1" x14ac:dyDescent="0.25">
      <c r="AN289" s="761"/>
    </row>
    <row r="290" spans="40:40" s="502" customFormat="1" x14ac:dyDescent="0.25">
      <c r="AN290" s="761"/>
    </row>
    <row r="291" spans="40:40" s="502" customFormat="1" x14ac:dyDescent="0.25">
      <c r="AN291" s="761"/>
    </row>
    <row r="292" spans="40:40" s="502" customFormat="1" x14ac:dyDescent="0.25">
      <c r="AN292" s="761"/>
    </row>
    <row r="293" spans="40:40" s="502" customFormat="1" x14ac:dyDescent="0.25">
      <c r="AN293" s="761"/>
    </row>
    <row r="294" spans="40:40" s="502" customFormat="1" x14ac:dyDescent="0.25">
      <c r="AN294" s="761"/>
    </row>
    <row r="295" spans="40:40" s="502" customFormat="1" x14ac:dyDescent="0.25">
      <c r="AN295" s="761"/>
    </row>
    <row r="296" spans="40:40" s="502" customFormat="1" x14ac:dyDescent="0.25">
      <c r="AN296" s="761"/>
    </row>
    <row r="297" spans="40:40" s="502" customFormat="1" x14ac:dyDescent="0.25">
      <c r="AN297" s="761"/>
    </row>
    <row r="298" spans="40:40" s="502" customFormat="1" x14ac:dyDescent="0.25">
      <c r="AN298" s="761"/>
    </row>
    <row r="299" spans="40:40" s="502" customFormat="1" x14ac:dyDescent="0.25">
      <c r="AN299" s="761"/>
    </row>
    <row r="300" spans="40:40" s="502" customFormat="1" x14ac:dyDescent="0.25">
      <c r="AN300" s="761"/>
    </row>
    <row r="301" spans="40:40" s="502" customFormat="1" x14ac:dyDescent="0.25">
      <c r="AN301" s="761"/>
    </row>
    <row r="302" spans="40:40" s="502" customFormat="1" x14ac:dyDescent="0.25">
      <c r="AN302" s="761"/>
    </row>
    <row r="303" spans="40:40" s="502" customFormat="1" x14ac:dyDescent="0.25">
      <c r="AN303" s="761"/>
    </row>
    <row r="304" spans="40:40" s="502" customFormat="1" x14ac:dyDescent="0.25">
      <c r="AN304" s="761"/>
    </row>
    <row r="305" spans="40:40" s="502" customFormat="1" x14ac:dyDescent="0.25">
      <c r="AN305" s="761"/>
    </row>
    <row r="306" spans="40:40" s="502" customFormat="1" x14ac:dyDescent="0.25">
      <c r="AN306" s="761"/>
    </row>
    <row r="307" spans="40:40" s="502" customFormat="1" x14ac:dyDescent="0.25">
      <c r="AN307" s="761"/>
    </row>
    <row r="308" spans="40:40" s="502" customFormat="1" x14ac:dyDescent="0.25">
      <c r="AN308" s="761"/>
    </row>
    <row r="309" spans="40:40" s="502" customFormat="1" x14ac:dyDescent="0.25">
      <c r="AN309" s="761"/>
    </row>
    <row r="310" spans="40:40" s="502" customFormat="1" x14ac:dyDescent="0.25">
      <c r="AN310" s="761"/>
    </row>
    <row r="311" spans="40:40" s="502" customFormat="1" x14ac:dyDescent="0.25">
      <c r="AN311" s="761"/>
    </row>
    <row r="312" spans="40:40" s="502" customFormat="1" x14ac:dyDescent="0.25">
      <c r="AN312" s="761"/>
    </row>
    <row r="313" spans="40:40" s="502" customFormat="1" x14ac:dyDescent="0.25">
      <c r="AN313" s="761"/>
    </row>
    <row r="314" spans="40:40" s="502" customFormat="1" x14ac:dyDescent="0.25">
      <c r="AN314" s="761"/>
    </row>
    <row r="315" spans="40:40" s="502" customFormat="1" x14ac:dyDescent="0.25">
      <c r="AN315" s="761"/>
    </row>
    <row r="316" spans="40:40" s="502" customFormat="1" x14ac:dyDescent="0.25">
      <c r="AN316" s="761"/>
    </row>
    <row r="317" spans="40:40" s="502" customFormat="1" x14ac:dyDescent="0.25">
      <c r="AN317" s="761"/>
    </row>
    <row r="318" spans="40:40" s="502" customFormat="1" x14ac:dyDescent="0.25">
      <c r="AN318" s="761"/>
    </row>
    <row r="319" spans="40:40" s="502" customFormat="1" x14ac:dyDescent="0.25">
      <c r="AN319" s="761"/>
    </row>
    <row r="320" spans="40:40" s="502" customFormat="1" x14ac:dyDescent="0.25">
      <c r="AN320" s="761"/>
    </row>
    <row r="321" spans="40:40" s="502" customFormat="1" x14ac:dyDescent="0.25">
      <c r="AN321" s="761"/>
    </row>
    <row r="322" spans="40:40" s="502" customFormat="1" x14ac:dyDescent="0.25">
      <c r="AN322" s="761"/>
    </row>
    <row r="323" spans="40:40" s="502" customFormat="1" x14ac:dyDescent="0.25">
      <c r="AN323" s="761"/>
    </row>
    <row r="324" spans="40:40" s="502" customFormat="1" x14ac:dyDescent="0.25">
      <c r="AN324" s="761"/>
    </row>
    <row r="325" spans="40:40" s="502" customFormat="1" x14ac:dyDescent="0.25">
      <c r="AN325" s="761"/>
    </row>
    <row r="326" spans="40:40" s="502" customFormat="1" x14ac:dyDescent="0.25">
      <c r="AN326" s="761"/>
    </row>
    <row r="327" spans="40:40" s="502" customFormat="1" x14ac:dyDescent="0.25">
      <c r="AN327" s="761"/>
    </row>
    <row r="328" spans="40:40" s="502" customFormat="1" x14ac:dyDescent="0.25">
      <c r="AN328" s="761"/>
    </row>
    <row r="329" spans="40:40" s="502" customFormat="1" x14ac:dyDescent="0.25">
      <c r="AN329" s="761"/>
    </row>
    <row r="330" spans="40:40" s="502" customFormat="1" x14ac:dyDescent="0.25">
      <c r="AN330" s="761"/>
    </row>
    <row r="331" spans="40:40" s="502" customFormat="1" x14ac:dyDescent="0.25">
      <c r="AN331" s="761"/>
    </row>
    <row r="332" spans="40:40" s="502" customFormat="1" x14ac:dyDescent="0.25">
      <c r="AN332" s="761"/>
    </row>
    <row r="333" spans="40:40" s="502" customFormat="1" x14ac:dyDescent="0.25">
      <c r="AN333" s="761"/>
    </row>
    <row r="334" spans="40:40" s="502" customFormat="1" x14ac:dyDescent="0.25">
      <c r="AN334" s="761"/>
    </row>
    <row r="335" spans="40:40" s="502" customFormat="1" x14ac:dyDescent="0.25">
      <c r="AN335" s="761"/>
    </row>
    <row r="336" spans="40:40" s="502" customFormat="1" x14ac:dyDescent="0.25">
      <c r="AN336" s="761"/>
    </row>
    <row r="337" spans="40:40" s="502" customFormat="1" x14ac:dyDescent="0.25">
      <c r="AN337" s="761"/>
    </row>
    <row r="338" spans="40:40" s="502" customFormat="1" x14ac:dyDescent="0.25">
      <c r="AN338" s="761"/>
    </row>
    <row r="339" spans="40:40" s="502" customFormat="1" x14ac:dyDescent="0.25">
      <c r="AN339" s="761"/>
    </row>
    <row r="340" spans="40:40" s="502" customFormat="1" x14ac:dyDescent="0.25">
      <c r="AN340" s="761"/>
    </row>
    <row r="341" spans="40:40" s="502" customFormat="1" x14ac:dyDescent="0.25">
      <c r="AN341" s="761"/>
    </row>
    <row r="342" spans="40:40" s="502" customFormat="1" x14ac:dyDescent="0.25">
      <c r="AN342" s="761"/>
    </row>
    <row r="343" spans="40:40" s="502" customFormat="1" x14ac:dyDescent="0.25">
      <c r="AN343" s="761"/>
    </row>
    <row r="344" spans="40:40" s="502" customFormat="1" x14ac:dyDescent="0.25">
      <c r="AN344" s="761"/>
    </row>
    <row r="345" spans="40:40" s="502" customFormat="1" x14ac:dyDescent="0.25">
      <c r="AN345" s="761"/>
    </row>
    <row r="346" spans="40:40" s="502" customFormat="1" x14ac:dyDescent="0.25">
      <c r="AN346" s="761"/>
    </row>
    <row r="347" spans="40:40" s="502" customFormat="1" x14ac:dyDescent="0.25">
      <c r="AN347" s="761"/>
    </row>
    <row r="348" spans="40:40" s="502" customFormat="1" x14ac:dyDescent="0.25">
      <c r="AN348" s="761"/>
    </row>
    <row r="349" spans="40:40" s="502" customFormat="1" x14ac:dyDescent="0.25">
      <c r="AN349" s="761"/>
    </row>
    <row r="350" spans="40:40" s="502" customFormat="1" x14ac:dyDescent="0.25">
      <c r="AN350" s="761"/>
    </row>
    <row r="351" spans="40:40" s="502" customFormat="1" x14ac:dyDescent="0.25">
      <c r="AN351" s="761"/>
    </row>
    <row r="352" spans="40:40" s="502" customFormat="1" x14ac:dyDescent="0.25">
      <c r="AN352" s="761"/>
    </row>
    <row r="353" spans="40:40" s="502" customFormat="1" x14ac:dyDescent="0.25">
      <c r="AN353" s="761"/>
    </row>
    <row r="354" spans="40:40" s="502" customFormat="1" x14ac:dyDescent="0.25">
      <c r="AN354" s="761"/>
    </row>
    <row r="355" spans="40:40" s="502" customFormat="1" x14ac:dyDescent="0.25">
      <c r="AN355" s="761"/>
    </row>
    <row r="356" spans="40:40" s="502" customFormat="1" x14ac:dyDescent="0.25">
      <c r="AN356" s="761"/>
    </row>
    <row r="357" spans="40:40" s="502" customFormat="1" x14ac:dyDescent="0.25">
      <c r="AN357" s="761"/>
    </row>
    <row r="358" spans="40:40" s="502" customFormat="1" x14ac:dyDescent="0.25">
      <c r="AN358" s="761"/>
    </row>
    <row r="359" spans="40:40" s="502" customFormat="1" x14ac:dyDescent="0.25">
      <c r="AN359" s="761"/>
    </row>
    <row r="360" spans="40:40" s="502" customFormat="1" x14ac:dyDescent="0.25">
      <c r="AN360" s="761"/>
    </row>
    <row r="361" spans="40:40" s="502" customFormat="1" x14ac:dyDescent="0.25">
      <c r="AN361" s="761"/>
    </row>
    <row r="362" spans="40:40" s="502" customFormat="1" x14ac:dyDescent="0.25">
      <c r="AN362" s="761"/>
    </row>
    <row r="363" spans="40:40" s="502" customFormat="1" x14ac:dyDescent="0.25">
      <c r="AN363" s="761"/>
    </row>
    <row r="364" spans="40:40" s="502" customFormat="1" x14ac:dyDescent="0.25">
      <c r="AN364" s="761"/>
    </row>
    <row r="365" spans="40:40" s="502" customFormat="1" x14ac:dyDescent="0.25">
      <c r="AN365" s="761"/>
    </row>
    <row r="366" spans="40:40" s="502" customFormat="1" x14ac:dyDescent="0.25">
      <c r="AN366" s="761"/>
    </row>
    <row r="367" spans="40:40" s="502" customFormat="1" x14ac:dyDescent="0.25">
      <c r="AN367" s="761"/>
    </row>
    <row r="368" spans="40:40" s="502" customFormat="1" x14ac:dyDescent="0.25">
      <c r="AN368" s="761"/>
    </row>
    <row r="369" spans="40:40" s="502" customFormat="1" x14ac:dyDescent="0.25">
      <c r="AN369" s="761"/>
    </row>
    <row r="370" spans="40:40" s="502" customFormat="1" x14ac:dyDescent="0.25">
      <c r="AN370" s="761"/>
    </row>
    <row r="371" spans="40:40" s="502" customFormat="1" x14ac:dyDescent="0.25">
      <c r="AN371" s="761"/>
    </row>
    <row r="372" spans="40:40" s="502" customFormat="1" x14ac:dyDescent="0.25">
      <c r="AN372" s="761"/>
    </row>
    <row r="373" spans="40:40" s="502" customFormat="1" x14ac:dyDescent="0.25">
      <c r="AN373" s="761"/>
    </row>
    <row r="374" spans="40:40" s="502" customFormat="1" x14ac:dyDescent="0.25">
      <c r="AN374" s="761"/>
    </row>
    <row r="375" spans="40:40" s="502" customFormat="1" x14ac:dyDescent="0.25">
      <c r="AN375" s="761"/>
    </row>
    <row r="376" spans="40:40" s="502" customFormat="1" x14ac:dyDescent="0.25">
      <c r="AN376" s="761"/>
    </row>
    <row r="377" spans="40:40" s="502" customFormat="1" x14ac:dyDescent="0.25">
      <c r="AN377" s="761"/>
    </row>
    <row r="378" spans="40:40" s="502" customFormat="1" x14ac:dyDescent="0.25">
      <c r="AN378" s="761"/>
    </row>
    <row r="379" spans="40:40" s="502" customFormat="1" x14ac:dyDescent="0.25">
      <c r="AN379" s="761"/>
    </row>
    <row r="380" spans="40:40" s="502" customFormat="1" x14ac:dyDescent="0.25">
      <c r="AN380" s="761"/>
    </row>
    <row r="381" spans="40:40" s="502" customFormat="1" x14ac:dyDescent="0.25">
      <c r="AN381" s="761"/>
    </row>
    <row r="382" spans="40:40" s="502" customFormat="1" x14ac:dyDescent="0.25">
      <c r="AN382" s="761"/>
    </row>
    <row r="383" spans="40:40" s="502" customFormat="1" x14ac:dyDescent="0.25">
      <c r="AN383" s="761"/>
    </row>
    <row r="384" spans="40:40" s="502" customFormat="1" x14ac:dyDescent="0.25">
      <c r="AN384" s="761"/>
    </row>
    <row r="385" spans="40:40" s="502" customFormat="1" x14ac:dyDescent="0.25">
      <c r="AN385" s="761"/>
    </row>
    <row r="386" spans="40:40" s="502" customFormat="1" x14ac:dyDescent="0.25">
      <c r="AN386" s="761"/>
    </row>
    <row r="387" spans="40:40" s="502" customFormat="1" x14ac:dyDescent="0.25">
      <c r="AN387" s="761"/>
    </row>
    <row r="388" spans="40:40" s="502" customFormat="1" x14ac:dyDescent="0.25">
      <c r="AN388" s="761"/>
    </row>
    <row r="389" spans="40:40" s="502" customFormat="1" x14ac:dyDescent="0.25">
      <c r="AN389" s="761"/>
    </row>
    <row r="390" spans="40:40" s="502" customFormat="1" x14ac:dyDescent="0.25">
      <c r="AN390" s="761"/>
    </row>
    <row r="391" spans="40:40" s="502" customFormat="1" x14ac:dyDescent="0.25">
      <c r="AN391" s="761"/>
    </row>
    <row r="392" spans="40:40" s="502" customFormat="1" x14ac:dyDescent="0.25">
      <c r="AN392" s="761"/>
    </row>
    <row r="393" spans="40:40" s="502" customFormat="1" x14ac:dyDescent="0.25">
      <c r="AN393" s="761"/>
    </row>
    <row r="394" spans="40:40" s="502" customFormat="1" x14ac:dyDescent="0.25">
      <c r="AN394" s="761"/>
    </row>
    <row r="395" spans="40:40" s="502" customFormat="1" x14ac:dyDescent="0.25">
      <c r="AN395" s="761"/>
    </row>
    <row r="396" spans="40:40" s="502" customFormat="1" x14ac:dyDescent="0.25">
      <c r="AN396" s="761"/>
    </row>
    <row r="397" spans="40:40" s="502" customFormat="1" x14ac:dyDescent="0.25">
      <c r="AN397" s="761"/>
    </row>
    <row r="398" spans="40:40" s="502" customFormat="1" x14ac:dyDescent="0.25">
      <c r="AN398" s="761"/>
    </row>
    <row r="399" spans="40:40" s="502" customFormat="1" x14ac:dyDescent="0.25">
      <c r="AN399" s="761"/>
    </row>
    <row r="400" spans="40:40" s="502" customFormat="1" x14ac:dyDescent="0.25">
      <c r="AN400" s="761"/>
    </row>
    <row r="401" spans="40:40" s="502" customFormat="1" x14ac:dyDescent="0.25">
      <c r="AN401" s="761"/>
    </row>
    <row r="402" spans="40:40" s="502" customFormat="1" x14ac:dyDescent="0.25">
      <c r="AN402" s="761"/>
    </row>
    <row r="403" spans="40:40" s="502" customFormat="1" x14ac:dyDescent="0.25">
      <c r="AN403" s="761"/>
    </row>
    <row r="404" spans="40:40" s="502" customFormat="1" x14ac:dyDescent="0.25">
      <c r="AN404" s="761"/>
    </row>
    <row r="405" spans="40:40" s="502" customFormat="1" x14ac:dyDescent="0.25">
      <c r="AN405" s="761"/>
    </row>
    <row r="406" spans="40:40" s="502" customFormat="1" x14ac:dyDescent="0.25">
      <c r="AN406" s="761"/>
    </row>
    <row r="407" spans="40:40" s="502" customFormat="1" x14ac:dyDescent="0.25">
      <c r="AN407" s="761"/>
    </row>
    <row r="408" spans="40:40" s="502" customFormat="1" x14ac:dyDescent="0.25">
      <c r="AN408" s="761"/>
    </row>
    <row r="409" spans="40:40" s="502" customFormat="1" x14ac:dyDescent="0.25">
      <c r="AN409" s="761"/>
    </row>
    <row r="410" spans="40:40" s="502" customFormat="1" x14ac:dyDescent="0.25">
      <c r="AN410" s="761"/>
    </row>
    <row r="411" spans="40:40" s="502" customFormat="1" x14ac:dyDescent="0.25">
      <c r="AN411" s="761"/>
    </row>
    <row r="412" spans="40:40" s="502" customFormat="1" x14ac:dyDescent="0.25">
      <c r="AN412" s="761"/>
    </row>
    <row r="413" spans="40:40" s="502" customFormat="1" x14ac:dyDescent="0.25">
      <c r="AN413" s="761"/>
    </row>
    <row r="414" spans="40:40" s="502" customFormat="1" x14ac:dyDescent="0.25">
      <c r="AN414" s="761"/>
    </row>
    <row r="415" spans="40:40" s="502" customFormat="1" x14ac:dyDescent="0.25">
      <c r="AN415" s="761"/>
    </row>
    <row r="416" spans="40:40" s="502" customFormat="1" x14ac:dyDescent="0.25">
      <c r="AN416" s="761"/>
    </row>
    <row r="417" spans="40:40" s="502" customFormat="1" x14ac:dyDescent="0.25">
      <c r="AN417" s="761"/>
    </row>
    <row r="418" spans="40:40" s="502" customFormat="1" x14ac:dyDescent="0.25">
      <c r="AN418" s="761"/>
    </row>
    <row r="419" spans="40:40" s="502" customFormat="1" x14ac:dyDescent="0.25">
      <c r="AN419" s="761"/>
    </row>
    <row r="420" spans="40:40" s="502" customFormat="1" x14ac:dyDescent="0.25">
      <c r="AN420" s="761"/>
    </row>
    <row r="421" spans="40:40" s="502" customFormat="1" x14ac:dyDescent="0.25">
      <c r="AN421" s="761"/>
    </row>
    <row r="422" spans="40:40" s="502" customFormat="1" x14ac:dyDescent="0.25">
      <c r="AN422" s="761"/>
    </row>
    <row r="423" spans="40:40" s="502" customFormat="1" x14ac:dyDescent="0.25">
      <c r="AN423" s="761"/>
    </row>
    <row r="424" spans="40:40" s="502" customFormat="1" x14ac:dyDescent="0.25">
      <c r="AN424" s="761"/>
    </row>
    <row r="425" spans="40:40" s="502" customFormat="1" x14ac:dyDescent="0.25">
      <c r="AN425" s="761"/>
    </row>
    <row r="426" spans="40:40" s="502" customFormat="1" x14ac:dyDescent="0.25">
      <c r="AN426" s="761"/>
    </row>
    <row r="427" spans="40:40" s="502" customFormat="1" x14ac:dyDescent="0.25">
      <c r="AN427" s="761"/>
    </row>
    <row r="428" spans="40:40" s="502" customFormat="1" x14ac:dyDescent="0.25">
      <c r="AN428" s="761"/>
    </row>
    <row r="429" spans="40:40" s="502" customFormat="1" x14ac:dyDescent="0.25">
      <c r="AN429" s="761"/>
    </row>
    <row r="430" spans="40:40" s="502" customFormat="1" x14ac:dyDescent="0.25">
      <c r="AN430" s="761"/>
    </row>
    <row r="431" spans="40:40" s="502" customFormat="1" x14ac:dyDescent="0.25">
      <c r="AN431" s="761"/>
    </row>
    <row r="432" spans="40:40" s="502" customFormat="1" x14ac:dyDescent="0.25">
      <c r="AN432" s="761"/>
    </row>
    <row r="433" spans="40:40" s="502" customFormat="1" x14ac:dyDescent="0.25">
      <c r="AN433" s="761"/>
    </row>
    <row r="434" spans="40:40" s="502" customFormat="1" x14ac:dyDescent="0.25">
      <c r="AN434" s="761"/>
    </row>
    <row r="435" spans="40:40" s="502" customFormat="1" x14ac:dyDescent="0.25">
      <c r="AN435" s="761"/>
    </row>
    <row r="436" spans="40:40" s="502" customFormat="1" x14ac:dyDescent="0.25">
      <c r="AN436" s="761"/>
    </row>
    <row r="437" spans="40:40" s="502" customFormat="1" x14ac:dyDescent="0.25">
      <c r="AN437" s="761"/>
    </row>
    <row r="438" spans="40:40" s="502" customFormat="1" x14ac:dyDescent="0.25">
      <c r="AN438" s="761"/>
    </row>
    <row r="439" spans="40:40" s="502" customFormat="1" x14ac:dyDescent="0.25">
      <c r="AN439" s="761"/>
    </row>
    <row r="440" spans="40:40" s="502" customFormat="1" x14ac:dyDescent="0.25">
      <c r="AN440" s="761"/>
    </row>
    <row r="441" spans="40:40" s="502" customFormat="1" x14ac:dyDescent="0.25">
      <c r="AN441" s="761"/>
    </row>
    <row r="442" spans="40:40" s="502" customFormat="1" x14ac:dyDescent="0.25">
      <c r="AN442" s="761"/>
    </row>
    <row r="443" spans="40:40" s="502" customFormat="1" x14ac:dyDescent="0.25">
      <c r="AN443" s="761"/>
    </row>
    <row r="444" spans="40:40" s="502" customFormat="1" x14ac:dyDescent="0.25">
      <c r="AN444" s="761"/>
    </row>
    <row r="445" spans="40:40" s="502" customFormat="1" x14ac:dyDescent="0.25">
      <c r="AN445" s="761"/>
    </row>
    <row r="446" spans="40:40" s="502" customFormat="1" x14ac:dyDescent="0.25">
      <c r="AN446" s="761"/>
    </row>
    <row r="447" spans="40:40" s="502" customFormat="1" x14ac:dyDescent="0.25">
      <c r="AN447" s="761"/>
    </row>
    <row r="448" spans="40:40" s="502" customFormat="1" x14ac:dyDescent="0.25">
      <c r="AN448" s="761"/>
    </row>
    <row r="449" spans="40:40" s="502" customFormat="1" x14ac:dyDescent="0.25">
      <c r="AN449" s="761"/>
    </row>
    <row r="450" spans="40:40" s="502" customFormat="1" x14ac:dyDescent="0.25">
      <c r="AN450" s="761"/>
    </row>
    <row r="451" spans="40:40" s="502" customFormat="1" x14ac:dyDescent="0.25">
      <c r="AN451" s="761"/>
    </row>
    <row r="452" spans="40:40" s="502" customFormat="1" x14ac:dyDescent="0.25">
      <c r="AN452" s="761"/>
    </row>
    <row r="453" spans="40:40" s="502" customFormat="1" x14ac:dyDescent="0.25">
      <c r="AN453" s="761"/>
    </row>
    <row r="454" spans="40:40" s="502" customFormat="1" x14ac:dyDescent="0.25">
      <c r="AN454" s="761"/>
    </row>
    <row r="455" spans="40:40" s="502" customFormat="1" x14ac:dyDescent="0.25">
      <c r="AN455" s="761"/>
    </row>
    <row r="456" spans="40:40" s="502" customFormat="1" x14ac:dyDescent="0.25">
      <c r="AN456" s="761"/>
    </row>
    <row r="457" spans="40:40" s="502" customFormat="1" x14ac:dyDescent="0.25">
      <c r="AN457" s="761"/>
    </row>
    <row r="458" spans="40:40" s="502" customFormat="1" x14ac:dyDescent="0.25">
      <c r="AN458" s="761"/>
    </row>
    <row r="459" spans="40:40" s="502" customFormat="1" x14ac:dyDescent="0.25">
      <c r="AN459" s="761"/>
    </row>
    <row r="460" spans="40:40" s="502" customFormat="1" x14ac:dyDescent="0.25">
      <c r="AN460" s="761"/>
    </row>
    <row r="461" spans="40:40" s="502" customFormat="1" x14ac:dyDescent="0.25">
      <c r="AN461" s="761"/>
    </row>
    <row r="462" spans="40:40" s="502" customFormat="1" x14ac:dyDescent="0.25">
      <c r="AN462" s="761"/>
    </row>
    <row r="463" spans="40:40" s="502" customFormat="1" x14ac:dyDescent="0.25">
      <c r="AN463" s="761"/>
    </row>
    <row r="464" spans="40:40" s="502" customFormat="1" x14ac:dyDescent="0.25">
      <c r="AN464" s="761"/>
    </row>
    <row r="465" spans="40:40" s="502" customFormat="1" x14ac:dyDescent="0.25">
      <c r="AN465" s="761"/>
    </row>
    <row r="466" spans="40:40" s="502" customFormat="1" x14ac:dyDescent="0.25">
      <c r="AN466" s="761"/>
    </row>
    <row r="467" spans="40:40" s="502" customFormat="1" x14ac:dyDescent="0.25">
      <c r="AN467" s="761"/>
    </row>
    <row r="468" spans="40:40" s="502" customFormat="1" x14ac:dyDescent="0.25">
      <c r="AN468" s="761"/>
    </row>
    <row r="469" spans="40:40" s="502" customFormat="1" x14ac:dyDescent="0.25">
      <c r="AN469" s="761"/>
    </row>
    <row r="470" spans="40:40" s="502" customFormat="1" x14ac:dyDescent="0.25">
      <c r="AN470" s="761"/>
    </row>
    <row r="471" spans="40:40" s="502" customFormat="1" x14ac:dyDescent="0.25">
      <c r="AN471" s="761"/>
    </row>
    <row r="472" spans="40:40" s="502" customFormat="1" x14ac:dyDescent="0.25">
      <c r="AN472" s="761"/>
    </row>
    <row r="473" spans="40:40" s="502" customFormat="1" x14ac:dyDescent="0.25">
      <c r="AN473" s="761"/>
    </row>
    <row r="474" spans="40:40" s="502" customFormat="1" x14ac:dyDescent="0.25">
      <c r="AN474" s="761"/>
    </row>
    <row r="475" spans="40:40" s="502" customFormat="1" x14ac:dyDescent="0.25">
      <c r="AN475" s="761"/>
    </row>
    <row r="476" spans="40:40" s="502" customFormat="1" x14ac:dyDescent="0.25">
      <c r="AN476" s="761"/>
    </row>
    <row r="477" spans="40:40" s="502" customFormat="1" x14ac:dyDescent="0.25">
      <c r="AN477" s="761"/>
    </row>
    <row r="478" spans="40:40" s="502" customFormat="1" x14ac:dyDescent="0.25">
      <c r="AN478" s="761"/>
    </row>
    <row r="479" spans="40:40" s="502" customFormat="1" x14ac:dyDescent="0.25">
      <c r="AN479" s="761"/>
    </row>
    <row r="480" spans="40:40" s="502" customFormat="1" x14ac:dyDescent="0.25">
      <c r="AN480" s="761"/>
    </row>
    <row r="481" spans="40:40" s="502" customFormat="1" x14ac:dyDescent="0.25">
      <c r="AN481" s="761"/>
    </row>
    <row r="482" spans="40:40" s="502" customFormat="1" x14ac:dyDescent="0.25">
      <c r="AN482" s="761"/>
    </row>
    <row r="483" spans="40:40" s="502" customFormat="1" x14ac:dyDescent="0.25">
      <c r="AN483" s="761"/>
    </row>
    <row r="484" spans="40:40" s="502" customFormat="1" x14ac:dyDescent="0.25">
      <c r="AN484" s="761"/>
    </row>
    <row r="485" spans="40:40" s="502" customFormat="1" x14ac:dyDescent="0.25">
      <c r="AN485" s="761"/>
    </row>
    <row r="486" spans="40:40" s="502" customFormat="1" x14ac:dyDescent="0.25">
      <c r="AN486" s="761"/>
    </row>
    <row r="487" spans="40:40" s="502" customFormat="1" x14ac:dyDescent="0.25">
      <c r="AN487" s="761"/>
    </row>
    <row r="488" spans="40:40" s="502" customFormat="1" x14ac:dyDescent="0.25">
      <c r="AN488" s="761"/>
    </row>
    <row r="489" spans="40:40" s="502" customFormat="1" x14ac:dyDescent="0.25">
      <c r="AN489" s="761"/>
    </row>
    <row r="490" spans="40:40" s="502" customFormat="1" x14ac:dyDescent="0.25">
      <c r="AN490" s="761"/>
    </row>
    <row r="491" spans="40:40" s="502" customFormat="1" x14ac:dyDescent="0.25">
      <c r="AN491" s="761"/>
    </row>
    <row r="492" spans="40:40" s="502" customFormat="1" x14ac:dyDescent="0.25">
      <c r="AN492" s="761"/>
    </row>
    <row r="493" spans="40:40" s="502" customFormat="1" x14ac:dyDescent="0.25">
      <c r="AN493" s="761"/>
    </row>
    <row r="494" spans="40:40" s="502" customFormat="1" x14ac:dyDescent="0.25">
      <c r="AN494" s="761"/>
    </row>
    <row r="495" spans="40:40" s="502" customFormat="1" x14ac:dyDescent="0.25">
      <c r="AN495" s="761"/>
    </row>
    <row r="496" spans="40:40" s="502" customFormat="1" x14ac:dyDescent="0.25">
      <c r="AN496" s="761"/>
    </row>
    <row r="497" spans="40:40" s="502" customFormat="1" x14ac:dyDescent="0.25">
      <c r="AN497" s="761"/>
    </row>
    <row r="498" spans="40:40" s="502" customFormat="1" x14ac:dyDescent="0.25">
      <c r="AN498" s="761"/>
    </row>
    <row r="499" spans="40:40" s="502" customFormat="1" x14ac:dyDescent="0.25">
      <c r="AN499" s="761"/>
    </row>
    <row r="500" spans="40:40" s="502" customFormat="1" x14ac:dyDescent="0.25">
      <c r="AN500" s="761"/>
    </row>
    <row r="501" spans="40:40" s="502" customFormat="1" x14ac:dyDescent="0.25">
      <c r="AN501" s="761"/>
    </row>
    <row r="502" spans="40:40" s="502" customFormat="1" x14ac:dyDescent="0.25">
      <c r="AN502" s="761"/>
    </row>
    <row r="503" spans="40:40" s="502" customFormat="1" x14ac:dyDescent="0.25">
      <c r="AN503" s="761"/>
    </row>
    <row r="504" spans="40:40" s="502" customFormat="1" x14ac:dyDescent="0.25">
      <c r="AN504" s="761"/>
    </row>
    <row r="505" spans="40:40" s="502" customFormat="1" x14ac:dyDescent="0.25">
      <c r="AN505" s="761"/>
    </row>
    <row r="506" spans="40:40" s="502" customFormat="1" x14ac:dyDescent="0.25">
      <c r="AN506" s="761"/>
    </row>
    <row r="507" spans="40:40" s="502" customFormat="1" x14ac:dyDescent="0.25">
      <c r="AN507" s="761"/>
    </row>
    <row r="508" spans="40:40" s="502" customFormat="1" x14ac:dyDescent="0.25">
      <c r="AN508" s="761"/>
    </row>
    <row r="509" spans="40:40" s="502" customFormat="1" x14ac:dyDescent="0.25">
      <c r="AN509" s="761"/>
    </row>
    <row r="510" spans="40:40" s="502" customFormat="1" x14ac:dyDescent="0.25">
      <c r="AN510" s="761"/>
    </row>
    <row r="511" spans="40:40" s="502" customFormat="1" x14ac:dyDescent="0.25">
      <c r="AN511" s="761"/>
    </row>
    <row r="512" spans="40:40" s="502" customFormat="1" x14ac:dyDescent="0.25">
      <c r="AN512" s="761"/>
    </row>
    <row r="513" spans="40:40" s="502" customFormat="1" x14ac:dyDescent="0.25">
      <c r="AN513" s="761"/>
    </row>
    <row r="514" spans="40:40" s="502" customFormat="1" x14ac:dyDescent="0.25">
      <c r="AN514" s="761"/>
    </row>
    <row r="515" spans="40:40" s="502" customFormat="1" x14ac:dyDescent="0.25">
      <c r="AN515" s="761"/>
    </row>
    <row r="516" spans="40:40" s="502" customFormat="1" x14ac:dyDescent="0.25">
      <c r="AN516" s="761"/>
    </row>
    <row r="517" spans="40:40" s="502" customFormat="1" x14ac:dyDescent="0.25">
      <c r="AN517" s="761"/>
    </row>
    <row r="518" spans="40:40" s="502" customFormat="1" x14ac:dyDescent="0.25">
      <c r="AN518" s="761"/>
    </row>
    <row r="519" spans="40:40" s="502" customFormat="1" x14ac:dyDescent="0.25">
      <c r="AN519" s="761"/>
    </row>
    <row r="520" spans="40:40" s="502" customFormat="1" x14ac:dyDescent="0.25">
      <c r="AN520" s="761"/>
    </row>
    <row r="521" spans="40:40" s="502" customFormat="1" x14ac:dyDescent="0.25">
      <c r="AN521" s="761"/>
    </row>
    <row r="522" spans="40:40" s="502" customFormat="1" x14ac:dyDescent="0.25">
      <c r="AN522" s="761"/>
    </row>
    <row r="523" spans="40:40" s="502" customFormat="1" x14ac:dyDescent="0.25">
      <c r="AN523" s="761"/>
    </row>
    <row r="524" spans="40:40" s="502" customFormat="1" x14ac:dyDescent="0.25">
      <c r="AN524" s="761"/>
    </row>
    <row r="525" spans="40:40" s="502" customFormat="1" x14ac:dyDescent="0.25">
      <c r="AN525" s="761"/>
    </row>
    <row r="526" spans="40:40" s="502" customFormat="1" x14ac:dyDescent="0.25">
      <c r="AN526" s="761"/>
    </row>
    <row r="527" spans="40:40" s="502" customFormat="1" x14ac:dyDescent="0.25">
      <c r="AN527" s="761"/>
    </row>
    <row r="528" spans="40:40" s="502" customFormat="1" x14ac:dyDescent="0.25">
      <c r="AN528" s="761"/>
    </row>
    <row r="529" spans="40:40" s="502" customFormat="1" x14ac:dyDescent="0.25">
      <c r="AN529" s="761"/>
    </row>
    <row r="530" spans="40:40" s="502" customFormat="1" x14ac:dyDescent="0.25">
      <c r="AN530" s="761"/>
    </row>
    <row r="531" spans="40:40" s="502" customFormat="1" x14ac:dyDescent="0.25">
      <c r="AN531" s="761"/>
    </row>
    <row r="532" spans="40:40" s="502" customFormat="1" x14ac:dyDescent="0.25">
      <c r="AN532" s="761"/>
    </row>
    <row r="533" spans="40:40" s="502" customFormat="1" x14ac:dyDescent="0.25">
      <c r="AN533" s="761"/>
    </row>
    <row r="534" spans="40:40" s="502" customFormat="1" x14ac:dyDescent="0.25">
      <c r="AN534" s="761"/>
    </row>
    <row r="535" spans="40:40" s="502" customFormat="1" x14ac:dyDescent="0.25">
      <c r="AN535" s="761"/>
    </row>
    <row r="536" spans="40:40" s="502" customFormat="1" x14ac:dyDescent="0.25">
      <c r="AN536" s="761"/>
    </row>
    <row r="537" spans="40:40" s="502" customFormat="1" x14ac:dyDescent="0.25">
      <c r="AN537" s="761"/>
    </row>
    <row r="538" spans="40:40" s="502" customFormat="1" x14ac:dyDescent="0.25">
      <c r="AN538" s="761"/>
    </row>
    <row r="539" spans="40:40" s="502" customFormat="1" x14ac:dyDescent="0.25">
      <c r="AN539" s="761"/>
    </row>
    <row r="540" spans="40:40" s="502" customFormat="1" x14ac:dyDescent="0.25">
      <c r="AN540" s="761"/>
    </row>
    <row r="541" spans="40:40" s="502" customFormat="1" x14ac:dyDescent="0.25">
      <c r="AN541" s="761"/>
    </row>
    <row r="542" spans="40:40" s="502" customFormat="1" x14ac:dyDescent="0.25">
      <c r="AN542" s="761"/>
    </row>
    <row r="543" spans="40:40" s="502" customFormat="1" x14ac:dyDescent="0.25">
      <c r="AN543" s="761"/>
    </row>
    <row r="544" spans="40:40" s="502" customFormat="1" x14ac:dyDescent="0.25">
      <c r="AN544" s="761"/>
    </row>
    <row r="545" spans="40:40" s="502" customFormat="1" x14ac:dyDescent="0.25">
      <c r="AN545" s="761"/>
    </row>
    <row r="546" spans="40:40" s="502" customFormat="1" x14ac:dyDescent="0.25">
      <c r="AN546" s="761"/>
    </row>
    <row r="547" spans="40:40" s="502" customFormat="1" x14ac:dyDescent="0.25">
      <c r="AN547" s="761"/>
    </row>
    <row r="548" spans="40:40" s="502" customFormat="1" x14ac:dyDescent="0.25">
      <c r="AN548" s="761"/>
    </row>
    <row r="549" spans="40:40" s="502" customFormat="1" x14ac:dyDescent="0.25">
      <c r="AN549" s="761"/>
    </row>
    <row r="550" spans="40:40" s="502" customFormat="1" x14ac:dyDescent="0.25">
      <c r="AN550" s="761"/>
    </row>
    <row r="551" spans="40:40" s="502" customFormat="1" x14ac:dyDescent="0.25">
      <c r="AN551" s="761"/>
    </row>
    <row r="552" spans="40:40" s="502" customFormat="1" x14ac:dyDescent="0.25">
      <c r="AN552" s="761"/>
    </row>
    <row r="553" spans="40:40" s="502" customFormat="1" x14ac:dyDescent="0.25">
      <c r="AN553" s="761"/>
    </row>
    <row r="554" spans="40:40" s="502" customFormat="1" x14ac:dyDescent="0.25">
      <c r="AN554" s="761"/>
    </row>
    <row r="555" spans="40:40" s="502" customFormat="1" x14ac:dyDescent="0.25">
      <c r="AN555" s="761"/>
    </row>
    <row r="556" spans="40:40" s="502" customFormat="1" x14ac:dyDescent="0.25">
      <c r="AN556" s="761"/>
    </row>
    <row r="557" spans="40:40" s="502" customFormat="1" x14ac:dyDescent="0.25">
      <c r="AN557" s="761"/>
    </row>
    <row r="558" spans="40:40" s="502" customFormat="1" x14ac:dyDescent="0.25">
      <c r="AN558" s="761"/>
    </row>
    <row r="559" spans="40:40" s="502" customFormat="1" x14ac:dyDescent="0.25">
      <c r="AN559" s="761"/>
    </row>
    <row r="560" spans="40:40" s="502" customFormat="1" x14ac:dyDescent="0.25">
      <c r="AN560" s="761"/>
    </row>
    <row r="561" spans="40:40" s="502" customFormat="1" x14ac:dyDescent="0.25">
      <c r="AN561" s="761"/>
    </row>
    <row r="562" spans="40:40" s="502" customFormat="1" x14ac:dyDescent="0.25">
      <c r="AN562" s="761"/>
    </row>
    <row r="563" spans="40:40" s="502" customFormat="1" x14ac:dyDescent="0.25">
      <c r="AN563" s="761"/>
    </row>
    <row r="564" spans="40:40" s="502" customFormat="1" x14ac:dyDescent="0.25">
      <c r="AN564" s="761"/>
    </row>
    <row r="565" spans="40:40" s="502" customFormat="1" x14ac:dyDescent="0.25">
      <c r="AN565" s="761"/>
    </row>
    <row r="566" spans="40:40" s="502" customFormat="1" x14ac:dyDescent="0.25">
      <c r="AN566" s="761"/>
    </row>
    <row r="567" spans="40:40" s="502" customFormat="1" x14ac:dyDescent="0.25">
      <c r="AN567" s="761"/>
    </row>
    <row r="568" spans="40:40" s="502" customFormat="1" x14ac:dyDescent="0.25">
      <c r="AN568" s="761"/>
    </row>
    <row r="569" spans="40:40" s="502" customFormat="1" x14ac:dyDescent="0.25">
      <c r="AN569" s="761"/>
    </row>
    <row r="570" spans="40:40" s="502" customFormat="1" x14ac:dyDescent="0.25">
      <c r="AN570" s="761"/>
    </row>
    <row r="571" spans="40:40" s="502" customFormat="1" x14ac:dyDescent="0.25">
      <c r="AN571" s="761"/>
    </row>
    <row r="572" spans="40:40" s="502" customFormat="1" x14ac:dyDescent="0.25">
      <c r="AN572" s="761"/>
    </row>
    <row r="573" spans="40:40" s="502" customFormat="1" x14ac:dyDescent="0.25">
      <c r="AN573" s="761"/>
    </row>
    <row r="574" spans="40:40" s="502" customFormat="1" x14ac:dyDescent="0.25">
      <c r="AN574" s="761"/>
    </row>
    <row r="575" spans="40:40" s="502" customFormat="1" x14ac:dyDescent="0.25">
      <c r="AN575" s="761"/>
    </row>
    <row r="576" spans="40:40" s="502" customFormat="1" x14ac:dyDescent="0.25">
      <c r="AN576" s="761"/>
    </row>
    <row r="577" spans="40:40" s="502" customFormat="1" x14ac:dyDescent="0.25">
      <c r="AN577" s="761"/>
    </row>
    <row r="578" spans="40:40" s="502" customFormat="1" x14ac:dyDescent="0.25">
      <c r="AN578" s="761"/>
    </row>
    <row r="579" spans="40:40" s="502" customFormat="1" x14ac:dyDescent="0.25">
      <c r="AN579" s="761"/>
    </row>
    <row r="580" spans="40:40" s="502" customFormat="1" x14ac:dyDescent="0.25">
      <c r="AN580" s="761"/>
    </row>
    <row r="581" spans="40:40" s="502" customFormat="1" x14ac:dyDescent="0.25">
      <c r="AN581" s="761"/>
    </row>
    <row r="582" spans="40:40" s="502" customFormat="1" x14ac:dyDescent="0.25">
      <c r="AN582" s="761"/>
    </row>
    <row r="583" spans="40:40" s="502" customFormat="1" x14ac:dyDescent="0.25">
      <c r="AN583" s="761"/>
    </row>
    <row r="584" spans="40:40" s="502" customFormat="1" x14ac:dyDescent="0.25">
      <c r="AN584" s="761"/>
    </row>
    <row r="585" spans="40:40" s="502" customFormat="1" x14ac:dyDescent="0.25">
      <c r="AN585" s="761"/>
    </row>
    <row r="586" spans="40:40" s="502" customFormat="1" x14ac:dyDescent="0.25">
      <c r="AN586" s="761"/>
    </row>
    <row r="587" spans="40:40" s="502" customFormat="1" x14ac:dyDescent="0.25">
      <c r="AN587" s="761"/>
    </row>
    <row r="588" spans="40:40" s="502" customFormat="1" x14ac:dyDescent="0.25">
      <c r="AN588" s="761"/>
    </row>
    <row r="589" spans="40:40" s="502" customFormat="1" x14ac:dyDescent="0.25">
      <c r="AN589" s="761"/>
    </row>
    <row r="590" spans="40:40" s="502" customFormat="1" x14ac:dyDescent="0.25">
      <c r="AN590" s="761"/>
    </row>
    <row r="591" spans="40:40" s="502" customFormat="1" x14ac:dyDescent="0.25">
      <c r="AN591" s="761"/>
    </row>
    <row r="592" spans="40:40" s="502" customFormat="1" x14ac:dyDescent="0.25">
      <c r="AN592" s="761"/>
    </row>
    <row r="593" spans="40:40" s="502" customFormat="1" x14ac:dyDescent="0.25">
      <c r="AN593" s="761"/>
    </row>
    <row r="594" spans="40:40" s="502" customFormat="1" x14ac:dyDescent="0.25">
      <c r="AN594" s="761"/>
    </row>
    <row r="595" spans="40:40" s="502" customFormat="1" x14ac:dyDescent="0.25">
      <c r="AN595" s="761"/>
    </row>
    <row r="596" spans="40:40" s="502" customFormat="1" x14ac:dyDescent="0.25">
      <c r="AN596" s="761"/>
    </row>
    <row r="597" spans="40:40" s="502" customFormat="1" x14ac:dyDescent="0.25">
      <c r="AN597" s="761"/>
    </row>
    <row r="598" spans="40:40" s="502" customFormat="1" x14ac:dyDescent="0.25">
      <c r="AN598" s="761"/>
    </row>
    <row r="599" spans="40:40" s="502" customFormat="1" x14ac:dyDescent="0.25">
      <c r="AN599" s="761"/>
    </row>
    <row r="600" spans="40:40" s="502" customFormat="1" x14ac:dyDescent="0.25">
      <c r="AN600" s="761"/>
    </row>
    <row r="601" spans="40:40" s="502" customFormat="1" x14ac:dyDescent="0.25">
      <c r="AN601" s="761"/>
    </row>
    <row r="602" spans="40:40" s="502" customFormat="1" x14ac:dyDescent="0.25">
      <c r="AN602" s="761"/>
    </row>
    <row r="603" spans="40:40" s="502" customFormat="1" x14ac:dyDescent="0.25">
      <c r="AN603" s="761"/>
    </row>
    <row r="604" spans="40:40" s="502" customFormat="1" x14ac:dyDescent="0.25">
      <c r="AN604" s="761"/>
    </row>
    <row r="605" spans="40:40" s="502" customFormat="1" x14ac:dyDescent="0.25">
      <c r="AN605" s="761"/>
    </row>
    <row r="606" spans="40:40" s="502" customFormat="1" x14ac:dyDescent="0.25">
      <c r="AN606" s="761"/>
    </row>
    <row r="607" spans="40:40" s="502" customFormat="1" x14ac:dyDescent="0.25">
      <c r="AN607" s="761"/>
    </row>
    <row r="608" spans="40:40" s="502" customFormat="1" x14ac:dyDescent="0.25">
      <c r="AN608" s="761"/>
    </row>
    <row r="609" spans="40:40" s="502" customFormat="1" x14ac:dyDescent="0.25">
      <c r="AN609" s="761"/>
    </row>
    <row r="610" spans="40:40" s="502" customFormat="1" x14ac:dyDescent="0.25">
      <c r="AN610" s="761"/>
    </row>
    <row r="611" spans="40:40" s="502" customFormat="1" x14ac:dyDescent="0.25">
      <c r="AN611" s="761"/>
    </row>
    <row r="612" spans="40:40" s="502" customFormat="1" x14ac:dyDescent="0.25">
      <c r="AN612" s="761"/>
    </row>
    <row r="613" spans="40:40" s="502" customFormat="1" x14ac:dyDescent="0.25">
      <c r="AN613" s="761"/>
    </row>
    <row r="614" spans="40:40" s="502" customFormat="1" x14ac:dyDescent="0.25">
      <c r="AN614" s="761"/>
    </row>
    <row r="615" spans="40:40" s="502" customFormat="1" x14ac:dyDescent="0.25">
      <c r="AN615" s="761"/>
    </row>
    <row r="616" spans="40:40" s="502" customFormat="1" x14ac:dyDescent="0.25">
      <c r="AN616" s="761"/>
    </row>
    <row r="617" spans="40:40" s="502" customFormat="1" x14ac:dyDescent="0.25">
      <c r="AN617" s="761"/>
    </row>
    <row r="618" spans="40:40" s="502" customFormat="1" x14ac:dyDescent="0.25">
      <c r="AN618" s="761"/>
    </row>
    <row r="619" spans="40:40" s="502" customFormat="1" x14ac:dyDescent="0.25">
      <c r="AN619" s="761"/>
    </row>
    <row r="620" spans="40:40" s="502" customFormat="1" x14ac:dyDescent="0.25">
      <c r="AN620" s="761"/>
    </row>
    <row r="621" spans="40:40" s="502" customFormat="1" x14ac:dyDescent="0.25">
      <c r="AN621" s="761"/>
    </row>
    <row r="622" spans="40:40" s="502" customFormat="1" x14ac:dyDescent="0.25">
      <c r="AN622" s="761"/>
    </row>
    <row r="623" spans="40:40" s="502" customFormat="1" x14ac:dyDescent="0.25">
      <c r="AN623" s="761"/>
    </row>
    <row r="624" spans="40:40" s="502" customFormat="1" x14ac:dyDescent="0.25">
      <c r="AN624" s="761"/>
    </row>
    <row r="625" spans="40:40" s="502" customFormat="1" x14ac:dyDescent="0.25">
      <c r="AN625" s="761"/>
    </row>
    <row r="626" spans="40:40" s="502" customFormat="1" x14ac:dyDescent="0.25">
      <c r="AN626" s="761"/>
    </row>
    <row r="627" spans="40:40" s="502" customFormat="1" x14ac:dyDescent="0.25">
      <c r="AN627" s="761"/>
    </row>
    <row r="628" spans="40:40" s="502" customFormat="1" x14ac:dyDescent="0.25">
      <c r="AN628" s="761"/>
    </row>
    <row r="629" spans="40:40" s="502" customFormat="1" x14ac:dyDescent="0.25">
      <c r="AN629" s="761"/>
    </row>
    <row r="630" spans="40:40" s="502" customFormat="1" x14ac:dyDescent="0.25">
      <c r="AN630" s="761"/>
    </row>
    <row r="631" spans="40:40" s="502" customFormat="1" x14ac:dyDescent="0.25">
      <c r="AN631" s="761"/>
    </row>
    <row r="632" spans="40:40" s="502" customFormat="1" x14ac:dyDescent="0.25">
      <c r="AN632" s="761"/>
    </row>
    <row r="633" spans="40:40" s="502" customFormat="1" x14ac:dyDescent="0.25">
      <c r="AN633" s="761"/>
    </row>
    <row r="634" spans="40:40" s="502" customFormat="1" x14ac:dyDescent="0.25">
      <c r="AN634" s="761"/>
    </row>
    <row r="635" spans="40:40" s="502" customFormat="1" x14ac:dyDescent="0.25">
      <c r="AN635" s="761"/>
    </row>
    <row r="636" spans="40:40" s="502" customFormat="1" x14ac:dyDescent="0.25">
      <c r="AN636" s="761"/>
    </row>
    <row r="637" spans="40:40" s="502" customFormat="1" x14ac:dyDescent="0.25">
      <c r="AN637" s="761"/>
    </row>
    <row r="638" spans="40:40" s="502" customFormat="1" x14ac:dyDescent="0.25">
      <c r="AN638" s="761"/>
    </row>
    <row r="639" spans="40:40" s="502" customFormat="1" x14ac:dyDescent="0.25">
      <c r="AN639" s="761"/>
    </row>
    <row r="640" spans="40:40" s="502" customFormat="1" x14ac:dyDescent="0.25">
      <c r="AN640" s="761"/>
    </row>
    <row r="641" spans="40:40" s="502" customFormat="1" x14ac:dyDescent="0.25">
      <c r="AN641" s="761"/>
    </row>
    <row r="642" spans="40:40" s="502" customFormat="1" x14ac:dyDescent="0.25">
      <c r="AN642" s="761"/>
    </row>
    <row r="643" spans="40:40" s="502" customFormat="1" x14ac:dyDescent="0.25">
      <c r="AN643" s="761"/>
    </row>
    <row r="644" spans="40:40" s="502" customFormat="1" x14ac:dyDescent="0.25">
      <c r="AN644" s="761"/>
    </row>
    <row r="645" spans="40:40" s="502" customFormat="1" x14ac:dyDescent="0.25">
      <c r="AN645" s="761"/>
    </row>
    <row r="646" spans="40:40" s="502" customFormat="1" x14ac:dyDescent="0.25">
      <c r="AN646" s="761"/>
    </row>
    <row r="647" spans="40:40" s="502" customFormat="1" x14ac:dyDescent="0.25">
      <c r="AN647" s="761"/>
    </row>
    <row r="648" spans="40:40" s="502" customFormat="1" x14ac:dyDescent="0.25">
      <c r="AN648" s="761"/>
    </row>
    <row r="649" spans="40:40" s="502" customFormat="1" x14ac:dyDescent="0.25">
      <c r="AN649" s="761"/>
    </row>
    <row r="650" spans="40:40" s="502" customFormat="1" x14ac:dyDescent="0.25">
      <c r="AN650" s="761"/>
    </row>
    <row r="651" spans="40:40" s="502" customFormat="1" x14ac:dyDescent="0.25">
      <c r="AN651" s="761"/>
    </row>
    <row r="652" spans="40:40" s="502" customFormat="1" x14ac:dyDescent="0.25">
      <c r="AN652" s="761"/>
    </row>
    <row r="653" spans="40:40" s="502" customFormat="1" x14ac:dyDescent="0.25">
      <c r="AN653" s="761"/>
    </row>
    <row r="654" spans="40:40" s="502" customFormat="1" x14ac:dyDescent="0.25">
      <c r="AN654" s="761"/>
    </row>
    <row r="655" spans="40:40" s="502" customFormat="1" x14ac:dyDescent="0.25">
      <c r="AN655" s="761"/>
    </row>
    <row r="656" spans="40:40" s="502" customFormat="1" x14ac:dyDescent="0.25">
      <c r="AN656" s="761"/>
    </row>
    <row r="657" spans="40:40" s="502" customFormat="1" x14ac:dyDescent="0.25">
      <c r="AN657" s="761"/>
    </row>
    <row r="658" spans="40:40" s="502" customFormat="1" x14ac:dyDescent="0.25">
      <c r="AN658" s="761"/>
    </row>
    <row r="659" spans="40:40" s="502" customFormat="1" x14ac:dyDescent="0.25">
      <c r="AN659" s="761"/>
    </row>
    <row r="660" spans="40:40" s="502" customFormat="1" x14ac:dyDescent="0.25">
      <c r="AN660" s="761"/>
    </row>
    <row r="661" spans="40:40" s="502" customFormat="1" x14ac:dyDescent="0.25">
      <c r="AN661" s="761"/>
    </row>
    <row r="662" spans="40:40" s="502" customFormat="1" x14ac:dyDescent="0.25">
      <c r="AN662" s="761"/>
    </row>
    <row r="663" spans="40:40" s="502" customFormat="1" x14ac:dyDescent="0.25">
      <c r="AN663" s="761"/>
    </row>
    <row r="664" spans="40:40" s="502" customFormat="1" x14ac:dyDescent="0.25">
      <c r="AN664" s="761"/>
    </row>
    <row r="665" spans="40:40" s="502" customFormat="1" x14ac:dyDescent="0.25">
      <c r="AN665" s="761"/>
    </row>
    <row r="666" spans="40:40" s="502" customFormat="1" x14ac:dyDescent="0.25">
      <c r="AN666" s="761"/>
    </row>
    <row r="667" spans="40:40" s="502" customFormat="1" x14ac:dyDescent="0.25">
      <c r="AN667" s="761"/>
    </row>
    <row r="668" spans="40:40" s="502" customFormat="1" x14ac:dyDescent="0.25">
      <c r="AN668" s="761"/>
    </row>
    <row r="669" spans="40:40" s="502" customFormat="1" x14ac:dyDescent="0.25">
      <c r="AN669" s="761"/>
    </row>
    <row r="670" spans="40:40" s="502" customFormat="1" x14ac:dyDescent="0.25">
      <c r="AN670" s="761"/>
    </row>
    <row r="671" spans="40:40" s="502" customFormat="1" x14ac:dyDescent="0.25">
      <c r="AN671" s="761"/>
    </row>
    <row r="672" spans="40:40" s="502" customFormat="1" x14ac:dyDescent="0.25">
      <c r="AN672" s="761"/>
    </row>
    <row r="673" spans="40:40" s="502" customFormat="1" x14ac:dyDescent="0.25">
      <c r="AN673" s="761"/>
    </row>
    <row r="674" spans="40:40" s="502" customFormat="1" x14ac:dyDescent="0.25">
      <c r="AN674" s="761"/>
    </row>
    <row r="675" spans="40:40" s="502" customFormat="1" x14ac:dyDescent="0.25">
      <c r="AN675" s="761"/>
    </row>
    <row r="676" spans="40:40" s="502" customFormat="1" x14ac:dyDescent="0.25">
      <c r="AN676" s="761"/>
    </row>
    <row r="677" spans="40:40" s="502" customFormat="1" x14ac:dyDescent="0.25">
      <c r="AN677" s="761"/>
    </row>
    <row r="678" spans="40:40" s="502" customFormat="1" x14ac:dyDescent="0.25">
      <c r="AN678" s="761"/>
    </row>
    <row r="679" spans="40:40" s="502" customFormat="1" x14ac:dyDescent="0.25">
      <c r="AN679" s="761"/>
    </row>
    <row r="680" spans="40:40" s="502" customFormat="1" x14ac:dyDescent="0.25">
      <c r="AN680" s="761"/>
    </row>
    <row r="681" spans="40:40" s="502" customFormat="1" x14ac:dyDescent="0.25">
      <c r="AN681" s="761"/>
    </row>
    <row r="682" spans="40:40" s="502" customFormat="1" x14ac:dyDescent="0.25">
      <c r="AN682" s="761"/>
    </row>
    <row r="683" spans="40:40" s="502" customFormat="1" x14ac:dyDescent="0.25">
      <c r="AN683" s="761"/>
    </row>
    <row r="684" spans="40:40" s="502" customFormat="1" x14ac:dyDescent="0.25">
      <c r="AN684" s="761"/>
    </row>
    <row r="685" spans="40:40" s="502" customFormat="1" x14ac:dyDescent="0.25">
      <c r="AN685" s="761"/>
    </row>
    <row r="686" spans="40:40" s="502" customFormat="1" x14ac:dyDescent="0.25">
      <c r="AN686" s="761"/>
    </row>
    <row r="687" spans="40:40" s="502" customFormat="1" x14ac:dyDescent="0.25">
      <c r="AN687" s="761"/>
    </row>
    <row r="688" spans="40:40" s="502" customFormat="1" x14ac:dyDescent="0.25">
      <c r="AN688" s="761"/>
    </row>
    <row r="689" spans="40:40" s="502" customFormat="1" x14ac:dyDescent="0.25">
      <c r="AN689" s="761"/>
    </row>
    <row r="690" spans="40:40" s="502" customFormat="1" x14ac:dyDescent="0.25">
      <c r="AN690" s="761"/>
    </row>
    <row r="691" spans="40:40" s="502" customFormat="1" x14ac:dyDescent="0.25">
      <c r="AN691" s="761"/>
    </row>
    <row r="692" spans="40:40" s="502" customFormat="1" x14ac:dyDescent="0.25">
      <c r="AN692" s="761"/>
    </row>
    <row r="693" spans="40:40" s="502" customFormat="1" x14ac:dyDescent="0.25">
      <c r="AN693" s="761"/>
    </row>
    <row r="694" spans="40:40" s="502" customFormat="1" x14ac:dyDescent="0.25">
      <c r="AN694" s="761"/>
    </row>
    <row r="695" spans="40:40" s="502" customFormat="1" x14ac:dyDescent="0.25">
      <c r="AN695" s="761"/>
    </row>
    <row r="696" spans="40:40" s="502" customFormat="1" x14ac:dyDescent="0.25">
      <c r="AN696" s="761"/>
    </row>
    <row r="697" spans="40:40" s="502" customFormat="1" x14ac:dyDescent="0.25">
      <c r="AN697" s="761"/>
    </row>
    <row r="698" spans="40:40" s="502" customFormat="1" x14ac:dyDescent="0.25">
      <c r="AN698" s="761"/>
    </row>
    <row r="699" spans="40:40" s="502" customFormat="1" x14ac:dyDescent="0.25">
      <c r="AN699" s="761"/>
    </row>
    <row r="700" spans="40:40" s="502" customFormat="1" x14ac:dyDescent="0.25">
      <c r="AN700" s="761"/>
    </row>
    <row r="701" spans="40:40" s="502" customFormat="1" x14ac:dyDescent="0.25">
      <c r="AN701" s="761"/>
    </row>
    <row r="702" spans="40:40" s="502" customFormat="1" x14ac:dyDescent="0.25">
      <c r="AN702" s="761"/>
    </row>
    <row r="703" spans="40:40" s="502" customFormat="1" x14ac:dyDescent="0.25">
      <c r="AN703" s="761"/>
    </row>
    <row r="704" spans="40:40" s="502" customFormat="1" x14ac:dyDescent="0.25">
      <c r="AN704" s="761"/>
    </row>
    <row r="705" spans="40:40" s="502" customFormat="1" x14ac:dyDescent="0.25">
      <c r="AN705" s="761"/>
    </row>
    <row r="706" spans="40:40" s="502" customFormat="1" x14ac:dyDescent="0.25">
      <c r="AN706" s="761"/>
    </row>
    <row r="707" spans="40:40" s="502" customFormat="1" x14ac:dyDescent="0.25">
      <c r="AN707" s="761"/>
    </row>
    <row r="708" spans="40:40" s="502" customFormat="1" x14ac:dyDescent="0.25">
      <c r="AN708" s="761"/>
    </row>
    <row r="709" spans="40:40" s="502" customFormat="1" x14ac:dyDescent="0.25">
      <c r="AN709" s="761"/>
    </row>
    <row r="710" spans="40:40" s="502" customFormat="1" x14ac:dyDescent="0.25">
      <c r="AN710" s="761"/>
    </row>
    <row r="711" spans="40:40" s="502" customFormat="1" x14ac:dyDescent="0.25">
      <c r="AN711" s="761"/>
    </row>
    <row r="712" spans="40:40" s="502" customFormat="1" x14ac:dyDescent="0.25">
      <c r="AN712" s="761"/>
    </row>
    <row r="713" spans="40:40" s="502" customFormat="1" x14ac:dyDescent="0.25">
      <c r="AN713" s="761"/>
    </row>
    <row r="714" spans="40:40" s="502" customFormat="1" x14ac:dyDescent="0.25">
      <c r="AN714" s="761"/>
    </row>
    <row r="715" spans="40:40" s="502" customFormat="1" x14ac:dyDescent="0.25">
      <c r="AN715" s="761"/>
    </row>
    <row r="716" spans="40:40" s="502" customFormat="1" x14ac:dyDescent="0.25">
      <c r="AN716" s="761"/>
    </row>
    <row r="717" spans="40:40" s="502" customFormat="1" x14ac:dyDescent="0.25">
      <c r="AN717" s="761"/>
    </row>
    <row r="718" spans="40:40" s="502" customFormat="1" x14ac:dyDescent="0.25">
      <c r="AN718" s="761"/>
    </row>
    <row r="719" spans="40:40" s="502" customFormat="1" x14ac:dyDescent="0.25">
      <c r="AN719" s="761"/>
    </row>
    <row r="720" spans="40:40" s="502" customFormat="1" x14ac:dyDescent="0.25">
      <c r="AN720" s="761"/>
    </row>
    <row r="721" spans="40:40" s="502" customFormat="1" x14ac:dyDescent="0.25">
      <c r="AN721" s="761"/>
    </row>
    <row r="722" spans="40:40" s="502" customFormat="1" x14ac:dyDescent="0.25">
      <c r="AN722" s="761"/>
    </row>
    <row r="723" spans="40:40" s="502" customFormat="1" x14ac:dyDescent="0.25">
      <c r="AN723" s="761"/>
    </row>
    <row r="724" spans="40:40" s="502" customFormat="1" x14ac:dyDescent="0.25">
      <c r="AN724" s="761"/>
    </row>
    <row r="725" spans="40:40" s="502" customFormat="1" x14ac:dyDescent="0.25">
      <c r="AN725" s="761"/>
    </row>
    <row r="726" spans="40:40" s="502" customFormat="1" x14ac:dyDescent="0.25">
      <c r="AN726" s="761"/>
    </row>
    <row r="727" spans="40:40" s="502" customFormat="1" x14ac:dyDescent="0.25">
      <c r="AN727" s="761"/>
    </row>
    <row r="728" spans="40:40" s="502" customFormat="1" x14ac:dyDescent="0.25">
      <c r="AN728" s="761"/>
    </row>
    <row r="729" spans="40:40" s="502" customFormat="1" x14ac:dyDescent="0.25">
      <c r="AN729" s="761"/>
    </row>
    <row r="730" spans="40:40" s="502" customFormat="1" x14ac:dyDescent="0.25">
      <c r="AN730" s="761"/>
    </row>
    <row r="731" spans="40:40" s="502" customFormat="1" x14ac:dyDescent="0.25">
      <c r="AN731" s="761"/>
    </row>
    <row r="732" spans="40:40" s="502" customFormat="1" x14ac:dyDescent="0.25">
      <c r="AN732" s="761"/>
    </row>
    <row r="733" spans="40:40" s="502" customFormat="1" x14ac:dyDescent="0.25">
      <c r="AN733" s="761"/>
    </row>
    <row r="734" spans="40:40" s="502" customFormat="1" x14ac:dyDescent="0.25">
      <c r="AN734" s="761"/>
    </row>
    <row r="735" spans="40:40" s="502" customFormat="1" x14ac:dyDescent="0.25">
      <c r="AN735" s="761"/>
    </row>
    <row r="736" spans="40:40" s="502" customFormat="1" x14ac:dyDescent="0.25">
      <c r="AN736" s="761"/>
    </row>
    <row r="737" spans="40:40" s="502" customFormat="1" x14ac:dyDescent="0.25">
      <c r="AN737" s="761"/>
    </row>
    <row r="738" spans="40:40" s="502" customFormat="1" x14ac:dyDescent="0.25">
      <c r="AN738" s="761"/>
    </row>
    <row r="739" spans="40:40" s="502" customFormat="1" x14ac:dyDescent="0.25">
      <c r="AN739" s="761"/>
    </row>
    <row r="740" spans="40:40" s="502" customFormat="1" x14ac:dyDescent="0.25">
      <c r="AN740" s="761"/>
    </row>
    <row r="741" spans="40:40" s="502" customFormat="1" x14ac:dyDescent="0.25">
      <c r="AN741" s="761"/>
    </row>
    <row r="742" spans="40:40" s="502" customFormat="1" x14ac:dyDescent="0.25">
      <c r="AN742" s="761"/>
    </row>
    <row r="743" spans="40:40" s="502" customFormat="1" x14ac:dyDescent="0.25">
      <c r="AN743" s="761"/>
    </row>
    <row r="744" spans="40:40" s="502" customFormat="1" x14ac:dyDescent="0.25">
      <c r="AN744" s="761"/>
    </row>
    <row r="745" spans="40:40" s="502" customFormat="1" x14ac:dyDescent="0.25">
      <c r="AN745" s="761"/>
    </row>
    <row r="746" spans="40:40" s="502" customFormat="1" x14ac:dyDescent="0.25">
      <c r="AN746" s="761"/>
    </row>
    <row r="747" spans="40:40" s="502" customFormat="1" x14ac:dyDescent="0.25">
      <c r="AN747" s="761"/>
    </row>
    <row r="748" spans="40:40" s="502" customFormat="1" x14ac:dyDescent="0.25">
      <c r="AN748" s="761"/>
    </row>
    <row r="749" spans="40:40" s="502" customFormat="1" x14ac:dyDescent="0.25">
      <c r="AN749" s="761"/>
    </row>
    <row r="750" spans="40:40" s="502" customFormat="1" x14ac:dyDescent="0.25">
      <c r="AN750" s="761"/>
    </row>
    <row r="751" spans="40:40" s="502" customFormat="1" x14ac:dyDescent="0.25">
      <c r="AN751" s="761"/>
    </row>
    <row r="752" spans="40:40" s="502" customFormat="1" x14ac:dyDescent="0.25">
      <c r="AN752" s="761"/>
    </row>
    <row r="753" spans="40:40" s="502" customFormat="1" x14ac:dyDescent="0.25">
      <c r="AN753" s="761"/>
    </row>
    <row r="754" spans="40:40" s="502" customFormat="1" x14ac:dyDescent="0.25">
      <c r="AN754" s="761"/>
    </row>
    <row r="755" spans="40:40" s="502" customFormat="1" x14ac:dyDescent="0.25">
      <c r="AN755" s="761"/>
    </row>
    <row r="756" spans="40:40" s="502" customFormat="1" x14ac:dyDescent="0.25">
      <c r="AN756" s="761"/>
    </row>
    <row r="757" spans="40:40" s="502" customFormat="1" x14ac:dyDescent="0.25">
      <c r="AN757" s="761"/>
    </row>
    <row r="758" spans="40:40" s="502" customFormat="1" x14ac:dyDescent="0.25">
      <c r="AN758" s="761"/>
    </row>
    <row r="759" spans="40:40" s="502" customFormat="1" x14ac:dyDescent="0.25">
      <c r="AN759" s="761"/>
    </row>
    <row r="760" spans="40:40" s="502" customFormat="1" x14ac:dyDescent="0.25">
      <c r="AN760" s="761"/>
    </row>
    <row r="761" spans="40:40" s="502" customFormat="1" x14ac:dyDescent="0.25">
      <c r="AN761" s="761"/>
    </row>
    <row r="762" spans="40:40" s="502" customFormat="1" x14ac:dyDescent="0.25">
      <c r="AN762" s="761"/>
    </row>
    <row r="763" spans="40:40" s="502" customFormat="1" x14ac:dyDescent="0.25">
      <c r="AN763" s="761"/>
    </row>
    <row r="764" spans="40:40" s="502" customFormat="1" x14ac:dyDescent="0.25">
      <c r="AN764" s="761"/>
    </row>
    <row r="765" spans="40:40" s="502" customFormat="1" x14ac:dyDescent="0.25">
      <c r="AN765" s="761"/>
    </row>
    <row r="766" spans="40:40" s="502" customFormat="1" x14ac:dyDescent="0.25">
      <c r="AN766" s="761"/>
    </row>
    <row r="767" spans="40:40" s="502" customFormat="1" x14ac:dyDescent="0.25">
      <c r="AN767" s="761"/>
    </row>
    <row r="768" spans="40:40" s="502" customFormat="1" x14ac:dyDescent="0.25">
      <c r="AN768" s="761"/>
    </row>
    <row r="769" spans="40:40" s="502" customFormat="1" x14ac:dyDescent="0.25">
      <c r="AN769" s="761"/>
    </row>
    <row r="770" spans="40:40" s="502" customFormat="1" x14ac:dyDescent="0.25">
      <c r="AN770" s="761"/>
    </row>
    <row r="771" spans="40:40" s="502" customFormat="1" x14ac:dyDescent="0.25">
      <c r="AN771" s="761"/>
    </row>
    <row r="772" spans="40:40" s="502" customFormat="1" x14ac:dyDescent="0.25">
      <c r="AN772" s="761"/>
    </row>
    <row r="773" spans="40:40" s="502" customFormat="1" x14ac:dyDescent="0.25">
      <c r="AN773" s="761"/>
    </row>
    <row r="774" spans="40:40" s="502" customFormat="1" x14ac:dyDescent="0.25">
      <c r="AN774" s="761"/>
    </row>
    <row r="775" spans="40:40" s="502" customFormat="1" x14ac:dyDescent="0.25">
      <c r="AN775" s="761"/>
    </row>
    <row r="776" spans="40:40" s="502" customFormat="1" x14ac:dyDescent="0.25">
      <c r="AN776" s="761"/>
    </row>
    <row r="777" spans="40:40" s="502" customFormat="1" x14ac:dyDescent="0.25">
      <c r="AN777" s="761"/>
    </row>
    <row r="778" spans="40:40" s="502" customFormat="1" x14ac:dyDescent="0.25">
      <c r="AN778" s="761"/>
    </row>
    <row r="779" spans="40:40" s="502" customFormat="1" x14ac:dyDescent="0.25">
      <c r="AN779" s="761"/>
    </row>
    <row r="780" spans="40:40" s="502" customFormat="1" x14ac:dyDescent="0.25">
      <c r="AN780" s="761"/>
    </row>
    <row r="781" spans="40:40" s="502" customFormat="1" x14ac:dyDescent="0.25">
      <c r="AN781" s="761"/>
    </row>
    <row r="782" spans="40:40" s="502" customFormat="1" x14ac:dyDescent="0.25">
      <c r="AN782" s="761"/>
    </row>
    <row r="783" spans="40:40" s="502" customFormat="1" x14ac:dyDescent="0.25">
      <c r="AN783" s="761"/>
    </row>
    <row r="784" spans="40:40" s="502" customFormat="1" x14ac:dyDescent="0.25">
      <c r="AN784" s="761"/>
    </row>
    <row r="785" spans="40:40" s="502" customFormat="1" x14ac:dyDescent="0.25">
      <c r="AN785" s="761"/>
    </row>
    <row r="786" spans="40:40" s="502" customFormat="1" x14ac:dyDescent="0.25">
      <c r="AN786" s="761"/>
    </row>
    <row r="787" spans="40:40" s="502" customFormat="1" x14ac:dyDescent="0.25">
      <c r="AN787" s="761"/>
    </row>
    <row r="788" spans="40:40" s="502" customFormat="1" x14ac:dyDescent="0.25">
      <c r="AN788" s="761"/>
    </row>
    <row r="789" spans="40:40" s="502" customFormat="1" x14ac:dyDescent="0.25">
      <c r="AN789" s="761"/>
    </row>
    <row r="790" spans="40:40" s="502" customFormat="1" x14ac:dyDescent="0.25">
      <c r="AN790" s="761"/>
    </row>
    <row r="791" spans="40:40" s="502" customFormat="1" x14ac:dyDescent="0.25">
      <c r="AN791" s="761"/>
    </row>
    <row r="792" spans="40:40" s="502" customFormat="1" x14ac:dyDescent="0.25">
      <c r="AN792" s="761"/>
    </row>
    <row r="793" spans="40:40" s="502" customFormat="1" x14ac:dyDescent="0.25">
      <c r="AN793" s="761"/>
    </row>
    <row r="794" spans="40:40" s="502" customFormat="1" x14ac:dyDescent="0.25">
      <c r="AN794" s="761"/>
    </row>
    <row r="795" spans="40:40" s="502" customFormat="1" x14ac:dyDescent="0.25">
      <c r="AN795" s="761"/>
    </row>
    <row r="796" spans="40:40" s="502" customFormat="1" x14ac:dyDescent="0.25">
      <c r="AN796" s="761"/>
    </row>
    <row r="797" spans="40:40" s="502" customFormat="1" x14ac:dyDescent="0.25">
      <c r="AN797" s="761"/>
    </row>
    <row r="798" spans="40:40" s="502" customFormat="1" x14ac:dyDescent="0.25">
      <c r="AN798" s="761"/>
    </row>
    <row r="799" spans="40:40" s="502" customFormat="1" x14ac:dyDescent="0.25">
      <c r="AN799" s="761"/>
    </row>
    <row r="800" spans="40:40" s="502" customFormat="1" x14ac:dyDescent="0.25">
      <c r="AN800" s="761"/>
    </row>
    <row r="801" spans="40:40" s="502" customFormat="1" x14ac:dyDescent="0.25">
      <c r="AN801" s="761"/>
    </row>
    <row r="802" spans="40:40" s="502" customFormat="1" x14ac:dyDescent="0.25">
      <c r="AN802" s="761"/>
    </row>
    <row r="803" spans="40:40" s="502" customFormat="1" x14ac:dyDescent="0.25">
      <c r="AN803" s="761"/>
    </row>
    <row r="804" spans="40:40" s="502" customFormat="1" x14ac:dyDescent="0.25">
      <c r="AN804" s="761"/>
    </row>
    <row r="805" spans="40:40" s="502" customFormat="1" x14ac:dyDescent="0.25">
      <c r="AN805" s="761"/>
    </row>
    <row r="806" spans="40:40" s="502" customFormat="1" x14ac:dyDescent="0.25">
      <c r="AN806" s="761"/>
    </row>
    <row r="807" spans="40:40" s="502" customFormat="1" x14ac:dyDescent="0.25">
      <c r="AN807" s="761"/>
    </row>
    <row r="808" spans="40:40" s="502" customFormat="1" x14ac:dyDescent="0.25">
      <c r="AN808" s="761"/>
    </row>
    <row r="809" spans="40:40" s="502" customFormat="1" x14ac:dyDescent="0.25">
      <c r="AN809" s="761"/>
    </row>
    <row r="810" spans="40:40" s="502" customFormat="1" x14ac:dyDescent="0.25">
      <c r="AN810" s="761"/>
    </row>
    <row r="811" spans="40:40" s="502" customFormat="1" x14ac:dyDescent="0.25">
      <c r="AN811" s="761"/>
    </row>
    <row r="812" spans="40:40" s="502" customFormat="1" x14ac:dyDescent="0.25">
      <c r="AN812" s="761"/>
    </row>
    <row r="813" spans="40:40" s="502" customFormat="1" x14ac:dyDescent="0.25">
      <c r="AN813" s="761"/>
    </row>
    <row r="814" spans="40:40" s="502" customFormat="1" x14ac:dyDescent="0.25">
      <c r="AN814" s="761"/>
    </row>
    <row r="815" spans="40:40" s="502" customFormat="1" x14ac:dyDescent="0.25">
      <c r="AN815" s="761"/>
    </row>
    <row r="816" spans="40:40" s="502" customFormat="1" x14ac:dyDescent="0.25">
      <c r="AN816" s="761"/>
    </row>
    <row r="817" spans="40:40" s="502" customFormat="1" x14ac:dyDescent="0.25">
      <c r="AN817" s="761"/>
    </row>
    <row r="818" spans="40:40" s="502" customFormat="1" x14ac:dyDescent="0.25">
      <c r="AN818" s="761"/>
    </row>
    <row r="819" spans="40:40" s="502" customFormat="1" x14ac:dyDescent="0.25">
      <c r="AN819" s="761"/>
    </row>
    <row r="820" spans="40:40" s="502" customFormat="1" x14ac:dyDescent="0.25">
      <c r="AN820" s="761"/>
    </row>
    <row r="821" spans="40:40" s="502" customFormat="1" x14ac:dyDescent="0.25">
      <c r="AN821" s="761"/>
    </row>
    <row r="822" spans="40:40" s="502" customFormat="1" x14ac:dyDescent="0.25">
      <c r="AN822" s="761"/>
    </row>
    <row r="823" spans="40:40" s="502" customFormat="1" x14ac:dyDescent="0.25">
      <c r="AN823" s="761"/>
    </row>
    <row r="824" spans="40:40" s="502" customFormat="1" x14ac:dyDescent="0.25">
      <c r="AN824" s="761"/>
    </row>
    <row r="825" spans="40:40" s="502" customFormat="1" x14ac:dyDescent="0.25">
      <c r="AN825" s="761"/>
    </row>
    <row r="826" spans="40:40" s="502" customFormat="1" x14ac:dyDescent="0.25">
      <c r="AN826" s="761"/>
    </row>
    <row r="827" spans="40:40" s="502" customFormat="1" x14ac:dyDescent="0.25">
      <c r="AN827" s="761"/>
    </row>
    <row r="828" spans="40:40" s="502" customFormat="1" x14ac:dyDescent="0.25">
      <c r="AN828" s="761"/>
    </row>
    <row r="829" spans="40:40" s="502" customFormat="1" x14ac:dyDescent="0.25">
      <c r="AN829" s="761"/>
    </row>
    <row r="830" spans="40:40" s="502" customFormat="1" x14ac:dyDescent="0.25">
      <c r="AN830" s="761"/>
    </row>
    <row r="831" spans="40:40" s="502" customFormat="1" x14ac:dyDescent="0.25">
      <c r="AN831" s="761"/>
    </row>
    <row r="832" spans="40:40" s="502" customFormat="1" x14ac:dyDescent="0.25">
      <c r="AN832" s="761"/>
    </row>
    <row r="833" spans="40:40" s="502" customFormat="1" x14ac:dyDescent="0.25">
      <c r="AN833" s="761"/>
    </row>
    <row r="834" spans="40:40" s="502" customFormat="1" x14ac:dyDescent="0.25">
      <c r="AN834" s="761"/>
    </row>
    <row r="835" spans="40:40" s="502" customFormat="1" x14ac:dyDescent="0.25">
      <c r="AN835" s="761"/>
    </row>
    <row r="836" spans="40:40" s="502" customFormat="1" x14ac:dyDescent="0.25">
      <c r="AN836" s="761"/>
    </row>
    <row r="837" spans="40:40" s="502" customFormat="1" x14ac:dyDescent="0.25">
      <c r="AN837" s="761"/>
    </row>
    <row r="838" spans="40:40" s="502" customFormat="1" x14ac:dyDescent="0.25">
      <c r="AN838" s="761"/>
    </row>
    <row r="839" spans="40:40" s="502" customFormat="1" x14ac:dyDescent="0.25">
      <c r="AN839" s="761"/>
    </row>
    <row r="840" spans="40:40" s="502" customFormat="1" x14ac:dyDescent="0.25">
      <c r="AN840" s="761"/>
    </row>
    <row r="841" spans="40:40" s="502" customFormat="1" x14ac:dyDescent="0.25">
      <c r="AN841" s="761"/>
    </row>
    <row r="842" spans="40:40" s="502" customFormat="1" x14ac:dyDescent="0.25">
      <c r="AN842" s="761"/>
    </row>
    <row r="843" spans="40:40" s="502" customFormat="1" x14ac:dyDescent="0.25">
      <c r="AN843" s="761"/>
    </row>
    <row r="844" spans="40:40" s="502" customFormat="1" x14ac:dyDescent="0.25">
      <c r="AN844" s="761"/>
    </row>
    <row r="845" spans="40:40" s="502" customFormat="1" x14ac:dyDescent="0.25">
      <c r="AN845" s="761"/>
    </row>
    <row r="846" spans="40:40" s="502" customFormat="1" x14ac:dyDescent="0.25">
      <c r="AN846" s="761"/>
    </row>
    <row r="847" spans="40:40" s="502" customFormat="1" x14ac:dyDescent="0.25">
      <c r="AN847" s="761"/>
    </row>
    <row r="848" spans="40:40" s="502" customFormat="1" x14ac:dyDescent="0.25">
      <c r="AN848" s="761"/>
    </row>
    <row r="849" spans="40:40" s="502" customFormat="1" x14ac:dyDescent="0.25">
      <c r="AN849" s="761"/>
    </row>
    <row r="850" spans="40:40" s="502" customFormat="1" x14ac:dyDescent="0.25">
      <c r="AN850" s="761"/>
    </row>
    <row r="851" spans="40:40" s="502" customFormat="1" x14ac:dyDescent="0.25">
      <c r="AN851" s="761"/>
    </row>
    <row r="852" spans="40:40" s="502" customFormat="1" x14ac:dyDescent="0.25">
      <c r="AN852" s="761"/>
    </row>
    <row r="853" spans="40:40" s="502" customFormat="1" x14ac:dyDescent="0.25">
      <c r="AN853" s="761"/>
    </row>
    <row r="854" spans="40:40" s="502" customFormat="1" x14ac:dyDescent="0.25">
      <c r="AN854" s="761"/>
    </row>
    <row r="855" spans="40:40" s="502" customFormat="1" x14ac:dyDescent="0.25">
      <c r="AN855" s="761"/>
    </row>
    <row r="856" spans="40:40" s="502" customFormat="1" x14ac:dyDescent="0.25">
      <c r="AN856" s="761"/>
    </row>
    <row r="857" spans="40:40" s="502" customFormat="1" x14ac:dyDescent="0.25">
      <c r="AN857" s="761"/>
    </row>
    <row r="858" spans="40:40" s="502" customFormat="1" x14ac:dyDescent="0.25">
      <c r="AN858" s="761"/>
    </row>
    <row r="859" spans="40:40" s="502" customFormat="1" x14ac:dyDescent="0.25">
      <c r="AN859" s="761"/>
    </row>
    <row r="860" spans="40:40" s="502" customFormat="1" x14ac:dyDescent="0.25">
      <c r="AN860" s="761"/>
    </row>
    <row r="861" spans="40:40" s="502" customFormat="1" x14ac:dyDescent="0.25">
      <c r="AN861" s="761"/>
    </row>
    <row r="862" spans="40:40" s="502" customFormat="1" x14ac:dyDescent="0.25">
      <c r="AN862" s="761"/>
    </row>
    <row r="863" spans="40:40" s="502" customFormat="1" x14ac:dyDescent="0.25">
      <c r="AN863" s="761"/>
    </row>
    <row r="864" spans="40:40" s="502" customFormat="1" x14ac:dyDescent="0.25">
      <c r="AN864" s="761"/>
    </row>
    <row r="865" spans="40:40" s="502" customFormat="1" x14ac:dyDescent="0.25">
      <c r="AN865" s="761"/>
    </row>
    <row r="866" spans="40:40" s="502" customFormat="1" x14ac:dyDescent="0.25">
      <c r="AN866" s="761"/>
    </row>
    <row r="867" spans="40:40" s="502" customFormat="1" x14ac:dyDescent="0.25">
      <c r="AN867" s="761"/>
    </row>
    <row r="868" spans="40:40" s="502" customFormat="1" x14ac:dyDescent="0.25">
      <c r="AN868" s="761"/>
    </row>
    <row r="869" spans="40:40" s="502" customFormat="1" x14ac:dyDescent="0.25">
      <c r="AN869" s="761"/>
    </row>
    <row r="870" spans="40:40" s="502" customFormat="1" x14ac:dyDescent="0.25">
      <c r="AN870" s="761"/>
    </row>
    <row r="871" spans="40:40" s="502" customFormat="1" x14ac:dyDescent="0.25">
      <c r="AN871" s="761"/>
    </row>
    <row r="872" spans="40:40" s="502" customFormat="1" x14ac:dyDescent="0.25">
      <c r="AN872" s="761"/>
    </row>
    <row r="873" spans="40:40" s="502" customFormat="1" x14ac:dyDescent="0.25">
      <c r="AN873" s="761"/>
    </row>
    <row r="874" spans="40:40" s="502" customFormat="1" x14ac:dyDescent="0.25">
      <c r="AN874" s="761"/>
    </row>
    <row r="875" spans="40:40" s="502" customFormat="1" x14ac:dyDescent="0.25">
      <c r="AN875" s="761"/>
    </row>
    <row r="876" spans="40:40" s="502" customFormat="1" x14ac:dyDescent="0.25">
      <c r="AN876" s="761"/>
    </row>
    <row r="877" spans="40:40" s="502" customFormat="1" x14ac:dyDescent="0.25">
      <c r="AN877" s="761"/>
    </row>
    <row r="878" spans="40:40" s="502" customFormat="1" x14ac:dyDescent="0.25">
      <c r="AN878" s="761"/>
    </row>
    <row r="879" spans="40:40" s="502" customFormat="1" x14ac:dyDescent="0.25">
      <c r="AN879" s="761"/>
    </row>
    <row r="880" spans="40:40" s="502" customFormat="1" x14ac:dyDescent="0.25">
      <c r="AN880" s="761"/>
    </row>
    <row r="881" spans="40:40" s="502" customFormat="1" x14ac:dyDescent="0.25">
      <c r="AN881" s="761"/>
    </row>
    <row r="882" spans="40:40" s="502" customFormat="1" x14ac:dyDescent="0.25">
      <c r="AN882" s="761"/>
    </row>
    <row r="883" spans="40:40" s="502" customFormat="1" x14ac:dyDescent="0.25">
      <c r="AN883" s="761"/>
    </row>
    <row r="884" spans="40:40" s="502" customFormat="1" x14ac:dyDescent="0.25">
      <c r="AN884" s="761"/>
    </row>
    <row r="885" spans="40:40" s="502" customFormat="1" x14ac:dyDescent="0.25">
      <c r="AN885" s="761"/>
    </row>
    <row r="886" spans="40:40" s="502" customFormat="1" x14ac:dyDescent="0.25">
      <c r="AN886" s="761"/>
    </row>
    <row r="887" spans="40:40" s="502" customFormat="1" x14ac:dyDescent="0.25">
      <c r="AN887" s="761"/>
    </row>
    <row r="888" spans="40:40" s="502" customFormat="1" x14ac:dyDescent="0.25">
      <c r="AN888" s="761"/>
    </row>
    <row r="889" spans="40:40" s="502" customFormat="1" x14ac:dyDescent="0.25">
      <c r="AN889" s="761"/>
    </row>
    <row r="890" spans="40:40" s="502" customFormat="1" x14ac:dyDescent="0.25">
      <c r="AN890" s="761"/>
    </row>
    <row r="891" spans="40:40" s="502" customFormat="1" x14ac:dyDescent="0.25">
      <c r="AN891" s="761"/>
    </row>
    <row r="892" spans="40:40" s="502" customFormat="1" x14ac:dyDescent="0.25">
      <c r="AN892" s="761"/>
    </row>
    <row r="893" spans="40:40" s="502" customFormat="1" x14ac:dyDescent="0.25">
      <c r="AN893" s="761"/>
    </row>
    <row r="894" spans="40:40" s="502" customFormat="1" x14ac:dyDescent="0.25">
      <c r="AN894" s="761"/>
    </row>
    <row r="895" spans="40:40" s="502" customFormat="1" x14ac:dyDescent="0.25">
      <c r="AN895" s="761"/>
    </row>
    <row r="896" spans="40:40" s="502" customFormat="1" x14ac:dyDescent="0.25">
      <c r="AN896" s="761"/>
    </row>
    <row r="897" spans="40:40" s="502" customFormat="1" x14ac:dyDescent="0.25">
      <c r="AN897" s="761"/>
    </row>
    <row r="898" spans="40:40" s="502" customFormat="1" x14ac:dyDescent="0.25">
      <c r="AN898" s="761"/>
    </row>
    <row r="899" spans="40:40" s="502" customFormat="1" x14ac:dyDescent="0.25">
      <c r="AN899" s="761"/>
    </row>
    <row r="900" spans="40:40" s="502" customFormat="1" x14ac:dyDescent="0.25">
      <c r="AN900" s="761"/>
    </row>
    <row r="901" spans="40:40" s="502" customFormat="1" x14ac:dyDescent="0.25">
      <c r="AN901" s="761"/>
    </row>
    <row r="902" spans="40:40" s="502" customFormat="1" x14ac:dyDescent="0.25">
      <c r="AN902" s="761"/>
    </row>
    <row r="903" spans="40:40" s="502" customFormat="1" x14ac:dyDescent="0.25">
      <c r="AN903" s="761"/>
    </row>
    <row r="904" spans="40:40" s="502" customFormat="1" x14ac:dyDescent="0.25">
      <c r="AN904" s="761"/>
    </row>
    <row r="905" spans="40:40" s="502" customFormat="1" x14ac:dyDescent="0.25">
      <c r="AN905" s="761"/>
    </row>
    <row r="906" spans="40:40" s="502" customFormat="1" x14ac:dyDescent="0.25">
      <c r="AN906" s="761"/>
    </row>
    <row r="907" spans="40:40" s="502" customFormat="1" x14ac:dyDescent="0.25">
      <c r="AN907" s="761"/>
    </row>
    <row r="908" spans="40:40" s="502" customFormat="1" x14ac:dyDescent="0.25">
      <c r="AN908" s="761"/>
    </row>
    <row r="909" spans="40:40" s="502" customFormat="1" x14ac:dyDescent="0.25">
      <c r="AN909" s="761"/>
    </row>
    <row r="910" spans="40:40" s="502" customFormat="1" x14ac:dyDescent="0.25">
      <c r="AN910" s="761"/>
    </row>
    <row r="911" spans="40:40" s="502" customFormat="1" x14ac:dyDescent="0.25">
      <c r="AN911" s="761"/>
    </row>
    <row r="912" spans="40:40" s="502" customFormat="1" x14ac:dyDescent="0.25">
      <c r="AN912" s="761"/>
    </row>
    <row r="913" spans="40:40" s="502" customFormat="1" x14ac:dyDescent="0.25">
      <c r="AN913" s="761"/>
    </row>
    <row r="914" spans="40:40" s="502" customFormat="1" x14ac:dyDescent="0.25">
      <c r="AN914" s="761"/>
    </row>
    <row r="915" spans="40:40" s="502" customFormat="1" x14ac:dyDescent="0.25">
      <c r="AN915" s="761"/>
    </row>
    <row r="916" spans="40:40" s="502" customFormat="1" x14ac:dyDescent="0.25">
      <c r="AN916" s="761"/>
    </row>
    <row r="917" spans="40:40" s="502" customFormat="1" x14ac:dyDescent="0.25">
      <c r="AN917" s="761"/>
    </row>
    <row r="918" spans="40:40" s="502" customFormat="1" x14ac:dyDescent="0.25">
      <c r="AN918" s="761"/>
    </row>
    <row r="919" spans="40:40" s="502" customFormat="1" x14ac:dyDescent="0.25">
      <c r="AN919" s="761"/>
    </row>
    <row r="920" spans="40:40" s="502" customFormat="1" x14ac:dyDescent="0.25">
      <c r="AN920" s="761"/>
    </row>
    <row r="921" spans="40:40" s="502" customFormat="1" x14ac:dyDescent="0.25">
      <c r="AN921" s="761"/>
    </row>
    <row r="922" spans="40:40" s="502" customFormat="1" x14ac:dyDescent="0.25">
      <c r="AN922" s="761"/>
    </row>
    <row r="923" spans="40:40" s="502" customFormat="1" x14ac:dyDescent="0.25">
      <c r="AN923" s="761"/>
    </row>
    <row r="924" spans="40:40" s="502" customFormat="1" x14ac:dyDescent="0.25">
      <c r="AN924" s="761"/>
    </row>
    <row r="925" spans="40:40" s="502" customFormat="1" x14ac:dyDescent="0.25">
      <c r="AN925" s="761"/>
    </row>
    <row r="926" spans="40:40" s="502" customFormat="1" x14ac:dyDescent="0.25">
      <c r="AN926" s="761"/>
    </row>
    <row r="927" spans="40:40" s="502" customFormat="1" x14ac:dyDescent="0.25">
      <c r="AN927" s="761"/>
    </row>
    <row r="928" spans="40:40" s="502" customFormat="1" x14ac:dyDescent="0.25">
      <c r="AN928" s="761"/>
    </row>
    <row r="929" spans="40:40" s="502" customFormat="1" x14ac:dyDescent="0.25">
      <c r="AN929" s="761"/>
    </row>
    <row r="930" spans="40:40" s="502" customFormat="1" x14ac:dyDescent="0.25">
      <c r="AN930" s="761"/>
    </row>
    <row r="931" spans="40:40" s="502" customFormat="1" x14ac:dyDescent="0.25">
      <c r="AN931" s="761"/>
    </row>
    <row r="932" spans="40:40" s="502" customFormat="1" x14ac:dyDescent="0.25">
      <c r="AN932" s="761"/>
    </row>
    <row r="933" spans="40:40" s="502" customFormat="1" x14ac:dyDescent="0.25">
      <c r="AN933" s="761"/>
    </row>
    <row r="934" spans="40:40" s="502" customFormat="1" x14ac:dyDescent="0.25">
      <c r="AN934" s="761"/>
    </row>
    <row r="935" spans="40:40" s="502" customFormat="1" x14ac:dyDescent="0.25">
      <c r="AN935" s="761"/>
    </row>
    <row r="936" spans="40:40" s="502" customFormat="1" x14ac:dyDescent="0.25">
      <c r="AN936" s="761"/>
    </row>
    <row r="937" spans="40:40" s="502" customFormat="1" x14ac:dyDescent="0.25">
      <c r="AN937" s="761"/>
    </row>
    <row r="938" spans="40:40" s="502" customFormat="1" x14ac:dyDescent="0.25">
      <c r="AN938" s="761"/>
    </row>
    <row r="939" spans="40:40" s="502" customFormat="1" x14ac:dyDescent="0.25">
      <c r="AN939" s="761"/>
    </row>
    <row r="940" spans="40:40" s="502" customFormat="1" x14ac:dyDescent="0.25">
      <c r="AN940" s="761"/>
    </row>
    <row r="941" spans="40:40" s="502" customFormat="1" x14ac:dyDescent="0.25">
      <c r="AN941" s="761"/>
    </row>
    <row r="942" spans="40:40" s="502" customFormat="1" x14ac:dyDescent="0.25">
      <c r="AN942" s="761"/>
    </row>
    <row r="943" spans="40:40" s="502" customFormat="1" x14ac:dyDescent="0.25">
      <c r="AN943" s="761"/>
    </row>
    <row r="944" spans="40:40" s="502" customFormat="1" x14ac:dyDescent="0.25">
      <c r="AN944" s="761"/>
    </row>
    <row r="945" spans="40:40" s="502" customFormat="1" x14ac:dyDescent="0.25">
      <c r="AN945" s="761"/>
    </row>
    <row r="946" spans="40:40" s="502" customFormat="1" x14ac:dyDescent="0.25">
      <c r="AN946" s="761"/>
    </row>
    <row r="947" spans="40:40" s="502" customFormat="1" x14ac:dyDescent="0.25">
      <c r="AN947" s="761"/>
    </row>
    <row r="948" spans="40:40" s="502" customFormat="1" x14ac:dyDescent="0.25">
      <c r="AN948" s="761"/>
    </row>
    <row r="949" spans="40:40" s="502" customFormat="1" x14ac:dyDescent="0.25">
      <c r="AN949" s="761"/>
    </row>
    <row r="950" spans="40:40" s="502" customFormat="1" x14ac:dyDescent="0.25">
      <c r="AN950" s="761"/>
    </row>
    <row r="951" spans="40:40" s="502" customFormat="1" x14ac:dyDescent="0.25">
      <c r="AN951" s="761"/>
    </row>
    <row r="952" spans="40:40" s="502" customFormat="1" x14ac:dyDescent="0.25">
      <c r="AN952" s="761"/>
    </row>
    <row r="953" spans="40:40" s="502" customFormat="1" x14ac:dyDescent="0.25">
      <c r="AN953" s="761"/>
    </row>
    <row r="954" spans="40:40" s="502" customFormat="1" x14ac:dyDescent="0.25">
      <c r="AN954" s="761"/>
    </row>
    <row r="955" spans="40:40" s="502" customFormat="1" x14ac:dyDescent="0.25">
      <c r="AN955" s="761"/>
    </row>
    <row r="956" spans="40:40" s="502" customFormat="1" x14ac:dyDescent="0.25">
      <c r="AN956" s="761"/>
    </row>
    <row r="957" spans="40:40" s="502" customFormat="1" x14ac:dyDescent="0.25">
      <c r="AN957" s="761"/>
    </row>
    <row r="958" spans="40:40" s="502" customFormat="1" x14ac:dyDescent="0.25">
      <c r="AN958" s="761"/>
    </row>
    <row r="959" spans="40:40" s="502" customFormat="1" x14ac:dyDescent="0.25">
      <c r="AN959" s="761"/>
    </row>
    <row r="960" spans="40:40" s="502" customFormat="1" x14ac:dyDescent="0.25">
      <c r="AN960" s="761"/>
    </row>
    <row r="961" spans="40:40" s="502" customFormat="1" x14ac:dyDescent="0.25">
      <c r="AN961" s="761"/>
    </row>
    <row r="962" spans="40:40" s="502" customFormat="1" x14ac:dyDescent="0.25">
      <c r="AN962" s="761"/>
    </row>
    <row r="963" spans="40:40" s="502" customFormat="1" x14ac:dyDescent="0.25">
      <c r="AN963" s="761"/>
    </row>
    <row r="964" spans="40:40" s="502" customFormat="1" x14ac:dyDescent="0.25">
      <c r="AN964" s="761"/>
    </row>
    <row r="965" spans="40:40" s="502" customFormat="1" x14ac:dyDescent="0.25">
      <c r="AN965" s="761"/>
    </row>
    <row r="966" spans="40:40" s="502" customFormat="1" x14ac:dyDescent="0.25">
      <c r="AN966" s="761"/>
    </row>
    <row r="967" spans="40:40" s="502" customFormat="1" x14ac:dyDescent="0.25">
      <c r="AN967" s="761"/>
    </row>
    <row r="968" spans="40:40" s="502" customFormat="1" x14ac:dyDescent="0.25">
      <c r="AN968" s="761"/>
    </row>
    <row r="969" spans="40:40" s="502" customFormat="1" x14ac:dyDescent="0.25">
      <c r="AN969" s="761"/>
    </row>
    <row r="970" spans="40:40" s="502" customFormat="1" x14ac:dyDescent="0.25">
      <c r="AN970" s="761"/>
    </row>
    <row r="971" spans="40:40" s="502" customFormat="1" x14ac:dyDescent="0.25">
      <c r="AN971" s="761"/>
    </row>
    <row r="972" spans="40:40" s="502" customFormat="1" x14ac:dyDescent="0.25">
      <c r="AN972" s="761"/>
    </row>
    <row r="973" spans="40:40" s="502" customFormat="1" x14ac:dyDescent="0.25">
      <c r="AN973" s="761"/>
    </row>
    <row r="974" spans="40:40" s="502" customFormat="1" x14ac:dyDescent="0.25">
      <c r="AN974" s="761"/>
    </row>
    <row r="975" spans="40:40" s="502" customFormat="1" x14ac:dyDescent="0.25">
      <c r="AN975" s="761"/>
    </row>
    <row r="976" spans="40:40" s="502" customFormat="1" x14ac:dyDescent="0.25">
      <c r="AN976" s="761"/>
    </row>
    <row r="977" spans="40:40" s="502" customFormat="1" x14ac:dyDescent="0.25">
      <c r="AN977" s="761"/>
    </row>
    <row r="978" spans="40:40" s="502" customFormat="1" x14ac:dyDescent="0.25">
      <c r="AN978" s="761"/>
    </row>
    <row r="979" spans="40:40" s="502" customFormat="1" x14ac:dyDescent="0.25">
      <c r="AN979" s="761"/>
    </row>
    <row r="980" spans="40:40" s="502" customFormat="1" x14ac:dyDescent="0.25">
      <c r="AN980" s="761"/>
    </row>
    <row r="981" spans="40:40" s="502" customFormat="1" x14ac:dyDescent="0.25">
      <c r="AN981" s="761"/>
    </row>
    <row r="982" spans="40:40" s="502" customFormat="1" x14ac:dyDescent="0.25">
      <c r="AN982" s="761"/>
    </row>
    <row r="983" spans="40:40" s="502" customFormat="1" x14ac:dyDescent="0.25">
      <c r="AN983" s="761"/>
    </row>
    <row r="984" spans="40:40" s="502" customFormat="1" x14ac:dyDescent="0.25">
      <c r="AN984" s="761"/>
    </row>
    <row r="985" spans="40:40" s="502" customFormat="1" x14ac:dyDescent="0.25">
      <c r="AN985" s="761"/>
    </row>
    <row r="986" spans="40:40" s="502" customFormat="1" x14ac:dyDescent="0.25">
      <c r="AN986" s="761"/>
    </row>
    <row r="987" spans="40:40" s="502" customFormat="1" x14ac:dyDescent="0.25">
      <c r="AN987" s="761"/>
    </row>
    <row r="988" spans="40:40" s="502" customFormat="1" x14ac:dyDescent="0.25">
      <c r="AN988" s="761"/>
    </row>
    <row r="989" spans="40:40" s="502" customFormat="1" x14ac:dyDescent="0.25">
      <c r="AN989" s="761"/>
    </row>
    <row r="990" spans="40:40" s="502" customFormat="1" x14ac:dyDescent="0.25">
      <c r="AN990" s="761"/>
    </row>
    <row r="991" spans="40:40" s="502" customFormat="1" x14ac:dyDescent="0.25">
      <c r="AN991" s="761"/>
    </row>
    <row r="992" spans="40:40" s="502" customFormat="1" x14ac:dyDescent="0.25">
      <c r="AN992" s="761"/>
    </row>
    <row r="993" spans="40:40" s="502" customFormat="1" x14ac:dyDescent="0.25">
      <c r="AN993" s="761"/>
    </row>
    <row r="994" spans="40:40" s="502" customFormat="1" x14ac:dyDescent="0.25">
      <c r="AN994" s="761"/>
    </row>
    <row r="995" spans="40:40" s="502" customFormat="1" x14ac:dyDescent="0.25">
      <c r="AN995" s="761"/>
    </row>
    <row r="996" spans="40:40" s="502" customFormat="1" x14ac:dyDescent="0.25">
      <c r="AN996" s="761"/>
    </row>
    <row r="997" spans="40:40" s="502" customFormat="1" x14ac:dyDescent="0.25">
      <c r="AN997" s="761"/>
    </row>
    <row r="998" spans="40:40" s="502" customFormat="1" x14ac:dyDescent="0.25">
      <c r="AN998" s="761"/>
    </row>
    <row r="999" spans="40:40" s="502" customFormat="1" x14ac:dyDescent="0.25">
      <c r="AN999" s="761"/>
    </row>
    <row r="1000" spans="40:40" s="502" customFormat="1" x14ac:dyDescent="0.25">
      <c r="AN1000" s="761"/>
    </row>
    <row r="1001" spans="40:40" s="502" customFormat="1" x14ac:dyDescent="0.25">
      <c r="AN1001" s="761"/>
    </row>
    <row r="1002" spans="40:40" s="502" customFormat="1" x14ac:dyDescent="0.25">
      <c r="AN1002" s="761"/>
    </row>
    <row r="1003" spans="40:40" s="502" customFormat="1" x14ac:dyDescent="0.25">
      <c r="AN1003" s="761"/>
    </row>
    <row r="1004" spans="40:40" s="502" customFormat="1" x14ac:dyDescent="0.25">
      <c r="AN1004" s="761"/>
    </row>
    <row r="1005" spans="40:40" s="502" customFormat="1" x14ac:dyDescent="0.25">
      <c r="AN1005" s="76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FC55-A043-46F8-AD12-639AC44E1212}">
  <sheetPr>
    <tabColor theme="2" tint="-0.249977111117893"/>
  </sheetPr>
  <dimension ref="A1:EV43"/>
  <sheetViews>
    <sheetView zoomScale="80" zoomScaleNormal="80" workbookViewId="0">
      <pane xSplit="1" ySplit="1" topLeftCell="AD2" activePane="bottomRight" state="frozen"/>
      <selection activeCell="O5" sqref="O5"/>
      <selection pane="topRight" activeCell="O5" sqref="O5"/>
      <selection pane="bottomLeft" activeCell="O5" sqref="O5"/>
      <selection pane="bottomRight" activeCell="AM7" sqref="AM7"/>
    </sheetView>
  </sheetViews>
  <sheetFormatPr defaultColWidth="9.140625" defaultRowHeight="15" x14ac:dyDescent="0.25"/>
  <cols>
    <col min="1" max="1" width="24.85546875" style="502" customWidth="1"/>
    <col min="2" max="3" width="16.28515625" style="555" customWidth="1"/>
    <col min="4" max="38" width="16.28515625" style="503" customWidth="1"/>
    <col min="39" max="39" width="16.28515625" style="512" customWidth="1"/>
    <col min="40" max="74" width="16.28515625" style="503" customWidth="1"/>
    <col min="75" max="145" width="45.28515625" style="502" customWidth="1"/>
    <col min="146" max="146" width="31.28515625" style="502" customWidth="1"/>
    <col min="147" max="147" width="38.28515625" style="502" customWidth="1"/>
    <col min="148" max="16384" width="9.140625" style="502"/>
  </cols>
  <sheetData>
    <row r="1" spans="1:91" x14ac:dyDescent="0.25">
      <c r="B1" s="503"/>
      <c r="C1" s="503"/>
      <c r="BK1" s="502"/>
      <c r="BW1" s="503"/>
      <c r="BX1" s="503"/>
      <c r="BY1" s="503"/>
      <c r="BZ1" s="503"/>
      <c r="CA1" s="503"/>
      <c r="CB1" s="503"/>
      <c r="CC1" s="503"/>
      <c r="CD1" s="503"/>
    </row>
    <row r="2" spans="1:91" x14ac:dyDescent="0.25">
      <c r="B2" s="503"/>
      <c r="C2" s="503"/>
      <c r="BW2" s="503"/>
      <c r="BX2" s="503"/>
      <c r="BY2" s="503"/>
      <c r="BZ2" s="503"/>
      <c r="CA2" s="503"/>
      <c r="CB2" s="503"/>
      <c r="CC2" s="503"/>
      <c r="CD2" s="503"/>
      <c r="CE2" s="503"/>
    </row>
    <row r="3" spans="1:91" x14ac:dyDescent="0.25">
      <c r="B3" s="503"/>
      <c r="C3" s="503"/>
      <c r="BW3" s="503"/>
      <c r="BX3" s="503"/>
      <c r="BY3" s="503"/>
      <c r="BZ3" s="503"/>
    </row>
    <row r="4" spans="1:91" ht="60" x14ac:dyDescent="0.25">
      <c r="A4" s="503" t="s">
        <v>614</v>
      </c>
      <c r="B4" s="503" t="s">
        <v>4</v>
      </c>
      <c r="C4" s="503" t="s">
        <v>20</v>
      </c>
      <c r="D4" s="503" t="s">
        <v>21</v>
      </c>
      <c r="E4" s="503" t="s">
        <v>22</v>
      </c>
      <c r="F4" s="503" t="s">
        <v>23</v>
      </c>
      <c r="G4" s="503" t="s">
        <v>24</v>
      </c>
      <c r="H4" s="503" t="s">
        <v>25</v>
      </c>
      <c r="I4" s="503" t="s">
        <v>26</v>
      </c>
      <c r="J4" s="503" t="s">
        <v>27</v>
      </c>
      <c r="K4" s="503" t="s">
        <v>28</v>
      </c>
      <c r="L4" s="503" t="s">
        <v>29</v>
      </c>
      <c r="M4" s="503" t="s">
        <v>442</v>
      </c>
      <c r="N4" s="503" t="s">
        <v>30</v>
      </c>
      <c r="O4" s="503" t="s">
        <v>31</v>
      </c>
      <c r="P4" s="503" t="s">
        <v>6</v>
      </c>
      <c r="Q4" s="503" t="s">
        <v>32</v>
      </c>
      <c r="R4" s="503" t="s">
        <v>33</v>
      </c>
      <c r="S4" s="503" t="s">
        <v>34</v>
      </c>
      <c r="T4" s="503" t="s">
        <v>443</v>
      </c>
      <c r="U4" s="503" t="s">
        <v>35</v>
      </c>
      <c r="V4" s="503" t="s">
        <v>36</v>
      </c>
      <c r="W4" s="503" t="s">
        <v>37</v>
      </c>
      <c r="X4" s="503" t="s">
        <v>38</v>
      </c>
      <c r="Y4" s="503" t="s">
        <v>39</v>
      </c>
      <c r="Z4" s="503" t="s">
        <v>40</v>
      </c>
      <c r="AA4" s="503" t="s">
        <v>41</v>
      </c>
      <c r="AB4" s="503" t="s">
        <v>42</v>
      </c>
      <c r="AC4" s="503" t="s">
        <v>43</v>
      </c>
      <c r="AD4" s="503" t="s">
        <v>44</v>
      </c>
      <c r="AE4" s="503" t="s">
        <v>45</v>
      </c>
      <c r="AF4" s="503" t="s">
        <v>46</v>
      </c>
      <c r="AG4" s="503" t="s">
        <v>47</v>
      </c>
      <c r="AH4" s="503" t="s">
        <v>48</v>
      </c>
      <c r="AI4" s="503" t="s">
        <v>49</v>
      </c>
      <c r="AJ4" s="503" t="s">
        <v>50</v>
      </c>
      <c r="AK4" s="503" t="s">
        <v>51</v>
      </c>
      <c r="AL4" s="503" t="s">
        <v>248</v>
      </c>
      <c r="AM4" s="512" t="s">
        <v>52</v>
      </c>
      <c r="AN4" s="503" t="s">
        <v>53</v>
      </c>
      <c r="AO4" s="503" t="s">
        <v>54</v>
      </c>
      <c r="AP4" s="503" t="s">
        <v>55</v>
      </c>
      <c r="AQ4" s="503" t="s">
        <v>56</v>
      </c>
      <c r="AR4" s="503" t="s">
        <v>57</v>
      </c>
      <c r="AS4" s="503" t="s">
        <v>58</v>
      </c>
      <c r="AT4" s="503" t="s">
        <v>59</v>
      </c>
      <c r="AU4" s="503" t="s">
        <v>60</v>
      </c>
      <c r="AV4" s="503" t="s">
        <v>61</v>
      </c>
      <c r="AW4" s="503" t="s">
        <v>62</v>
      </c>
      <c r="AX4" s="503" t="s">
        <v>63</v>
      </c>
      <c r="AY4" s="503" t="s">
        <v>64</v>
      </c>
      <c r="AZ4" s="503" t="s">
        <v>65</v>
      </c>
      <c r="BA4" s="503" t="s">
        <v>66</v>
      </c>
      <c r="BB4" s="503" t="s">
        <v>67</v>
      </c>
      <c r="BC4" s="503" t="s">
        <v>68</v>
      </c>
      <c r="BD4" s="503" t="s">
        <v>69</v>
      </c>
      <c r="BE4" s="503" t="s">
        <v>70</v>
      </c>
      <c r="BF4" s="503" t="s">
        <v>71</v>
      </c>
      <c r="BG4" s="503" t="s">
        <v>72</v>
      </c>
      <c r="BH4" s="503" t="s">
        <v>73</v>
      </c>
      <c r="BI4" s="503" t="s">
        <v>74</v>
      </c>
      <c r="BJ4" s="503" t="s">
        <v>75</v>
      </c>
      <c r="BK4" s="503" t="s">
        <v>76</v>
      </c>
      <c r="BL4" s="503" t="s">
        <v>77</v>
      </c>
      <c r="BM4" s="503" t="s">
        <v>444</v>
      </c>
      <c r="BN4" s="503" t="s">
        <v>78</v>
      </c>
      <c r="BO4" s="503" t="s">
        <v>79</v>
      </c>
      <c r="BP4" s="503" t="s">
        <v>80</v>
      </c>
      <c r="BQ4" s="503" t="s">
        <v>81</v>
      </c>
      <c r="BR4" s="503" t="s">
        <v>82</v>
      </c>
      <c r="BS4" s="503" t="s">
        <v>83</v>
      </c>
      <c r="BT4" s="503" t="s">
        <v>84</v>
      </c>
      <c r="BU4" s="503" t="s">
        <v>249</v>
      </c>
      <c r="BV4" s="503" t="s">
        <v>85</v>
      </c>
      <c r="BW4" s="503" t="s">
        <v>86</v>
      </c>
      <c r="BX4" s="503">
        <v>0</v>
      </c>
      <c r="BY4" s="503">
        <v>0</v>
      </c>
      <c r="BZ4" s="503">
        <v>0</v>
      </c>
      <c r="CA4" s="503">
        <v>0</v>
      </c>
      <c r="CB4" s="503">
        <v>0</v>
      </c>
      <c r="CC4" s="503">
        <v>0</v>
      </c>
      <c r="CD4" s="503">
        <v>0</v>
      </c>
      <c r="CE4" s="503">
        <v>0</v>
      </c>
      <c r="CF4" s="503">
        <v>0</v>
      </c>
      <c r="CG4" s="503">
        <v>0</v>
      </c>
    </row>
    <row r="5" spans="1:91" x14ac:dyDescent="0.25">
      <c r="B5" s="503"/>
      <c r="C5" s="503"/>
      <c r="BW5" s="503"/>
    </row>
    <row r="6" spans="1:91" ht="51.75" x14ac:dyDescent="0.25">
      <c r="A6" s="556" t="s">
        <v>633</v>
      </c>
      <c r="B6" t="s">
        <v>4</v>
      </c>
      <c r="C6" s="22" t="s">
        <v>20</v>
      </c>
      <c r="D6" s="22" t="s">
        <v>21</v>
      </c>
      <c r="E6" s="22" t="s">
        <v>22</v>
      </c>
      <c r="F6" s="22"/>
      <c r="G6" s="22" t="s">
        <v>24</v>
      </c>
      <c r="H6" s="22" t="s">
        <v>25</v>
      </c>
      <c r="I6" s="22"/>
      <c r="J6" s="22" t="s">
        <v>27</v>
      </c>
      <c r="K6" s="22" t="s">
        <v>28</v>
      </c>
      <c r="L6" s="22" t="s">
        <v>29</v>
      </c>
      <c r="M6" t="s">
        <v>442</v>
      </c>
      <c r="N6" s="22" t="s">
        <v>30</v>
      </c>
      <c r="O6" s="22" t="s">
        <v>31</v>
      </c>
      <c r="P6" t="s">
        <v>6</v>
      </c>
      <c r="Q6"/>
      <c r="R6" s="22" t="s">
        <v>33</v>
      </c>
      <c r="S6" s="22" t="s">
        <v>617</v>
      </c>
      <c r="T6" t="s">
        <v>443</v>
      </c>
      <c r="U6" s="22" t="s">
        <v>35</v>
      </c>
      <c r="V6" s="22" t="s">
        <v>36</v>
      </c>
      <c r="W6" s="22" t="s">
        <v>37</v>
      </c>
      <c r="X6" s="22" t="s">
        <v>38</v>
      </c>
      <c r="Y6" s="22" t="s">
        <v>39</v>
      </c>
      <c r="Z6" s="22" t="s">
        <v>40</v>
      </c>
      <c r="AA6" s="22"/>
      <c r="AB6" s="22"/>
      <c r="AC6" s="22" t="s">
        <v>43</v>
      </c>
      <c r="AD6" s="22" t="s">
        <v>44</v>
      </c>
      <c r="AE6" s="22"/>
      <c r="AF6" s="22" t="s">
        <v>46</v>
      </c>
      <c r="AG6" s="22" t="s">
        <v>47</v>
      </c>
      <c r="AH6" s="22"/>
      <c r="AI6" s="22" t="s">
        <v>49</v>
      </c>
      <c r="AJ6" s="22" t="s">
        <v>50</v>
      </c>
      <c r="AK6" s="22" t="s">
        <v>51</v>
      </c>
      <c r="AL6" s="22"/>
      <c r="AM6" s="24" t="s">
        <v>52</v>
      </c>
      <c r="AN6" s="22" t="s">
        <v>53</v>
      </c>
      <c r="AO6" s="22" t="s">
        <v>54</v>
      </c>
      <c r="AP6" s="22" t="s">
        <v>55</v>
      </c>
      <c r="AQ6" s="22" t="s">
        <v>56</v>
      </c>
      <c r="AR6" s="22"/>
      <c r="AS6" s="22" t="s">
        <v>58</v>
      </c>
      <c r="AT6" s="22" t="s">
        <v>59</v>
      </c>
      <c r="AU6" s="22" t="s">
        <v>60</v>
      </c>
      <c r="AV6" s="22" t="s">
        <v>61</v>
      </c>
      <c r="AW6" s="22"/>
      <c r="AX6" s="22" t="s">
        <v>63</v>
      </c>
      <c r="AY6" s="22" t="s">
        <v>64</v>
      </c>
      <c r="AZ6" s="22" t="s">
        <v>65</v>
      </c>
      <c r="BA6" s="22" t="s">
        <v>66</v>
      </c>
      <c r="BB6" s="22" t="s">
        <v>67</v>
      </c>
      <c r="BC6" s="22" t="s">
        <v>68</v>
      </c>
      <c r="BD6" s="22" t="s">
        <v>69</v>
      </c>
      <c r="BE6" s="22"/>
      <c r="BF6" s="22" t="s">
        <v>71</v>
      </c>
      <c r="BG6" s="22"/>
      <c r="BH6" s="22" t="s">
        <v>73</v>
      </c>
      <c r="BI6" s="22" t="s">
        <v>74</v>
      </c>
      <c r="BJ6" s="22" t="s">
        <v>75</v>
      </c>
      <c r="BK6" s="22" t="s">
        <v>76</v>
      </c>
      <c r="BL6" s="22"/>
      <c r="BM6" t="s">
        <v>444</v>
      </c>
      <c r="BN6" s="22" t="s">
        <v>78</v>
      </c>
      <c r="BO6" s="22" t="s">
        <v>79</v>
      </c>
      <c r="BP6" t="s">
        <v>80</v>
      </c>
      <c r="BQ6" s="22" t="s">
        <v>81</v>
      </c>
      <c r="BR6" s="22" t="s">
        <v>82</v>
      </c>
      <c r="BS6" s="22" t="s">
        <v>83</v>
      </c>
      <c r="BT6" s="22" t="s">
        <v>84</v>
      </c>
      <c r="BU6" s="22"/>
      <c r="BV6" s="22" t="s">
        <v>85</v>
      </c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</row>
    <row r="7" spans="1:91" ht="26.25" x14ac:dyDescent="0.25">
      <c r="A7" s="557" t="s">
        <v>373</v>
      </c>
      <c r="B7" s="558">
        <v>317736218.10000002</v>
      </c>
      <c r="C7" s="558">
        <v>7891000</v>
      </c>
      <c r="D7" s="558">
        <v>146530.78</v>
      </c>
      <c r="E7" s="558">
        <v>9878875</v>
      </c>
      <c r="F7" s="558"/>
      <c r="G7" s="558">
        <v>17787786.989999998</v>
      </c>
      <c r="H7" s="558">
        <v>15484982.65</v>
      </c>
      <c r="I7" s="558"/>
      <c r="J7" s="558">
        <v>15953000</v>
      </c>
      <c r="K7" s="558">
        <v>671497.09</v>
      </c>
      <c r="L7" s="558">
        <v>98182.26</v>
      </c>
      <c r="M7" s="558">
        <v>4254929.1399999997</v>
      </c>
      <c r="N7" s="558">
        <v>332426</v>
      </c>
      <c r="O7" s="558">
        <v>1757039.37</v>
      </c>
      <c r="P7" s="558">
        <v>14340997.92</v>
      </c>
      <c r="Q7" s="558"/>
      <c r="R7" s="558">
        <v>15941486.57</v>
      </c>
      <c r="S7" s="558">
        <v>16711080.810000001</v>
      </c>
      <c r="T7" s="558">
        <v>6649512.6500000004</v>
      </c>
      <c r="U7" s="558">
        <v>536591.52</v>
      </c>
      <c r="V7" s="558">
        <v>5892832.5899999999</v>
      </c>
      <c r="W7" s="558">
        <v>3224478.31</v>
      </c>
      <c r="X7" s="558">
        <v>560913.72</v>
      </c>
      <c r="Y7" s="558">
        <v>11674370.869999999</v>
      </c>
      <c r="Z7" s="558">
        <v>1956441.98</v>
      </c>
      <c r="AA7" s="558"/>
      <c r="AB7" s="558"/>
      <c r="AC7" s="558">
        <v>6310970</v>
      </c>
      <c r="AD7" s="558">
        <v>188102.54</v>
      </c>
      <c r="AE7" s="558"/>
      <c r="AF7" s="558">
        <v>98541.62</v>
      </c>
      <c r="AG7" s="558">
        <v>227196.12</v>
      </c>
      <c r="AH7" s="558"/>
      <c r="AI7" s="558">
        <v>759901991.54999995</v>
      </c>
      <c r="AJ7" s="558">
        <v>122921829</v>
      </c>
      <c r="AK7" s="558">
        <v>12338101</v>
      </c>
      <c r="AL7" s="558"/>
      <c r="AM7" s="770">
        <v>4167550.76</v>
      </c>
      <c r="AN7" s="558">
        <v>21476012.09</v>
      </c>
      <c r="AO7" s="558">
        <v>2376997</v>
      </c>
      <c r="AP7" s="558">
        <v>2340844.21</v>
      </c>
      <c r="AQ7" s="558">
        <v>45385393.530000001</v>
      </c>
      <c r="AR7" s="558"/>
      <c r="AS7" s="558">
        <v>9705878</v>
      </c>
      <c r="AT7" s="558">
        <v>7433657</v>
      </c>
      <c r="AU7" s="558">
        <v>16835922.219999999</v>
      </c>
      <c r="AV7" s="558">
        <v>4915478.0999999996</v>
      </c>
      <c r="AW7" s="558"/>
      <c r="AX7" s="558">
        <v>6013822.8499999996</v>
      </c>
      <c r="AY7" s="558">
        <v>630867</v>
      </c>
      <c r="AZ7" s="558">
        <v>19819369.559999999</v>
      </c>
      <c r="BA7" s="558">
        <v>1924938.04</v>
      </c>
      <c r="BB7" s="558">
        <v>2523061</v>
      </c>
      <c r="BC7" s="558">
        <v>16352635</v>
      </c>
      <c r="BD7" s="558">
        <v>652382.71</v>
      </c>
      <c r="BE7" s="558"/>
      <c r="BF7" s="558">
        <v>3438000</v>
      </c>
      <c r="BG7" s="558"/>
      <c r="BH7" s="558">
        <v>5885726.7300000004</v>
      </c>
      <c r="BI7" s="558">
        <v>560128.38</v>
      </c>
      <c r="BJ7" s="558">
        <v>746105</v>
      </c>
      <c r="BK7" s="558">
        <v>769404.06</v>
      </c>
      <c r="BL7" s="558"/>
      <c r="BM7" s="558">
        <v>10263696</v>
      </c>
      <c r="BN7" s="558">
        <v>2462134.71</v>
      </c>
      <c r="BO7" s="558">
        <v>565761123</v>
      </c>
      <c r="BP7" s="558">
        <v>46600755</v>
      </c>
      <c r="BQ7" s="558">
        <v>2013359.47</v>
      </c>
      <c r="BR7" s="558">
        <v>19283430</v>
      </c>
      <c r="BS7" s="558">
        <v>4427375</v>
      </c>
      <c r="BT7" s="558">
        <v>1180043.8899999999</v>
      </c>
      <c r="BU7" s="558"/>
      <c r="BV7" s="558">
        <v>5139721</v>
      </c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</row>
    <row r="8" spans="1:91" ht="26.25" x14ac:dyDescent="0.25">
      <c r="A8" s="557" t="s">
        <v>656</v>
      </c>
      <c r="B8" s="558">
        <v>1483554.55</v>
      </c>
      <c r="C8" s="558"/>
      <c r="D8" s="558"/>
      <c r="E8" s="558"/>
      <c r="F8" s="558"/>
      <c r="G8" s="558">
        <v>0</v>
      </c>
      <c r="H8" s="558"/>
      <c r="I8" s="558"/>
      <c r="J8" s="558">
        <v>0</v>
      </c>
      <c r="K8" s="558"/>
      <c r="L8" s="558"/>
      <c r="M8" s="558"/>
      <c r="N8" s="558">
        <v>0</v>
      </c>
      <c r="O8" s="558">
        <v>0</v>
      </c>
      <c r="P8" s="558">
        <v>180147.28</v>
      </c>
      <c r="Q8" s="558"/>
      <c r="R8" s="558"/>
      <c r="S8" s="558">
        <v>559252.34</v>
      </c>
      <c r="T8" s="558">
        <v>0</v>
      </c>
      <c r="U8" s="558">
        <v>0</v>
      </c>
      <c r="V8" s="558">
        <v>0</v>
      </c>
      <c r="W8" s="558"/>
      <c r="X8" s="558">
        <v>4759</v>
      </c>
      <c r="Y8" s="558"/>
      <c r="Z8" s="558"/>
      <c r="AA8" s="558"/>
      <c r="AB8" s="558"/>
      <c r="AC8" s="558"/>
      <c r="AD8" s="558">
        <v>0</v>
      </c>
      <c r="AE8" s="558"/>
      <c r="AF8" s="558"/>
      <c r="AG8" s="558">
        <v>0</v>
      </c>
      <c r="AH8" s="558"/>
      <c r="AI8" s="558">
        <v>4809102.79</v>
      </c>
      <c r="AJ8" s="558">
        <v>861706</v>
      </c>
      <c r="AK8" s="558"/>
      <c r="AL8" s="558"/>
      <c r="AM8" s="770"/>
      <c r="AN8" s="558">
        <v>2337362.19</v>
      </c>
      <c r="AO8" s="558"/>
      <c r="AP8" s="558"/>
      <c r="AQ8" s="558"/>
      <c r="AR8" s="558"/>
      <c r="AS8" s="558"/>
      <c r="AT8" s="558"/>
      <c r="AU8" s="558">
        <v>767095.36</v>
      </c>
      <c r="AV8" s="558">
        <v>2334811.89</v>
      </c>
      <c r="AW8" s="558"/>
      <c r="AX8" s="558"/>
      <c r="AY8" s="558"/>
      <c r="AZ8" s="558"/>
      <c r="BA8" s="558"/>
      <c r="BB8" s="558"/>
      <c r="BC8" s="558"/>
      <c r="BD8" s="558">
        <v>0</v>
      </c>
      <c r="BE8" s="558"/>
      <c r="BF8" s="558"/>
      <c r="BG8" s="558"/>
      <c r="BH8" s="558">
        <v>184849.52</v>
      </c>
      <c r="BI8" s="558"/>
      <c r="BJ8" s="558">
        <v>0</v>
      </c>
      <c r="BK8" s="558"/>
      <c r="BL8" s="558"/>
      <c r="BM8" s="558">
        <v>0</v>
      </c>
      <c r="BN8" s="558"/>
      <c r="BO8" s="558">
        <v>0</v>
      </c>
      <c r="BP8" s="558"/>
      <c r="BQ8" s="558"/>
      <c r="BR8" s="558">
        <v>536071</v>
      </c>
      <c r="BS8" s="558"/>
      <c r="BT8" s="558"/>
      <c r="BU8" s="558"/>
      <c r="BV8" s="55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</row>
    <row r="9" spans="1:91" x14ac:dyDescent="0.25">
      <c r="B9" s="503"/>
      <c r="C9" s="503"/>
      <c r="BW9" s="503"/>
    </row>
    <row r="10" spans="1:91" x14ac:dyDescent="0.25">
      <c r="B10" s="503"/>
      <c r="C10" s="503"/>
    </row>
    <row r="11" spans="1:91" x14ac:dyDescent="0.25">
      <c r="B11" s="503"/>
      <c r="C11" s="503"/>
    </row>
    <row r="12" spans="1:91" x14ac:dyDescent="0.25">
      <c r="B12" s="503"/>
      <c r="C12" s="503"/>
    </row>
    <row r="13" spans="1:91" s="533" customFormat="1" ht="94.5" x14ac:dyDescent="0.25">
      <c r="A13" s="531"/>
      <c r="B13" s="532" t="s">
        <v>4</v>
      </c>
      <c r="C13" s="532" t="s">
        <v>20</v>
      </c>
      <c r="D13" s="532" t="s">
        <v>21</v>
      </c>
      <c r="E13" s="532" t="s">
        <v>22</v>
      </c>
      <c r="F13" s="532"/>
      <c r="G13" s="532" t="s">
        <v>24</v>
      </c>
      <c r="H13" s="532" t="s">
        <v>25</v>
      </c>
      <c r="I13" s="532"/>
      <c r="J13" s="532" t="s">
        <v>27</v>
      </c>
      <c r="K13" s="532" t="s">
        <v>28</v>
      </c>
      <c r="L13" s="532" t="s">
        <v>29</v>
      </c>
      <c r="M13" s="532" t="s">
        <v>442</v>
      </c>
      <c r="N13" s="532" t="s">
        <v>30</v>
      </c>
      <c r="O13" s="532" t="s">
        <v>31</v>
      </c>
      <c r="P13" s="532" t="s">
        <v>631</v>
      </c>
      <c r="Q13" s="532"/>
      <c r="R13" s="532" t="s">
        <v>33</v>
      </c>
      <c r="S13" s="532" t="s">
        <v>617</v>
      </c>
      <c r="T13" s="532" t="s">
        <v>443</v>
      </c>
      <c r="U13" s="532" t="s">
        <v>35</v>
      </c>
      <c r="V13" s="532" t="s">
        <v>36</v>
      </c>
      <c r="W13" s="532" t="s">
        <v>37</v>
      </c>
      <c r="X13" s="532" t="s">
        <v>38</v>
      </c>
      <c r="Y13" s="532" t="s">
        <v>39</v>
      </c>
      <c r="Z13" s="532" t="s">
        <v>40</v>
      </c>
      <c r="AA13" s="532"/>
      <c r="AB13" s="532"/>
      <c r="AC13" s="532" t="s">
        <v>43</v>
      </c>
      <c r="AD13" s="532" t="s">
        <v>44</v>
      </c>
      <c r="AE13" s="532"/>
      <c r="AF13" s="532" t="s">
        <v>46</v>
      </c>
      <c r="AG13" s="532" t="s">
        <v>47</v>
      </c>
      <c r="AH13" s="532"/>
      <c r="AI13" s="532" t="s">
        <v>49</v>
      </c>
      <c r="AJ13" s="532" t="s">
        <v>50</v>
      </c>
      <c r="AK13" s="532" t="s">
        <v>51</v>
      </c>
      <c r="AL13" s="532"/>
      <c r="AM13" s="764" t="s">
        <v>52</v>
      </c>
      <c r="AN13" s="532" t="s">
        <v>53</v>
      </c>
      <c r="AO13" s="532" t="s">
        <v>54</v>
      </c>
      <c r="AP13" s="532" t="s">
        <v>55</v>
      </c>
      <c r="AQ13" s="532" t="s">
        <v>56</v>
      </c>
      <c r="AR13" s="532"/>
      <c r="AS13" s="532" t="s">
        <v>58</v>
      </c>
      <c r="AT13" s="532" t="s">
        <v>59</v>
      </c>
      <c r="AU13" s="532" t="s">
        <v>60</v>
      </c>
      <c r="AV13" s="532" t="s">
        <v>61</v>
      </c>
      <c r="AW13" s="532"/>
      <c r="AX13" s="532" t="s">
        <v>63</v>
      </c>
      <c r="AY13" s="532" t="s">
        <v>64</v>
      </c>
      <c r="AZ13" s="532" t="s">
        <v>65</v>
      </c>
      <c r="BA13" s="532" t="s">
        <v>66</v>
      </c>
      <c r="BB13" s="532" t="s">
        <v>609</v>
      </c>
      <c r="BC13" s="532" t="s">
        <v>68</v>
      </c>
      <c r="BD13" s="532" t="s">
        <v>69</v>
      </c>
      <c r="BE13" s="532"/>
      <c r="BF13" s="532" t="s">
        <v>611</v>
      </c>
      <c r="BG13" s="532"/>
      <c r="BH13" s="532" t="s">
        <v>73</v>
      </c>
      <c r="BI13" s="532" t="s">
        <v>74</v>
      </c>
      <c r="BJ13" s="532" t="s">
        <v>75</v>
      </c>
      <c r="BK13" s="532" t="s">
        <v>76</v>
      </c>
      <c r="BL13" s="532"/>
      <c r="BM13" s="532" t="s">
        <v>444</v>
      </c>
      <c r="BN13" s="532" t="s">
        <v>78</v>
      </c>
      <c r="BO13" s="532" t="s">
        <v>79</v>
      </c>
      <c r="BP13" s="532" t="s">
        <v>80</v>
      </c>
      <c r="BQ13" s="532" t="s">
        <v>81</v>
      </c>
      <c r="BR13" s="532" t="s">
        <v>82</v>
      </c>
      <c r="BS13" s="532" t="s">
        <v>83</v>
      </c>
      <c r="BT13" s="532" t="s">
        <v>84</v>
      </c>
      <c r="BU13" s="532"/>
      <c r="BV13" s="534" t="s">
        <v>85</v>
      </c>
    </row>
    <row r="14" spans="1:91" s="537" customFormat="1" ht="31.5" x14ac:dyDescent="0.25">
      <c r="A14" s="535" t="s">
        <v>373</v>
      </c>
      <c r="B14" s="536">
        <v>317736218.10000002</v>
      </c>
      <c r="C14" s="536">
        <v>7891000</v>
      </c>
      <c r="D14" s="536">
        <v>146530.78</v>
      </c>
      <c r="E14" s="536">
        <v>9878875</v>
      </c>
      <c r="F14" s="536"/>
      <c r="G14" s="536">
        <v>17787786.989999998</v>
      </c>
      <c r="H14" s="536">
        <v>15484982.65</v>
      </c>
      <c r="I14" s="536"/>
      <c r="J14" s="536">
        <v>15953000</v>
      </c>
      <c r="K14" s="536">
        <v>671497.09</v>
      </c>
      <c r="L14" s="536">
        <v>98182.26</v>
      </c>
      <c r="M14" s="536">
        <v>4254929.1399999997</v>
      </c>
      <c r="N14" s="536">
        <v>332426</v>
      </c>
      <c r="O14" s="536">
        <v>1757039.37</v>
      </c>
      <c r="P14" s="536">
        <v>14340997.92</v>
      </c>
      <c r="Q14" s="536"/>
      <c r="R14" s="536">
        <v>15941486.57</v>
      </c>
      <c r="S14" s="536">
        <v>16711080.810000001</v>
      </c>
      <c r="T14" s="536">
        <v>6649512.6500000004</v>
      </c>
      <c r="U14" s="536">
        <v>536591.52</v>
      </c>
      <c r="V14" s="536">
        <v>5892832.5899999999</v>
      </c>
      <c r="W14" s="536">
        <v>3224478.31</v>
      </c>
      <c r="X14" s="536">
        <v>560913.72</v>
      </c>
      <c r="Y14" s="536">
        <v>11674370.869999999</v>
      </c>
      <c r="Z14" s="536">
        <v>1956441.98</v>
      </c>
      <c r="AA14" s="536"/>
      <c r="AB14" s="536"/>
      <c r="AC14" s="536">
        <v>6310970</v>
      </c>
      <c r="AD14" s="536">
        <v>188102.54</v>
      </c>
      <c r="AE14" s="536"/>
      <c r="AF14" s="536">
        <v>98541.62</v>
      </c>
      <c r="AG14" s="536">
        <v>227196.12</v>
      </c>
      <c r="AH14" s="536"/>
      <c r="AI14" s="536">
        <v>759901991.54999995</v>
      </c>
      <c r="AJ14" s="536">
        <v>122921829</v>
      </c>
      <c r="AK14" s="536">
        <v>12338101</v>
      </c>
      <c r="AL14" s="536"/>
      <c r="AM14" s="765">
        <v>4167550.76</v>
      </c>
      <c r="AN14" s="536">
        <v>21476012.09</v>
      </c>
      <c r="AO14" s="536">
        <v>2376997</v>
      </c>
      <c r="AP14" s="536">
        <v>2340844.21</v>
      </c>
      <c r="AQ14" s="536">
        <v>45385393.530000001</v>
      </c>
      <c r="AR14" s="536"/>
      <c r="AS14" s="536">
        <v>9705878</v>
      </c>
      <c r="AT14" s="536">
        <v>7433657</v>
      </c>
      <c r="AU14" s="536">
        <v>16835922.219999999</v>
      </c>
      <c r="AV14" s="536">
        <v>4915478.0999999996</v>
      </c>
      <c r="AW14" s="536"/>
      <c r="AX14" s="536">
        <v>6013822.8499999996</v>
      </c>
      <c r="AY14" s="536">
        <v>630867</v>
      </c>
      <c r="AZ14" s="536">
        <v>19819369.559999999</v>
      </c>
      <c r="BA14" s="536">
        <v>1924938.04</v>
      </c>
      <c r="BB14" s="536">
        <v>2523061</v>
      </c>
      <c r="BC14" s="536">
        <v>16352635</v>
      </c>
      <c r="BD14" s="536">
        <v>652382.71</v>
      </c>
      <c r="BE14" s="536"/>
      <c r="BF14" s="536">
        <v>3438000</v>
      </c>
      <c r="BG14" s="536"/>
      <c r="BH14" s="536">
        <v>5885726.7300000004</v>
      </c>
      <c r="BI14" s="536">
        <v>560128.38</v>
      </c>
      <c r="BJ14" s="536">
        <v>746105</v>
      </c>
      <c r="BK14" s="536">
        <v>769404.06</v>
      </c>
      <c r="BL14" s="536"/>
      <c r="BM14" s="536">
        <v>10263696</v>
      </c>
      <c r="BN14" s="536">
        <v>2462134.71</v>
      </c>
      <c r="BO14" s="536">
        <v>565761123</v>
      </c>
      <c r="BP14" s="536">
        <v>46600755</v>
      </c>
      <c r="BQ14" s="536">
        <v>2013359.47</v>
      </c>
      <c r="BR14" s="536">
        <v>19283430</v>
      </c>
      <c r="BS14" s="536">
        <v>4427375</v>
      </c>
      <c r="BT14" s="536">
        <v>1180043.8899999999</v>
      </c>
      <c r="BU14" s="536"/>
      <c r="BV14" s="559">
        <v>5139721</v>
      </c>
    </row>
    <row r="15" spans="1:91" s="537" customFormat="1" ht="31.5" x14ac:dyDescent="0.25">
      <c r="A15" s="535" t="s">
        <v>656</v>
      </c>
      <c r="B15" s="536">
        <v>1483554.55</v>
      </c>
      <c r="C15" s="536"/>
      <c r="D15" s="536"/>
      <c r="E15" s="536"/>
      <c r="F15" s="536"/>
      <c r="G15" s="536">
        <v>0</v>
      </c>
      <c r="H15" s="536"/>
      <c r="I15" s="536"/>
      <c r="J15" s="536">
        <v>0</v>
      </c>
      <c r="K15" s="536"/>
      <c r="L15" s="536"/>
      <c r="M15" s="536"/>
      <c r="N15" s="536">
        <v>0</v>
      </c>
      <c r="O15" s="536">
        <v>0</v>
      </c>
      <c r="P15" s="536">
        <v>180147.28</v>
      </c>
      <c r="Q15" s="536"/>
      <c r="R15" s="536"/>
      <c r="S15" s="536">
        <v>559252.34</v>
      </c>
      <c r="T15" s="536">
        <v>0</v>
      </c>
      <c r="U15" s="536">
        <v>0</v>
      </c>
      <c r="V15" s="536">
        <v>0</v>
      </c>
      <c r="W15" s="536"/>
      <c r="X15" s="536">
        <v>4759</v>
      </c>
      <c r="Y15" s="536"/>
      <c r="Z15" s="536"/>
      <c r="AA15" s="536"/>
      <c r="AB15" s="536"/>
      <c r="AC15" s="536"/>
      <c r="AD15" s="536">
        <v>0</v>
      </c>
      <c r="AE15" s="536"/>
      <c r="AF15" s="536"/>
      <c r="AG15" s="536">
        <v>0</v>
      </c>
      <c r="AH15" s="536"/>
      <c r="AI15" s="536">
        <v>4809102.79</v>
      </c>
      <c r="AJ15" s="536">
        <v>861706</v>
      </c>
      <c r="AK15" s="536"/>
      <c r="AL15" s="536"/>
      <c r="AM15" s="765"/>
      <c r="AN15" s="536">
        <v>2337362.19</v>
      </c>
      <c r="AO15" s="536"/>
      <c r="AP15" s="536"/>
      <c r="AQ15" s="536"/>
      <c r="AR15" s="536"/>
      <c r="AS15" s="536"/>
      <c r="AT15" s="536"/>
      <c r="AU15" s="536">
        <v>767095.36</v>
      </c>
      <c r="AV15" s="536">
        <v>2334811.89</v>
      </c>
      <c r="AW15" s="536"/>
      <c r="AX15" s="536"/>
      <c r="AY15" s="536"/>
      <c r="AZ15" s="536"/>
      <c r="BA15" s="536"/>
      <c r="BB15" s="536"/>
      <c r="BC15" s="536"/>
      <c r="BD15" s="536">
        <v>0</v>
      </c>
      <c r="BE15" s="536"/>
      <c r="BF15" s="536"/>
      <c r="BG15" s="536"/>
      <c r="BH15" s="536">
        <v>184849.52</v>
      </c>
      <c r="BI15" s="536"/>
      <c r="BJ15" s="536">
        <v>0</v>
      </c>
      <c r="BK15" s="536"/>
      <c r="BL15" s="536"/>
      <c r="BM15" s="536">
        <v>0</v>
      </c>
      <c r="BN15" s="536"/>
      <c r="BO15" s="536">
        <v>0</v>
      </c>
      <c r="BP15" s="536"/>
      <c r="BQ15" s="536"/>
      <c r="BR15" s="536">
        <v>536071</v>
      </c>
      <c r="BS15" s="536"/>
      <c r="BT15" s="536"/>
      <c r="BU15" s="536"/>
      <c r="BV15" s="559"/>
    </row>
    <row r="16" spans="1:91" s="537" customFormat="1" ht="15.75" x14ac:dyDescent="0.25">
      <c r="AM16" s="767"/>
    </row>
    <row r="17" spans="1:152" s="537" customFormat="1" ht="15.75" x14ac:dyDescent="0.25">
      <c r="AM17" s="767"/>
    </row>
    <row r="18" spans="1:152" s="537" customFormat="1" ht="15.75" x14ac:dyDescent="0.25">
      <c r="AM18" s="767"/>
    </row>
    <row r="19" spans="1:152" x14ac:dyDescent="0.25">
      <c r="B19" s="503"/>
      <c r="C19" s="503"/>
      <c r="BW19" s="503"/>
    </row>
    <row r="20" spans="1:152" x14ac:dyDescent="0.25">
      <c r="B20" s="503"/>
      <c r="C20" s="503"/>
      <c r="BW20" s="503"/>
    </row>
    <row r="21" spans="1:152" x14ac:dyDescent="0.25">
      <c r="B21" s="503"/>
      <c r="C21" s="503"/>
    </row>
    <row r="22" spans="1:152" x14ac:dyDescent="0.25">
      <c r="B22" s="503"/>
      <c r="C22" s="503"/>
    </row>
    <row r="23" spans="1:152" x14ac:dyDescent="0.25">
      <c r="B23" s="503"/>
      <c r="C23" s="503"/>
    </row>
    <row r="24" spans="1:152" x14ac:dyDescent="0.25">
      <c r="B24" s="503"/>
      <c r="C24" s="503"/>
    </row>
    <row r="25" spans="1:152" x14ac:dyDescent="0.25">
      <c r="B25" s="503"/>
      <c r="C25" s="503"/>
    </row>
    <row r="26" spans="1:152" x14ac:dyDescent="0.25">
      <c r="B26" s="503"/>
      <c r="C26" s="503"/>
    </row>
    <row r="27" spans="1:152" s="503" customFormat="1" x14ac:dyDescent="0.25">
      <c r="A27" s="502"/>
      <c r="AM27" s="512"/>
      <c r="BW27" s="502"/>
      <c r="BX27" s="502"/>
      <c r="BY27" s="502"/>
      <c r="BZ27" s="502"/>
      <c r="CA27" s="502"/>
      <c r="CB27" s="502"/>
      <c r="CC27" s="502"/>
      <c r="CD27" s="502"/>
      <c r="CE27" s="502"/>
      <c r="CF27" s="502"/>
      <c r="CG27" s="502"/>
      <c r="CH27" s="502"/>
      <c r="CI27" s="502"/>
      <c r="CJ27" s="502"/>
      <c r="CK27" s="502"/>
      <c r="CL27" s="502"/>
      <c r="CM27" s="502"/>
      <c r="CN27" s="502"/>
      <c r="CO27" s="502"/>
      <c r="CP27" s="502"/>
      <c r="CQ27" s="502"/>
      <c r="CR27" s="502"/>
      <c r="CS27" s="502"/>
      <c r="CT27" s="502"/>
      <c r="CU27" s="502"/>
      <c r="CV27" s="502"/>
      <c r="CW27" s="502"/>
      <c r="CX27" s="502"/>
      <c r="CY27" s="502"/>
      <c r="CZ27" s="502"/>
      <c r="DA27" s="502"/>
      <c r="DB27" s="502"/>
      <c r="DC27" s="502"/>
      <c r="DD27" s="502"/>
      <c r="DE27" s="502"/>
      <c r="DF27" s="502"/>
      <c r="DG27" s="502"/>
      <c r="DH27" s="502"/>
      <c r="DI27" s="502"/>
      <c r="DJ27" s="502"/>
      <c r="DK27" s="502"/>
      <c r="DL27" s="502"/>
      <c r="DM27" s="502"/>
      <c r="DN27" s="502"/>
      <c r="DO27" s="502"/>
      <c r="DP27" s="502"/>
      <c r="DQ27" s="502"/>
      <c r="DR27" s="502"/>
      <c r="DS27" s="502"/>
      <c r="DT27" s="502"/>
      <c r="DU27" s="502"/>
      <c r="DV27" s="502"/>
      <c r="DW27" s="502"/>
      <c r="DX27" s="502"/>
      <c r="DY27" s="502"/>
      <c r="DZ27" s="502"/>
      <c r="EA27" s="502"/>
      <c r="EB27" s="502"/>
      <c r="EC27" s="502"/>
      <c r="ED27" s="502"/>
      <c r="EE27" s="502"/>
      <c r="EF27" s="502"/>
      <c r="EG27" s="502"/>
      <c r="EH27" s="502"/>
      <c r="EI27" s="502"/>
      <c r="EJ27" s="502"/>
      <c r="EK27" s="502"/>
      <c r="EL27" s="502"/>
      <c r="EM27" s="502"/>
      <c r="EN27" s="502"/>
      <c r="EO27" s="502"/>
      <c r="EP27" s="502"/>
      <c r="EQ27" s="502"/>
      <c r="ER27" s="502"/>
      <c r="ES27" s="502"/>
      <c r="ET27" s="502"/>
      <c r="EU27" s="502"/>
      <c r="EV27" s="502"/>
    </row>
    <row r="28" spans="1:152" s="503" customFormat="1" x14ac:dyDescent="0.25">
      <c r="A28" s="502"/>
      <c r="AM28" s="512"/>
      <c r="BW28" s="502"/>
      <c r="BX28" s="502"/>
      <c r="BY28" s="502"/>
      <c r="BZ28" s="502"/>
      <c r="CA28" s="502"/>
      <c r="CB28" s="502"/>
      <c r="CC28" s="502"/>
      <c r="CD28" s="502"/>
      <c r="CE28" s="502"/>
      <c r="CF28" s="502"/>
      <c r="CG28" s="502"/>
      <c r="CH28" s="502"/>
      <c r="CI28" s="502"/>
      <c r="CJ28" s="502"/>
      <c r="CK28" s="502"/>
      <c r="CL28" s="502"/>
      <c r="CM28" s="502"/>
      <c r="CN28" s="502"/>
      <c r="CO28" s="502"/>
      <c r="CP28" s="502"/>
      <c r="CQ28" s="502"/>
      <c r="CR28" s="502"/>
      <c r="CS28" s="502"/>
      <c r="CT28" s="502"/>
      <c r="CU28" s="502"/>
      <c r="CV28" s="502"/>
      <c r="CW28" s="502"/>
      <c r="CX28" s="502"/>
      <c r="CY28" s="502"/>
      <c r="CZ28" s="502"/>
      <c r="DA28" s="502"/>
      <c r="DB28" s="502"/>
      <c r="DC28" s="502"/>
      <c r="DD28" s="502"/>
      <c r="DE28" s="502"/>
      <c r="DF28" s="502"/>
      <c r="DG28" s="502"/>
      <c r="DH28" s="502"/>
      <c r="DI28" s="502"/>
      <c r="DJ28" s="502"/>
      <c r="DK28" s="502"/>
      <c r="DL28" s="502"/>
      <c r="DM28" s="502"/>
      <c r="DN28" s="502"/>
      <c r="DO28" s="502"/>
      <c r="DP28" s="502"/>
      <c r="DQ28" s="502"/>
      <c r="DR28" s="502"/>
      <c r="DS28" s="502"/>
      <c r="DT28" s="502"/>
      <c r="DU28" s="502"/>
      <c r="DV28" s="502"/>
      <c r="DW28" s="502"/>
      <c r="DX28" s="502"/>
      <c r="DY28" s="502"/>
      <c r="DZ28" s="502"/>
      <c r="EA28" s="502"/>
      <c r="EB28" s="502"/>
      <c r="EC28" s="502"/>
      <c r="ED28" s="502"/>
      <c r="EE28" s="502"/>
      <c r="EF28" s="502"/>
      <c r="EG28" s="502"/>
      <c r="EH28" s="502"/>
      <c r="EI28" s="502"/>
      <c r="EJ28" s="502"/>
      <c r="EK28" s="502"/>
      <c r="EL28" s="502"/>
      <c r="EM28" s="502"/>
      <c r="EN28" s="502"/>
      <c r="EO28" s="502"/>
      <c r="EP28" s="502"/>
      <c r="EQ28" s="502"/>
      <c r="ER28" s="502"/>
      <c r="ES28" s="502"/>
      <c r="ET28" s="502"/>
      <c r="EU28" s="502"/>
      <c r="EV28" s="502"/>
    </row>
    <row r="29" spans="1:152" s="503" customFormat="1" x14ac:dyDescent="0.25">
      <c r="A29" s="502"/>
      <c r="AM29" s="512"/>
      <c r="BW29" s="502"/>
      <c r="BX29" s="502"/>
      <c r="BY29" s="502"/>
      <c r="BZ29" s="502"/>
      <c r="CA29" s="502"/>
      <c r="CB29" s="502"/>
      <c r="CC29" s="502"/>
      <c r="CD29" s="502"/>
      <c r="CE29" s="502"/>
      <c r="CF29" s="502"/>
      <c r="CG29" s="502"/>
      <c r="CH29" s="502"/>
      <c r="CI29" s="502"/>
      <c r="CJ29" s="502"/>
      <c r="CK29" s="502"/>
      <c r="CL29" s="502"/>
      <c r="CM29" s="502"/>
      <c r="CN29" s="502"/>
      <c r="CO29" s="502"/>
      <c r="CP29" s="502"/>
      <c r="CQ29" s="502"/>
      <c r="CR29" s="502"/>
      <c r="CS29" s="502"/>
      <c r="CT29" s="502"/>
      <c r="CU29" s="502"/>
      <c r="CV29" s="502"/>
      <c r="CW29" s="502"/>
      <c r="CX29" s="502"/>
      <c r="CY29" s="502"/>
      <c r="CZ29" s="502"/>
      <c r="DA29" s="502"/>
      <c r="DB29" s="502"/>
      <c r="DC29" s="502"/>
      <c r="DD29" s="502"/>
      <c r="DE29" s="502"/>
      <c r="DF29" s="502"/>
      <c r="DG29" s="502"/>
      <c r="DH29" s="502"/>
      <c r="DI29" s="502"/>
      <c r="DJ29" s="502"/>
      <c r="DK29" s="502"/>
      <c r="DL29" s="502"/>
      <c r="DM29" s="502"/>
      <c r="DN29" s="502"/>
      <c r="DO29" s="502"/>
      <c r="DP29" s="502"/>
      <c r="DQ29" s="502"/>
      <c r="DR29" s="502"/>
      <c r="DS29" s="502"/>
      <c r="DT29" s="502"/>
      <c r="DU29" s="502"/>
      <c r="DV29" s="502"/>
      <c r="DW29" s="502"/>
      <c r="DX29" s="502"/>
      <c r="DY29" s="502"/>
      <c r="DZ29" s="502"/>
      <c r="EA29" s="502"/>
      <c r="EB29" s="502"/>
      <c r="EC29" s="502"/>
      <c r="ED29" s="502"/>
      <c r="EE29" s="502"/>
      <c r="EF29" s="502"/>
      <c r="EG29" s="502"/>
      <c r="EH29" s="502"/>
      <c r="EI29" s="502"/>
      <c r="EJ29" s="502"/>
      <c r="EK29" s="502"/>
      <c r="EL29" s="502"/>
      <c r="EM29" s="502"/>
      <c r="EN29" s="502"/>
      <c r="EO29" s="502"/>
      <c r="EP29" s="502"/>
      <c r="EQ29" s="502"/>
      <c r="ER29" s="502"/>
      <c r="ES29" s="502"/>
      <c r="ET29" s="502"/>
      <c r="EU29" s="502"/>
      <c r="EV29" s="502"/>
    </row>
    <row r="30" spans="1:152" s="503" customFormat="1" x14ac:dyDescent="0.25">
      <c r="A30" s="502"/>
      <c r="AM30" s="512"/>
      <c r="BW30" s="502"/>
      <c r="BX30" s="502"/>
      <c r="BY30" s="502"/>
      <c r="BZ30" s="502"/>
      <c r="CA30" s="502"/>
      <c r="CB30" s="502"/>
      <c r="CC30" s="502"/>
      <c r="CD30" s="502"/>
      <c r="CE30" s="502"/>
      <c r="CF30" s="502"/>
      <c r="CG30" s="502"/>
      <c r="CH30" s="502"/>
      <c r="CI30" s="502"/>
      <c r="CJ30" s="502"/>
      <c r="CK30" s="502"/>
      <c r="CL30" s="502"/>
      <c r="CM30" s="502"/>
      <c r="CN30" s="502"/>
      <c r="CO30" s="502"/>
      <c r="CP30" s="502"/>
      <c r="CQ30" s="502"/>
      <c r="CR30" s="502"/>
      <c r="CS30" s="502"/>
      <c r="CT30" s="502"/>
      <c r="CU30" s="502"/>
      <c r="CV30" s="502"/>
      <c r="CW30" s="502"/>
      <c r="CX30" s="502"/>
      <c r="CY30" s="502"/>
      <c r="CZ30" s="502"/>
      <c r="DA30" s="502"/>
      <c r="DB30" s="502"/>
      <c r="DC30" s="502"/>
      <c r="DD30" s="502"/>
      <c r="DE30" s="502"/>
      <c r="DF30" s="502"/>
      <c r="DG30" s="502"/>
      <c r="DH30" s="502"/>
      <c r="DI30" s="502"/>
      <c r="DJ30" s="502"/>
      <c r="DK30" s="502"/>
      <c r="DL30" s="502"/>
      <c r="DM30" s="502"/>
      <c r="DN30" s="502"/>
      <c r="DO30" s="502"/>
      <c r="DP30" s="502"/>
      <c r="DQ30" s="502"/>
      <c r="DR30" s="502"/>
      <c r="DS30" s="502"/>
      <c r="DT30" s="502"/>
      <c r="DU30" s="502"/>
      <c r="DV30" s="502"/>
      <c r="DW30" s="502"/>
      <c r="DX30" s="502"/>
      <c r="DY30" s="502"/>
      <c r="DZ30" s="502"/>
      <c r="EA30" s="502"/>
      <c r="EB30" s="502"/>
      <c r="EC30" s="502"/>
      <c r="ED30" s="502"/>
      <c r="EE30" s="502"/>
      <c r="EF30" s="502"/>
      <c r="EG30" s="502"/>
      <c r="EH30" s="502"/>
      <c r="EI30" s="502"/>
      <c r="EJ30" s="502"/>
      <c r="EK30" s="502"/>
      <c r="EL30" s="502"/>
      <c r="EM30" s="502"/>
      <c r="EN30" s="502"/>
      <c r="EO30" s="502"/>
      <c r="EP30" s="502"/>
      <c r="EQ30" s="502"/>
      <c r="ER30" s="502"/>
      <c r="ES30" s="502"/>
      <c r="ET30" s="502"/>
      <c r="EU30" s="502"/>
      <c r="EV30" s="502"/>
    </row>
    <row r="31" spans="1:152" s="503" customFormat="1" x14ac:dyDescent="0.25">
      <c r="A31" s="502"/>
      <c r="AM31" s="512"/>
      <c r="BW31" s="502"/>
      <c r="BX31" s="502"/>
      <c r="BY31" s="502"/>
      <c r="BZ31" s="502"/>
      <c r="CA31" s="502"/>
      <c r="CB31" s="502"/>
      <c r="CC31" s="502"/>
      <c r="CD31" s="502"/>
      <c r="CE31" s="502"/>
      <c r="CF31" s="502"/>
      <c r="CG31" s="502"/>
      <c r="CH31" s="502"/>
      <c r="CI31" s="502"/>
      <c r="CJ31" s="502"/>
      <c r="CK31" s="502"/>
      <c r="CL31" s="502"/>
      <c r="CM31" s="502"/>
      <c r="CN31" s="502"/>
      <c r="CO31" s="502"/>
      <c r="CP31" s="502"/>
      <c r="CQ31" s="502"/>
      <c r="CR31" s="502"/>
      <c r="CS31" s="502"/>
      <c r="CT31" s="502"/>
      <c r="CU31" s="502"/>
      <c r="CV31" s="502"/>
      <c r="CW31" s="502"/>
      <c r="CX31" s="502"/>
      <c r="CY31" s="502"/>
      <c r="CZ31" s="502"/>
      <c r="DA31" s="502"/>
      <c r="DB31" s="502"/>
      <c r="DC31" s="502"/>
      <c r="DD31" s="502"/>
      <c r="DE31" s="502"/>
      <c r="DF31" s="502"/>
      <c r="DG31" s="502"/>
      <c r="DH31" s="502"/>
      <c r="DI31" s="502"/>
      <c r="DJ31" s="502"/>
      <c r="DK31" s="502"/>
      <c r="DL31" s="502"/>
      <c r="DM31" s="502"/>
      <c r="DN31" s="502"/>
      <c r="DO31" s="502"/>
      <c r="DP31" s="502"/>
      <c r="DQ31" s="502"/>
      <c r="DR31" s="502"/>
      <c r="DS31" s="502"/>
      <c r="DT31" s="502"/>
      <c r="DU31" s="502"/>
      <c r="DV31" s="502"/>
      <c r="DW31" s="502"/>
      <c r="DX31" s="502"/>
      <c r="DY31" s="502"/>
      <c r="DZ31" s="502"/>
      <c r="EA31" s="502"/>
      <c r="EB31" s="502"/>
      <c r="EC31" s="502"/>
      <c r="ED31" s="502"/>
      <c r="EE31" s="502"/>
      <c r="EF31" s="502"/>
      <c r="EG31" s="502"/>
      <c r="EH31" s="502"/>
      <c r="EI31" s="502"/>
      <c r="EJ31" s="502"/>
      <c r="EK31" s="502"/>
      <c r="EL31" s="502"/>
      <c r="EM31" s="502"/>
      <c r="EN31" s="502"/>
      <c r="EO31" s="502"/>
      <c r="EP31" s="502"/>
      <c r="EQ31" s="502"/>
      <c r="ER31" s="502"/>
      <c r="ES31" s="502"/>
      <c r="ET31" s="502"/>
      <c r="EU31" s="502"/>
      <c r="EV31" s="502"/>
    </row>
    <row r="32" spans="1:152" s="503" customFormat="1" x14ac:dyDescent="0.25">
      <c r="A32" s="502"/>
      <c r="AM32" s="512"/>
      <c r="BW32" s="502"/>
      <c r="BX32" s="502"/>
      <c r="BY32" s="502"/>
      <c r="BZ32" s="502"/>
      <c r="CA32" s="502"/>
      <c r="CB32" s="502"/>
      <c r="CC32" s="502"/>
      <c r="CD32" s="502"/>
      <c r="CE32" s="502"/>
      <c r="CF32" s="502"/>
      <c r="CG32" s="502"/>
      <c r="CH32" s="502"/>
      <c r="CI32" s="502"/>
      <c r="CJ32" s="502"/>
      <c r="CK32" s="502"/>
      <c r="CL32" s="502"/>
      <c r="CM32" s="502"/>
      <c r="CN32" s="502"/>
      <c r="CO32" s="502"/>
      <c r="CP32" s="502"/>
      <c r="CQ32" s="502"/>
      <c r="CR32" s="502"/>
      <c r="CS32" s="502"/>
      <c r="CT32" s="502"/>
      <c r="CU32" s="502"/>
      <c r="CV32" s="502"/>
      <c r="CW32" s="502"/>
      <c r="CX32" s="502"/>
      <c r="CY32" s="502"/>
      <c r="CZ32" s="502"/>
      <c r="DA32" s="502"/>
      <c r="DB32" s="502"/>
      <c r="DC32" s="502"/>
      <c r="DD32" s="502"/>
      <c r="DE32" s="502"/>
      <c r="DF32" s="502"/>
      <c r="DG32" s="502"/>
      <c r="DH32" s="502"/>
      <c r="DI32" s="502"/>
      <c r="DJ32" s="502"/>
      <c r="DK32" s="502"/>
      <c r="DL32" s="502"/>
      <c r="DM32" s="502"/>
      <c r="DN32" s="502"/>
      <c r="DO32" s="502"/>
      <c r="DP32" s="502"/>
      <c r="DQ32" s="502"/>
      <c r="DR32" s="502"/>
      <c r="DS32" s="502"/>
      <c r="DT32" s="502"/>
      <c r="DU32" s="502"/>
      <c r="DV32" s="502"/>
      <c r="DW32" s="502"/>
      <c r="DX32" s="502"/>
      <c r="DY32" s="502"/>
      <c r="DZ32" s="502"/>
      <c r="EA32" s="502"/>
      <c r="EB32" s="502"/>
      <c r="EC32" s="502"/>
      <c r="ED32" s="502"/>
      <c r="EE32" s="502"/>
      <c r="EF32" s="502"/>
      <c r="EG32" s="502"/>
      <c r="EH32" s="502"/>
      <c r="EI32" s="502"/>
      <c r="EJ32" s="502"/>
      <c r="EK32" s="502"/>
      <c r="EL32" s="502"/>
      <c r="EM32" s="502"/>
      <c r="EN32" s="502"/>
      <c r="EO32" s="502"/>
      <c r="EP32" s="502"/>
      <c r="EQ32" s="502"/>
      <c r="ER32" s="502"/>
      <c r="ES32" s="502"/>
      <c r="ET32" s="502"/>
      <c r="EU32" s="502"/>
      <c r="EV32" s="502"/>
    </row>
    <row r="33" spans="1:152" s="503" customFormat="1" x14ac:dyDescent="0.25">
      <c r="A33" s="502"/>
      <c r="AM33" s="512"/>
      <c r="BW33" s="502"/>
      <c r="BX33" s="502"/>
      <c r="BY33" s="502"/>
      <c r="BZ33" s="502"/>
      <c r="CA33" s="502"/>
      <c r="CB33" s="502"/>
      <c r="CC33" s="502"/>
      <c r="CD33" s="502"/>
      <c r="CE33" s="502"/>
      <c r="CF33" s="502"/>
      <c r="CG33" s="502"/>
      <c r="CH33" s="502"/>
      <c r="CI33" s="502"/>
      <c r="CJ33" s="502"/>
      <c r="CK33" s="502"/>
      <c r="CL33" s="502"/>
      <c r="CM33" s="502"/>
      <c r="CN33" s="502"/>
      <c r="CO33" s="502"/>
      <c r="CP33" s="502"/>
      <c r="CQ33" s="502"/>
      <c r="CR33" s="502"/>
      <c r="CS33" s="502"/>
      <c r="CT33" s="502"/>
      <c r="CU33" s="502"/>
      <c r="CV33" s="502"/>
      <c r="CW33" s="502"/>
      <c r="CX33" s="502"/>
      <c r="CY33" s="502"/>
      <c r="CZ33" s="502"/>
      <c r="DA33" s="502"/>
      <c r="DB33" s="502"/>
      <c r="DC33" s="502"/>
      <c r="DD33" s="502"/>
      <c r="DE33" s="502"/>
      <c r="DF33" s="502"/>
      <c r="DG33" s="502"/>
      <c r="DH33" s="502"/>
      <c r="DI33" s="502"/>
      <c r="DJ33" s="502"/>
      <c r="DK33" s="502"/>
      <c r="DL33" s="502"/>
      <c r="DM33" s="502"/>
      <c r="DN33" s="502"/>
      <c r="DO33" s="502"/>
      <c r="DP33" s="502"/>
      <c r="DQ33" s="502"/>
      <c r="DR33" s="502"/>
      <c r="DS33" s="502"/>
      <c r="DT33" s="502"/>
      <c r="DU33" s="502"/>
      <c r="DV33" s="502"/>
      <c r="DW33" s="502"/>
      <c r="DX33" s="502"/>
      <c r="DY33" s="502"/>
      <c r="DZ33" s="502"/>
      <c r="EA33" s="502"/>
      <c r="EB33" s="502"/>
      <c r="EC33" s="502"/>
      <c r="ED33" s="502"/>
      <c r="EE33" s="502"/>
      <c r="EF33" s="502"/>
      <c r="EG33" s="502"/>
      <c r="EH33" s="502"/>
      <c r="EI33" s="502"/>
      <c r="EJ33" s="502"/>
      <c r="EK33" s="502"/>
      <c r="EL33" s="502"/>
      <c r="EM33" s="502"/>
      <c r="EN33" s="502"/>
      <c r="EO33" s="502"/>
      <c r="EP33" s="502"/>
      <c r="EQ33" s="502"/>
      <c r="ER33" s="502"/>
      <c r="ES33" s="502"/>
      <c r="ET33" s="502"/>
      <c r="EU33" s="502"/>
      <c r="EV33" s="502"/>
    </row>
    <row r="34" spans="1:152" s="503" customFormat="1" x14ac:dyDescent="0.25">
      <c r="A34" s="502"/>
      <c r="AM34" s="512"/>
      <c r="BW34" s="502"/>
      <c r="BX34" s="502"/>
      <c r="BY34" s="502"/>
      <c r="BZ34" s="502"/>
      <c r="CA34" s="502"/>
      <c r="CB34" s="502"/>
      <c r="CC34" s="502"/>
      <c r="CD34" s="502"/>
      <c r="CE34" s="502"/>
      <c r="CF34" s="502"/>
      <c r="CG34" s="502"/>
      <c r="CH34" s="502"/>
      <c r="CI34" s="502"/>
      <c r="CJ34" s="502"/>
      <c r="CK34" s="502"/>
      <c r="CL34" s="502"/>
      <c r="CM34" s="502"/>
      <c r="CN34" s="502"/>
      <c r="CO34" s="502"/>
      <c r="CP34" s="502"/>
      <c r="CQ34" s="502"/>
      <c r="CR34" s="502"/>
      <c r="CS34" s="502"/>
      <c r="CT34" s="502"/>
      <c r="CU34" s="502"/>
      <c r="CV34" s="502"/>
      <c r="CW34" s="502"/>
      <c r="CX34" s="502"/>
      <c r="CY34" s="502"/>
      <c r="CZ34" s="502"/>
      <c r="DA34" s="502"/>
      <c r="DB34" s="502"/>
      <c r="DC34" s="502"/>
      <c r="DD34" s="502"/>
      <c r="DE34" s="502"/>
      <c r="DF34" s="502"/>
      <c r="DG34" s="502"/>
      <c r="DH34" s="502"/>
      <c r="DI34" s="502"/>
      <c r="DJ34" s="502"/>
      <c r="DK34" s="502"/>
      <c r="DL34" s="502"/>
      <c r="DM34" s="502"/>
      <c r="DN34" s="502"/>
      <c r="DO34" s="502"/>
      <c r="DP34" s="502"/>
      <c r="DQ34" s="502"/>
      <c r="DR34" s="502"/>
      <c r="DS34" s="502"/>
      <c r="DT34" s="502"/>
      <c r="DU34" s="502"/>
      <c r="DV34" s="502"/>
      <c r="DW34" s="502"/>
      <c r="DX34" s="502"/>
      <c r="DY34" s="502"/>
      <c r="DZ34" s="502"/>
      <c r="EA34" s="502"/>
      <c r="EB34" s="502"/>
      <c r="EC34" s="502"/>
      <c r="ED34" s="502"/>
      <c r="EE34" s="502"/>
      <c r="EF34" s="502"/>
      <c r="EG34" s="502"/>
      <c r="EH34" s="502"/>
      <c r="EI34" s="502"/>
      <c r="EJ34" s="502"/>
      <c r="EK34" s="502"/>
      <c r="EL34" s="502"/>
      <c r="EM34" s="502"/>
      <c r="EN34" s="502"/>
      <c r="EO34" s="502"/>
      <c r="EP34" s="502"/>
      <c r="EQ34" s="502"/>
      <c r="ER34" s="502"/>
      <c r="ES34" s="502"/>
      <c r="ET34" s="502"/>
      <c r="EU34" s="502"/>
      <c r="EV34" s="502"/>
    </row>
    <row r="35" spans="1:152" s="503" customFormat="1" x14ac:dyDescent="0.25">
      <c r="A35" s="502"/>
      <c r="AM35" s="512"/>
      <c r="BW35" s="502"/>
      <c r="BX35" s="502"/>
      <c r="BY35" s="502"/>
      <c r="BZ35" s="502"/>
      <c r="CA35" s="502"/>
      <c r="CB35" s="502"/>
      <c r="CC35" s="502"/>
      <c r="CD35" s="502"/>
      <c r="CE35" s="502"/>
      <c r="CF35" s="502"/>
      <c r="CG35" s="502"/>
      <c r="CH35" s="502"/>
      <c r="CI35" s="502"/>
      <c r="CJ35" s="502"/>
      <c r="CK35" s="502"/>
      <c r="CL35" s="502"/>
      <c r="CM35" s="502"/>
      <c r="CN35" s="502"/>
      <c r="CO35" s="502"/>
      <c r="CP35" s="502"/>
      <c r="CQ35" s="502"/>
      <c r="CR35" s="502"/>
      <c r="CS35" s="502"/>
      <c r="CT35" s="502"/>
      <c r="CU35" s="502"/>
      <c r="CV35" s="502"/>
      <c r="CW35" s="502"/>
      <c r="CX35" s="502"/>
      <c r="CY35" s="502"/>
      <c r="CZ35" s="502"/>
      <c r="DA35" s="502"/>
      <c r="DB35" s="502"/>
      <c r="DC35" s="502"/>
      <c r="DD35" s="502"/>
      <c r="DE35" s="502"/>
      <c r="DF35" s="502"/>
      <c r="DG35" s="502"/>
      <c r="DH35" s="502"/>
      <c r="DI35" s="502"/>
      <c r="DJ35" s="502"/>
      <c r="DK35" s="502"/>
      <c r="DL35" s="502"/>
      <c r="DM35" s="502"/>
      <c r="DN35" s="502"/>
      <c r="DO35" s="502"/>
      <c r="DP35" s="502"/>
      <c r="DQ35" s="502"/>
      <c r="DR35" s="502"/>
      <c r="DS35" s="502"/>
      <c r="DT35" s="502"/>
      <c r="DU35" s="502"/>
      <c r="DV35" s="502"/>
      <c r="DW35" s="502"/>
      <c r="DX35" s="502"/>
      <c r="DY35" s="502"/>
      <c r="DZ35" s="502"/>
      <c r="EA35" s="502"/>
      <c r="EB35" s="502"/>
      <c r="EC35" s="502"/>
      <c r="ED35" s="502"/>
      <c r="EE35" s="502"/>
      <c r="EF35" s="502"/>
      <c r="EG35" s="502"/>
      <c r="EH35" s="502"/>
      <c r="EI35" s="502"/>
      <c r="EJ35" s="502"/>
      <c r="EK35" s="502"/>
      <c r="EL35" s="502"/>
      <c r="EM35" s="502"/>
      <c r="EN35" s="502"/>
      <c r="EO35" s="502"/>
      <c r="EP35" s="502"/>
      <c r="EQ35" s="502"/>
      <c r="ER35" s="502"/>
      <c r="ES35" s="502"/>
      <c r="ET35" s="502"/>
      <c r="EU35" s="502"/>
      <c r="EV35" s="502"/>
    </row>
    <row r="36" spans="1:152" s="503" customFormat="1" x14ac:dyDescent="0.25">
      <c r="A36" s="502"/>
      <c r="AM36" s="512"/>
      <c r="BW36" s="502"/>
      <c r="BX36" s="502"/>
      <c r="BY36" s="502"/>
      <c r="BZ36" s="502"/>
      <c r="CA36" s="502"/>
      <c r="CB36" s="502"/>
      <c r="CC36" s="502"/>
      <c r="CD36" s="502"/>
      <c r="CE36" s="502"/>
      <c r="CF36" s="502"/>
      <c r="CG36" s="502"/>
      <c r="CH36" s="502"/>
      <c r="CI36" s="502"/>
      <c r="CJ36" s="502"/>
      <c r="CK36" s="502"/>
      <c r="CL36" s="502"/>
      <c r="CM36" s="502"/>
      <c r="CN36" s="502"/>
      <c r="CO36" s="502"/>
      <c r="CP36" s="502"/>
      <c r="CQ36" s="502"/>
      <c r="CR36" s="502"/>
      <c r="CS36" s="502"/>
      <c r="CT36" s="502"/>
      <c r="CU36" s="502"/>
      <c r="CV36" s="502"/>
      <c r="CW36" s="502"/>
      <c r="CX36" s="502"/>
      <c r="CY36" s="502"/>
      <c r="CZ36" s="502"/>
      <c r="DA36" s="502"/>
      <c r="DB36" s="502"/>
      <c r="DC36" s="502"/>
      <c r="DD36" s="502"/>
      <c r="DE36" s="502"/>
      <c r="DF36" s="502"/>
      <c r="DG36" s="502"/>
      <c r="DH36" s="502"/>
      <c r="DI36" s="502"/>
      <c r="DJ36" s="502"/>
      <c r="DK36" s="502"/>
      <c r="DL36" s="502"/>
      <c r="DM36" s="502"/>
      <c r="DN36" s="502"/>
      <c r="DO36" s="502"/>
      <c r="DP36" s="502"/>
      <c r="DQ36" s="502"/>
      <c r="DR36" s="502"/>
      <c r="DS36" s="502"/>
      <c r="DT36" s="502"/>
      <c r="DU36" s="502"/>
      <c r="DV36" s="502"/>
      <c r="DW36" s="502"/>
      <c r="DX36" s="502"/>
      <c r="DY36" s="502"/>
      <c r="DZ36" s="502"/>
      <c r="EA36" s="502"/>
      <c r="EB36" s="502"/>
      <c r="EC36" s="502"/>
      <c r="ED36" s="502"/>
      <c r="EE36" s="502"/>
      <c r="EF36" s="502"/>
      <c r="EG36" s="502"/>
      <c r="EH36" s="502"/>
      <c r="EI36" s="502"/>
      <c r="EJ36" s="502"/>
      <c r="EK36" s="502"/>
      <c r="EL36" s="502"/>
      <c r="EM36" s="502"/>
      <c r="EN36" s="502"/>
      <c r="EO36" s="502"/>
      <c r="EP36" s="502"/>
      <c r="EQ36" s="502"/>
      <c r="ER36" s="502"/>
      <c r="ES36" s="502"/>
      <c r="ET36" s="502"/>
      <c r="EU36" s="502"/>
      <c r="EV36" s="502"/>
    </row>
    <row r="37" spans="1:152" s="503" customFormat="1" x14ac:dyDescent="0.25">
      <c r="A37" s="502"/>
      <c r="AM37" s="512"/>
      <c r="BW37" s="502"/>
      <c r="BX37" s="502"/>
      <c r="BY37" s="502"/>
      <c r="BZ37" s="502"/>
      <c r="CA37" s="502"/>
      <c r="CB37" s="502"/>
      <c r="CC37" s="502"/>
      <c r="CD37" s="502"/>
      <c r="CE37" s="502"/>
      <c r="CF37" s="502"/>
      <c r="CG37" s="502"/>
      <c r="CH37" s="502"/>
      <c r="CI37" s="502"/>
      <c r="CJ37" s="502"/>
      <c r="CK37" s="502"/>
      <c r="CL37" s="502"/>
      <c r="CM37" s="502"/>
      <c r="CN37" s="502"/>
      <c r="CO37" s="502"/>
      <c r="CP37" s="502"/>
      <c r="CQ37" s="502"/>
      <c r="CR37" s="502"/>
      <c r="CS37" s="502"/>
      <c r="CT37" s="502"/>
      <c r="CU37" s="502"/>
      <c r="CV37" s="502"/>
      <c r="CW37" s="502"/>
      <c r="CX37" s="502"/>
      <c r="CY37" s="502"/>
      <c r="CZ37" s="502"/>
      <c r="DA37" s="502"/>
      <c r="DB37" s="502"/>
      <c r="DC37" s="502"/>
      <c r="DD37" s="502"/>
      <c r="DE37" s="502"/>
      <c r="DF37" s="502"/>
      <c r="DG37" s="502"/>
      <c r="DH37" s="502"/>
      <c r="DI37" s="502"/>
      <c r="DJ37" s="502"/>
      <c r="DK37" s="502"/>
      <c r="DL37" s="502"/>
      <c r="DM37" s="502"/>
      <c r="DN37" s="502"/>
      <c r="DO37" s="502"/>
      <c r="DP37" s="502"/>
      <c r="DQ37" s="502"/>
      <c r="DR37" s="502"/>
      <c r="DS37" s="502"/>
      <c r="DT37" s="502"/>
      <c r="DU37" s="502"/>
      <c r="DV37" s="502"/>
      <c r="DW37" s="502"/>
      <c r="DX37" s="502"/>
      <c r="DY37" s="502"/>
      <c r="DZ37" s="502"/>
      <c r="EA37" s="502"/>
      <c r="EB37" s="502"/>
      <c r="EC37" s="502"/>
      <c r="ED37" s="502"/>
      <c r="EE37" s="502"/>
      <c r="EF37" s="502"/>
      <c r="EG37" s="502"/>
      <c r="EH37" s="502"/>
      <c r="EI37" s="502"/>
      <c r="EJ37" s="502"/>
      <c r="EK37" s="502"/>
      <c r="EL37" s="502"/>
      <c r="EM37" s="502"/>
      <c r="EN37" s="502"/>
      <c r="EO37" s="502"/>
      <c r="EP37" s="502"/>
      <c r="EQ37" s="502"/>
      <c r="ER37" s="502"/>
      <c r="ES37" s="502"/>
      <c r="ET37" s="502"/>
      <c r="EU37" s="502"/>
      <c r="EV37" s="502"/>
    </row>
    <row r="38" spans="1:152" s="503" customFormat="1" x14ac:dyDescent="0.25">
      <c r="A38" s="502"/>
      <c r="AM38" s="512"/>
      <c r="BW38" s="502"/>
      <c r="BX38" s="502"/>
      <c r="BY38" s="502"/>
      <c r="BZ38" s="502"/>
      <c r="CA38" s="502"/>
      <c r="CB38" s="502"/>
      <c r="CC38" s="502"/>
      <c r="CD38" s="502"/>
      <c r="CE38" s="502"/>
      <c r="CF38" s="502"/>
      <c r="CG38" s="502"/>
      <c r="CH38" s="502"/>
      <c r="CI38" s="502"/>
      <c r="CJ38" s="502"/>
      <c r="CK38" s="502"/>
      <c r="CL38" s="502"/>
      <c r="CM38" s="502"/>
      <c r="CN38" s="502"/>
      <c r="CO38" s="502"/>
      <c r="CP38" s="502"/>
      <c r="CQ38" s="502"/>
      <c r="CR38" s="502"/>
      <c r="CS38" s="502"/>
      <c r="CT38" s="502"/>
      <c r="CU38" s="502"/>
      <c r="CV38" s="502"/>
      <c r="CW38" s="502"/>
      <c r="CX38" s="502"/>
      <c r="CY38" s="502"/>
      <c r="CZ38" s="502"/>
      <c r="DA38" s="502"/>
      <c r="DB38" s="502"/>
      <c r="DC38" s="502"/>
      <c r="DD38" s="502"/>
      <c r="DE38" s="502"/>
      <c r="DF38" s="502"/>
      <c r="DG38" s="502"/>
      <c r="DH38" s="502"/>
      <c r="DI38" s="502"/>
      <c r="DJ38" s="502"/>
      <c r="DK38" s="502"/>
      <c r="DL38" s="502"/>
      <c r="DM38" s="502"/>
      <c r="DN38" s="502"/>
      <c r="DO38" s="502"/>
      <c r="DP38" s="502"/>
      <c r="DQ38" s="502"/>
      <c r="DR38" s="502"/>
      <c r="DS38" s="502"/>
      <c r="DT38" s="502"/>
      <c r="DU38" s="502"/>
      <c r="DV38" s="502"/>
      <c r="DW38" s="502"/>
      <c r="DX38" s="502"/>
      <c r="DY38" s="502"/>
      <c r="DZ38" s="502"/>
      <c r="EA38" s="502"/>
      <c r="EB38" s="502"/>
      <c r="EC38" s="502"/>
      <c r="ED38" s="502"/>
      <c r="EE38" s="502"/>
      <c r="EF38" s="502"/>
      <c r="EG38" s="502"/>
      <c r="EH38" s="502"/>
      <c r="EI38" s="502"/>
      <c r="EJ38" s="502"/>
      <c r="EK38" s="502"/>
      <c r="EL38" s="502"/>
      <c r="EM38" s="502"/>
      <c r="EN38" s="502"/>
      <c r="EO38" s="502"/>
      <c r="EP38" s="502"/>
      <c r="EQ38" s="502"/>
      <c r="ER38" s="502"/>
      <c r="ES38" s="502"/>
      <c r="ET38" s="502"/>
      <c r="EU38" s="502"/>
      <c r="EV38" s="502"/>
    </row>
    <row r="43" spans="1:152" s="555" customFormat="1" x14ac:dyDescent="0.25">
      <c r="A43" s="502"/>
      <c r="D43" s="503"/>
      <c r="E43" s="503"/>
      <c r="F43" s="503"/>
      <c r="G43" s="503"/>
      <c r="H43" s="503"/>
      <c r="I43" s="503"/>
      <c r="J43" s="503"/>
      <c r="K43" s="503"/>
      <c r="L43" s="503"/>
      <c r="M43" s="503"/>
      <c r="N43" s="503"/>
      <c r="O43" s="503"/>
      <c r="P43" s="503"/>
      <c r="Q43" s="503"/>
      <c r="R43" s="503"/>
      <c r="S43" s="503"/>
      <c r="T43" s="503"/>
      <c r="U43" s="503"/>
      <c r="V43" s="503"/>
      <c r="W43" s="503"/>
      <c r="X43" s="503"/>
      <c r="Y43" s="503"/>
      <c r="Z43" s="503"/>
      <c r="AA43" s="503"/>
      <c r="AB43" s="503"/>
      <c r="AC43" s="503"/>
      <c r="AD43" s="503"/>
      <c r="AE43" s="503"/>
      <c r="AF43" s="503"/>
      <c r="AG43" s="503"/>
      <c r="AH43" s="503"/>
      <c r="AI43" s="503"/>
      <c r="AJ43" s="503"/>
      <c r="AK43" s="503"/>
      <c r="AL43" s="503"/>
      <c r="AM43" s="512"/>
      <c r="AN43" s="503"/>
      <c r="AO43" s="503"/>
      <c r="AP43" s="503"/>
      <c r="AQ43" s="503"/>
      <c r="AR43" s="503"/>
      <c r="AS43" s="503"/>
      <c r="AT43" s="503"/>
      <c r="AU43" s="503"/>
      <c r="AV43" s="503"/>
      <c r="AW43" s="503"/>
      <c r="AX43" s="503"/>
      <c r="AY43" s="503"/>
      <c r="AZ43" s="503"/>
      <c r="BA43" s="503"/>
      <c r="BB43" s="503"/>
      <c r="BC43" s="503"/>
      <c r="BD43" s="503"/>
      <c r="BE43" s="503"/>
      <c r="BF43" s="503"/>
      <c r="BG43" s="503"/>
      <c r="BH43" s="503"/>
      <c r="BI43" s="503"/>
      <c r="BJ43" s="503"/>
      <c r="BK43" s="503"/>
      <c r="BL43" s="503"/>
      <c r="BM43" s="503"/>
      <c r="BN43" s="503"/>
      <c r="BO43" s="503"/>
      <c r="BP43" s="503"/>
      <c r="BQ43" s="503"/>
      <c r="BR43" s="503"/>
      <c r="BS43" s="503"/>
      <c r="BT43" s="503"/>
      <c r="BU43" s="503"/>
      <c r="BV43" s="503"/>
      <c r="BW43" s="502"/>
      <c r="BX43" s="502"/>
      <c r="BY43" s="502"/>
      <c r="BZ43" s="502"/>
      <c r="CA43" s="502"/>
      <c r="CB43" s="502"/>
      <c r="CC43" s="502"/>
      <c r="CD43" s="502"/>
      <c r="CE43" s="502"/>
      <c r="CF43" s="502"/>
      <c r="CG43" s="502"/>
      <c r="CH43" s="502"/>
      <c r="CI43" s="502"/>
      <c r="CJ43" s="502"/>
      <c r="CK43" s="502"/>
      <c r="CL43" s="502"/>
      <c r="CM43" s="502"/>
      <c r="CN43" s="502"/>
      <c r="CO43" s="502"/>
      <c r="CP43" s="502"/>
      <c r="CQ43" s="502"/>
      <c r="CR43" s="502"/>
      <c r="CS43" s="502"/>
      <c r="CT43" s="502"/>
      <c r="CU43" s="502"/>
      <c r="CV43" s="502"/>
      <c r="CW43" s="502"/>
      <c r="CX43" s="502"/>
      <c r="CY43" s="502"/>
      <c r="CZ43" s="502"/>
      <c r="DA43" s="502"/>
      <c r="DB43" s="502"/>
      <c r="DC43" s="502"/>
      <c r="DD43" s="502"/>
      <c r="DE43" s="502"/>
      <c r="DF43" s="502"/>
      <c r="DG43" s="502"/>
      <c r="DH43" s="502"/>
      <c r="DI43" s="502"/>
      <c r="DJ43" s="502"/>
      <c r="DK43" s="502"/>
      <c r="DL43" s="502"/>
      <c r="DM43" s="502"/>
      <c r="DN43" s="502"/>
      <c r="DO43" s="502"/>
      <c r="DP43" s="502"/>
      <c r="DQ43" s="502"/>
      <c r="DR43" s="502"/>
      <c r="DS43" s="502"/>
      <c r="DT43" s="502"/>
      <c r="DU43" s="502"/>
      <c r="DV43" s="502"/>
      <c r="DW43" s="502"/>
      <c r="DX43" s="502"/>
      <c r="DY43" s="502"/>
      <c r="DZ43" s="502"/>
      <c r="EA43" s="502"/>
      <c r="EB43" s="502"/>
      <c r="EC43" s="502"/>
      <c r="ED43" s="502"/>
      <c r="EE43" s="502"/>
      <c r="EF43" s="502"/>
      <c r="EG43" s="502"/>
      <c r="EH43" s="502"/>
      <c r="EI43" s="502"/>
      <c r="EJ43" s="502"/>
      <c r="EK43" s="502"/>
      <c r="EL43" s="502"/>
      <c r="EM43" s="502"/>
      <c r="EN43" s="502"/>
      <c r="EO43" s="502"/>
      <c r="EP43" s="502"/>
      <c r="EQ43" s="502"/>
      <c r="ER43" s="502"/>
      <c r="ES43" s="502"/>
      <c r="ET43" s="502"/>
      <c r="EU43" s="502"/>
      <c r="EV43" s="50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712BA-E5FE-49A0-B9F1-9E1CA0E24516}">
  <sheetPr>
    <tabColor theme="2" tint="-0.249977111117893"/>
  </sheetPr>
  <dimension ref="A1:CR318"/>
  <sheetViews>
    <sheetView zoomScale="80" zoomScaleNormal="80" workbookViewId="0">
      <pane xSplit="2" ySplit="2" topLeftCell="AD3" activePane="bottomRight" state="frozen"/>
      <selection activeCell="O5" sqref="O5"/>
      <selection pane="topRight" activeCell="O5" sqref="O5"/>
      <selection pane="bottomLeft" activeCell="O5" sqref="O5"/>
      <selection pane="bottomRight" sqref="A1:XFD1048576"/>
    </sheetView>
  </sheetViews>
  <sheetFormatPr defaultColWidth="9.140625" defaultRowHeight="15" x14ac:dyDescent="0.25"/>
  <cols>
    <col min="1" max="1" width="30.7109375" style="502" bestFit="1" customWidth="1"/>
    <col min="2" max="2" width="33.85546875" style="502" bestFit="1" customWidth="1"/>
    <col min="3" max="3" width="28.85546875" style="502" bestFit="1" customWidth="1"/>
    <col min="4" max="4" width="19.5703125" style="502" bestFit="1" customWidth="1"/>
    <col min="5" max="5" width="12.140625" style="502" bestFit="1" customWidth="1"/>
    <col min="6" max="6" width="33.85546875" style="502" bestFit="1" customWidth="1"/>
    <col min="7" max="8" width="13.42578125" style="502" customWidth="1"/>
    <col min="9" max="9" width="13" style="502" bestFit="1" customWidth="1"/>
    <col min="10" max="10" width="12.140625" style="502" bestFit="1" customWidth="1"/>
    <col min="11" max="11" width="15.7109375" style="502" customWidth="1"/>
    <col min="12" max="12" width="12.85546875" style="502" customWidth="1"/>
    <col min="13" max="13" width="12.140625" style="502" bestFit="1" customWidth="1"/>
    <col min="14" max="14" width="13.42578125" style="502" bestFit="1" customWidth="1"/>
    <col min="15" max="15" width="12.140625" style="502" bestFit="1" customWidth="1"/>
    <col min="16" max="16" width="13.5703125" style="502" bestFit="1" customWidth="1"/>
    <col min="17" max="19" width="13.42578125" style="502" customWidth="1"/>
    <col min="20" max="20" width="16.42578125" style="502" bestFit="1" customWidth="1"/>
    <col min="21" max="21" width="13" style="502" bestFit="1" customWidth="1"/>
    <col min="22" max="22" width="20" style="502" customWidth="1"/>
    <col min="23" max="23" width="13.140625" style="502" bestFit="1" customWidth="1"/>
    <col min="24" max="24" width="13.42578125" style="502" customWidth="1"/>
    <col min="25" max="25" width="12.140625" style="502" bestFit="1" customWidth="1"/>
    <col min="26" max="26" width="13.7109375" style="502" bestFit="1" customWidth="1"/>
    <col min="27" max="27" width="12.42578125" style="502" bestFit="1" customWidth="1"/>
    <col min="28" max="28" width="14.42578125" style="502" customWidth="1"/>
    <col min="29" max="29" width="13.7109375" style="502" bestFit="1" customWidth="1"/>
    <col min="30" max="30" width="14.85546875" style="502" bestFit="1" customWidth="1"/>
    <col min="31" max="31" width="13.7109375" style="502" customWidth="1"/>
    <col min="32" max="32" width="14.85546875" style="502" bestFit="1" customWidth="1"/>
    <col min="33" max="33" width="13.42578125" style="502" customWidth="1"/>
    <col min="34" max="34" width="15.7109375" style="560" customWidth="1"/>
    <col min="35" max="35" width="13.28515625" style="502" bestFit="1" customWidth="1"/>
    <col min="36" max="36" width="22.42578125" style="502" bestFit="1" customWidth="1"/>
    <col min="37" max="37" width="13.5703125" style="502" bestFit="1" customWidth="1"/>
    <col min="38" max="38" width="12.42578125" style="502" bestFit="1" customWidth="1"/>
    <col min="39" max="39" width="13.42578125" style="502" bestFit="1" customWidth="1"/>
    <col min="40" max="40" width="13.42578125" style="761" customWidth="1"/>
    <col min="41" max="41" width="13.42578125" style="502" bestFit="1" customWidth="1"/>
    <col min="42" max="42" width="13.42578125" style="502" customWidth="1"/>
    <col min="43" max="43" width="13" style="502" bestFit="1" customWidth="1"/>
    <col min="44" max="44" width="13.5703125" style="502" bestFit="1" customWidth="1"/>
    <col min="45" max="45" width="12.7109375" style="502" bestFit="1" customWidth="1"/>
    <col min="46" max="46" width="13.42578125" style="502" bestFit="1" customWidth="1"/>
    <col min="47" max="47" width="13.28515625" style="502" bestFit="1" customWidth="1"/>
    <col min="48" max="48" width="14.5703125" style="502" bestFit="1" customWidth="1"/>
    <col min="49" max="49" width="34.28515625" style="502" bestFit="1" customWidth="1"/>
    <col min="50" max="50" width="13.42578125" style="502" bestFit="1" customWidth="1"/>
    <col min="51" max="51" width="13" style="502" bestFit="1" customWidth="1"/>
    <col min="52" max="52" width="12.140625" style="502" bestFit="1" customWidth="1"/>
    <col min="53" max="53" width="13.5703125" style="502" bestFit="1" customWidth="1"/>
    <col min="54" max="54" width="13.42578125" style="502" customWidth="1"/>
    <col min="55" max="56" width="14.85546875" style="502" bestFit="1" customWidth="1"/>
    <col min="57" max="57" width="14.28515625" style="502" bestFit="1" customWidth="1"/>
    <col min="58" max="58" width="18" style="502" bestFit="1" customWidth="1"/>
    <col min="59" max="59" width="12.42578125" style="502" bestFit="1" customWidth="1"/>
    <col min="60" max="60" width="12.140625" style="502" bestFit="1" customWidth="1"/>
    <col min="61" max="61" width="12.42578125" style="502" bestFit="1" customWidth="1"/>
    <col min="62" max="62" width="11" style="502" bestFit="1" customWidth="1"/>
    <col min="63" max="63" width="13.85546875" style="502" bestFit="1" customWidth="1"/>
    <col min="64" max="64" width="11" style="502" bestFit="1" customWidth="1"/>
    <col min="65" max="65" width="11.7109375" style="502" bestFit="1" customWidth="1"/>
    <col min="66" max="66" width="13.28515625" style="502" bestFit="1" customWidth="1"/>
    <col min="67" max="67" width="12.42578125" style="502" bestFit="1" customWidth="1"/>
    <col min="68" max="68" width="14.85546875" style="502" bestFit="1" customWidth="1"/>
    <col min="69" max="69" width="18.85546875" style="504" bestFit="1" customWidth="1"/>
    <col min="70" max="72" width="12.42578125" style="502" bestFit="1" customWidth="1"/>
    <col min="73" max="73" width="13" style="502" bestFit="1" customWidth="1"/>
    <col min="74" max="74" width="12.140625" style="502" bestFit="1" customWidth="1"/>
    <col min="75" max="75" width="17.28515625" style="502" bestFit="1" customWidth="1"/>
    <col min="76" max="76" width="22" style="502" bestFit="1" customWidth="1"/>
    <col min="77" max="77" width="27.28515625" style="502" customWidth="1"/>
    <col min="78" max="78" width="16.28515625" style="502" bestFit="1" customWidth="1"/>
    <col min="79" max="79" width="17" style="502" customWidth="1"/>
    <col min="80" max="80" width="23" style="502" customWidth="1"/>
    <col min="81" max="81" width="32.85546875" style="502" customWidth="1"/>
    <col min="82" max="82" width="24" style="502" customWidth="1"/>
    <col min="83" max="83" width="28.5703125" style="502" customWidth="1"/>
    <col min="84" max="84" width="28.140625" style="502" customWidth="1"/>
    <col min="85" max="85" width="27.5703125" style="502" customWidth="1"/>
    <col min="86" max="86" width="35" style="502" customWidth="1"/>
    <col min="87" max="87" width="22.140625" style="502" customWidth="1"/>
    <col min="88" max="88" width="16" style="502" customWidth="1"/>
    <col min="89" max="89" width="18.5703125" style="502" customWidth="1"/>
    <col min="90" max="90" width="17.28515625" style="502" customWidth="1"/>
    <col min="91" max="91" width="32.28515625" style="502" customWidth="1"/>
    <col min="92" max="92" width="22.42578125" style="502" customWidth="1"/>
    <col min="93" max="93" width="20.28515625" style="502" customWidth="1"/>
    <col min="94" max="94" width="39.140625" style="502" customWidth="1"/>
    <col min="95" max="95" width="27.42578125" style="502" customWidth="1"/>
    <col min="96" max="96" width="23.28515625" style="502" customWidth="1"/>
    <col min="97" max="97" width="23.7109375" style="502" customWidth="1"/>
    <col min="98" max="98" width="42.7109375" style="502" customWidth="1"/>
    <col min="99" max="99" width="40.28515625" style="502" customWidth="1"/>
    <col min="100" max="100" width="19.5703125" style="502" customWidth="1"/>
    <col min="101" max="101" width="33.85546875" style="502" customWidth="1"/>
    <col min="102" max="102" width="22.7109375" style="502" customWidth="1"/>
    <col min="103" max="103" width="21.7109375" style="502" customWidth="1"/>
    <col min="104" max="104" width="23.5703125" style="502" customWidth="1"/>
    <col min="105" max="105" width="32.28515625" style="502" customWidth="1"/>
    <col min="106" max="106" width="39.7109375" style="502" customWidth="1"/>
    <col min="107" max="107" width="25.140625" style="502" customWidth="1"/>
    <col min="108" max="108" width="26.28515625" style="502" customWidth="1"/>
    <col min="109" max="109" width="30.7109375" style="502" customWidth="1"/>
    <col min="110" max="110" width="19.7109375" style="502" customWidth="1"/>
    <col min="111" max="111" width="18" style="502" customWidth="1"/>
    <col min="112" max="112" width="30.28515625" style="502" customWidth="1"/>
    <col min="113" max="113" width="27.28515625" style="502" customWidth="1"/>
    <col min="114" max="114" width="17" style="502" customWidth="1"/>
    <col min="115" max="16384" width="9.140625" style="502"/>
  </cols>
  <sheetData>
    <row r="1" spans="1:96" ht="30.75" thickBot="1" x14ac:dyDescent="0.3">
      <c r="AH1" s="502"/>
      <c r="AN1" s="760"/>
      <c r="BP1" s="561" t="s">
        <v>657</v>
      </c>
      <c r="BQ1" s="562" t="s">
        <v>130</v>
      </c>
    </row>
    <row r="2" spans="1:96" s="503" customFormat="1" ht="75" x14ac:dyDescent="0.25">
      <c r="B2" s="503" t="s">
        <v>614</v>
      </c>
      <c r="C2" s="503" t="s">
        <v>4</v>
      </c>
      <c r="D2" s="503" t="s">
        <v>20</v>
      </c>
      <c r="E2" s="503" t="s">
        <v>21</v>
      </c>
      <c r="F2" s="503" t="s">
        <v>22</v>
      </c>
      <c r="G2" s="503" t="s">
        <v>23</v>
      </c>
      <c r="H2" s="503" t="s">
        <v>24</v>
      </c>
      <c r="I2" s="503" t="s">
        <v>25</v>
      </c>
      <c r="J2" s="503" t="s">
        <v>26</v>
      </c>
      <c r="K2" s="503" t="s">
        <v>27</v>
      </c>
      <c r="L2" s="503" t="s">
        <v>28</v>
      </c>
      <c r="M2" s="503" t="s">
        <v>29</v>
      </c>
      <c r="N2" s="563" t="s">
        <v>442</v>
      </c>
      <c r="O2" s="503" t="s">
        <v>30</v>
      </c>
      <c r="P2" s="503" t="s">
        <v>31</v>
      </c>
      <c r="Q2" s="503" t="s">
        <v>6</v>
      </c>
      <c r="R2" s="503" t="s">
        <v>32</v>
      </c>
      <c r="S2" s="503" t="s">
        <v>33</v>
      </c>
      <c r="T2" s="503" t="s">
        <v>34</v>
      </c>
      <c r="U2" s="503" t="s">
        <v>443</v>
      </c>
      <c r="V2" s="503" t="s">
        <v>35</v>
      </c>
      <c r="W2" s="503" t="s">
        <v>36</v>
      </c>
      <c r="X2" s="503" t="s">
        <v>37</v>
      </c>
      <c r="Y2" s="503" t="s">
        <v>38</v>
      </c>
      <c r="Z2" s="503" t="s">
        <v>39</v>
      </c>
      <c r="AA2" s="503" t="s">
        <v>40</v>
      </c>
      <c r="AB2" s="503" t="s">
        <v>41</v>
      </c>
      <c r="AC2" s="503" t="s">
        <v>42</v>
      </c>
      <c r="AD2" s="503" t="s">
        <v>43</v>
      </c>
      <c r="AE2" s="503" t="s">
        <v>44</v>
      </c>
      <c r="AF2" s="503" t="s">
        <v>45</v>
      </c>
      <c r="AG2" s="503" t="s">
        <v>46</v>
      </c>
      <c r="AH2" s="503" t="s">
        <v>47</v>
      </c>
      <c r="AI2" s="503" t="s">
        <v>48</v>
      </c>
      <c r="AJ2" s="503" t="s">
        <v>49</v>
      </c>
      <c r="AK2" s="503" t="s">
        <v>50</v>
      </c>
      <c r="AL2" s="503" t="s">
        <v>51</v>
      </c>
      <c r="AM2" s="503" t="s">
        <v>248</v>
      </c>
      <c r="AN2" s="512" t="s">
        <v>52</v>
      </c>
      <c r="AO2" s="503" t="s">
        <v>53</v>
      </c>
      <c r="AP2" s="503" t="s">
        <v>54</v>
      </c>
      <c r="AQ2" s="503" t="s">
        <v>55</v>
      </c>
      <c r="AR2" s="503" t="s">
        <v>56</v>
      </c>
      <c r="AS2" s="503" t="s">
        <v>57</v>
      </c>
      <c r="AT2" s="503" t="s">
        <v>58</v>
      </c>
      <c r="AU2" s="503" t="s">
        <v>59</v>
      </c>
      <c r="AV2" s="503" t="s">
        <v>60</v>
      </c>
      <c r="AW2" s="503" t="s">
        <v>61</v>
      </c>
      <c r="AX2" s="503" t="s">
        <v>62</v>
      </c>
      <c r="AY2" s="503" t="s">
        <v>63</v>
      </c>
      <c r="AZ2" s="503" t="s">
        <v>64</v>
      </c>
      <c r="BA2" s="503" t="s">
        <v>65</v>
      </c>
      <c r="BB2" s="503" t="s">
        <v>66</v>
      </c>
      <c r="BC2" s="503" t="s">
        <v>67</v>
      </c>
      <c r="BD2" s="503" t="s">
        <v>68</v>
      </c>
      <c r="BE2" s="503" t="s">
        <v>69</v>
      </c>
      <c r="BF2" s="503" t="s">
        <v>70</v>
      </c>
      <c r="BG2" s="503" t="s">
        <v>71</v>
      </c>
      <c r="BH2" s="503" t="s">
        <v>72</v>
      </c>
      <c r="BI2" s="503" t="s">
        <v>73</v>
      </c>
      <c r="BJ2" s="503" t="s">
        <v>74</v>
      </c>
      <c r="BK2" s="503" t="s">
        <v>75</v>
      </c>
      <c r="BL2" s="503" t="s">
        <v>76</v>
      </c>
      <c r="BM2" s="503" t="s">
        <v>77</v>
      </c>
      <c r="BN2" s="503" t="s">
        <v>444</v>
      </c>
      <c r="BO2" s="503" t="s">
        <v>78</v>
      </c>
      <c r="BP2" s="503" t="s">
        <v>79</v>
      </c>
      <c r="BQ2" s="521" t="s">
        <v>80</v>
      </c>
      <c r="BR2" s="503" t="s">
        <v>81</v>
      </c>
      <c r="BS2" s="503" t="s">
        <v>82</v>
      </c>
      <c r="BT2" s="503" t="s">
        <v>83</v>
      </c>
      <c r="BU2" s="503" t="s">
        <v>84</v>
      </c>
      <c r="BV2" s="503" t="s">
        <v>249</v>
      </c>
      <c r="BW2" s="503" t="s">
        <v>85</v>
      </c>
      <c r="BX2" s="503" t="s">
        <v>86</v>
      </c>
      <c r="BZ2" s="521" t="s">
        <v>658</v>
      </c>
      <c r="CA2" s="521"/>
    </row>
    <row r="3" spans="1:96" x14ac:dyDescent="0.25">
      <c r="AH3" s="502"/>
      <c r="AL3" s="560"/>
    </row>
    <row r="4" spans="1:96" x14ac:dyDescent="0.25">
      <c r="B4" t="s">
        <v>113</v>
      </c>
      <c r="C4" s="564">
        <v>84136002.689999998</v>
      </c>
      <c r="D4" s="564">
        <v>1381657.17</v>
      </c>
      <c r="E4" s="564">
        <v>437062.69000000006</v>
      </c>
      <c r="F4" s="564">
        <v>3911905</v>
      </c>
      <c r="G4" s="564">
        <v>0</v>
      </c>
      <c r="H4" s="564">
        <v>1960885.2900000005</v>
      </c>
      <c r="I4" s="564">
        <v>4863245.58</v>
      </c>
      <c r="J4" s="564">
        <v>0</v>
      </c>
      <c r="K4" s="564">
        <v>2075903.34</v>
      </c>
      <c r="L4" s="564">
        <v>392585.42</v>
      </c>
      <c r="M4" s="564">
        <v>212012.46</v>
      </c>
      <c r="N4" s="564">
        <v>1144993.46</v>
      </c>
      <c r="O4" s="564">
        <v>49130.97</v>
      </c>
      <c r="P4" s="564">
        <v>284999.02</v>
      </c>
      <c r="Q4" s="564">
        <v>3616065.3700000006</v>
      </c>
      <c r="R4" s="564">
        <v>0</v>
      </c>
      <c r="S4" s="564">
        <v>1820161.58</v>
      </c>
      <c r="T4" s="564">
        <v>7799586.2600000007</v>
      </c>
      <c r="U4" s="564">
        <v>933026</v>
      </c>
      <c r="V4" s="564">
        <v>399461.62000000005</v>
      </c>
      <c r="W4" s="564">
        <v>1530902.71</v>
      </c>
      <c r="X4" s="564">
        <v>1030977.21</v>
      </c>
      <c r="Y4" s="564">
        <v>511799.17999999993</v>
      </c>
      <c r="Z4" s="564">
        <v>6431867.3200000003</v>
      </c>
      <c r="AA4" s="564">
        <v>938713.68999999983</v>
      </c>
      <c r="AB4" s="564">
        <v>0</v>
      </c>
      <c r="AC4" s="564">
        <v>0</v>
      </c>
      <c r="AD4" s="564">
        <v>1268603.7699999998</v>
      </c>
      <c r="AE4" s="564">
        <v>162432.05000000002</v>
      </c>
      <c r="AF4" s="564">
        <v>0</v>
      </c>
      <c r="AG4" s="564">
        <v>28125.360000000001</v>
      </c>
      <c r="AH4" s="564">
        <v>66726.079999999987</v>
      </c>
      <c r="AI4" s="564">
        <v>0</v>
      </c>
      <c r="AJ4" s="564">
        <v>85375327.379999995</v>
      </c>
      <c r="AK4" s="564">
        <v>23101725.440000001</v>
      </c>
      <c r="AL4" s="564">
        <v>1104679.22</v>
      </c>
      <c r="AM4" s="564">
        <v>0</v>
      </c>
      <c r="AN4" s="762">
        <v>2215441.12</v>
      </c>
      <c r="AO4" s="564">
        <v>5567593.2100000009</v>
      </c>
      <c r="AP4" s="564">
        <v>753224.37</v>
      </c>
      <c r="AQ4" s="564">
        <v>489384.37</v>
      </c>
      <c r="AR4" s="564">
        <v>10896300.43</v>
      </c>
      <c r="AS4" s="564">
        <v>0</v>
      </c>
      <c r="AT4" s="564">
        <v>2548732</v>
      </c>
      <c r="AU4" s="564">
        <v>2735049.21</v>
      </c>
      <c r="AV4" s="564">
        <v>4757975.43</v>
      </c>
      <c r="AW4" s="564">
        <v>717525.47000000009</v>
      </c>
      <c r="AX4" s="564">
        <v>0</v>
      </c>
      <c r="AY4" s="564">
        <v>787337.31628600007</v>
      </c>
      <c r="AZ4" s="564">
        <v>850377.41000000015</v>
      </c>
      <c r="BA4" s="564">
        <v>7988562.2100000018</v>
      </c>
      <c r="BB4" s="564">
        <v>607287.05999999994</v>
      </c>
      <c r="BC4" s="564">
        <v>1196369</v>
      </c>
      <c r="BD4" s="564">
        <v>1287773.5899999999</v>
      </c>
      <c r="BE4" s="564">
        <v>785740.6100000001</v>
      </c>
      <c r="BF4" s="564">
        <v>0</v>
      </c>
      <c r="BG4" s="564">
        <v>2914002.3199999994</v>
      </c>
      <c r="BH4" s="564">
        <v>0</v>
      </c>
      <c r="BI4" s="564">
        <v>4060110.5500000003</v>
      </c>
      <c r="BJ4" s="564">
        <v>330247.43000000005</v>
      </c>
      <c r="BK4" s="564">
        <v>351313.45</v>
      </c>
      <c r="BL4" s="564">
        <v>604431.63000000012</v>
      </c>
      <c r="BM4" s="564">
        <v>0</v>
      </c>
      <c r="BN4" s="564">
        <v>2751834.6899999995</v>
      </c>
      <c r="BO4" s="564">
        <v>600164.87000000011</v>
      </c>
      <c r="BP4" s="564">
        <v>46553408.060000002</v>
      </c>
      <c r="BQ4" s="565">
        <v>9983628.9399999995</v>
      </c>
      <c r="BR4" s="564">
        <v>50770.33</v>
      </c>
      <c r="BS4" s="564">
        <v>5723340</v>
      </c>
      <c r="BT4" s="564">
        <v>1529536.94</v>
      </c>
      <c r="BU4" s="564">
        <v>399565.22</v>
      </c>
      <c r="BV4" s="564">
        <v>0</v>
      </c>
      <c r="BW4" s="564">
        <v>758568.2</v>
      </c>
      <c r="BX4" s="564">
        <v>0</v>
      </c>
      <c r="BZ4" s="566">
        <v>10914493</v>
      </c>
      <c r="CA4" s="566"/>
    </row>
    <row r="5" spans="1:96" x14ac:dyDescent="0.25">
      <c r="B5" t="s">
        <v>116</v>
      </c>
      <c r="C5" s="564">
        <v>26763321.449999999</v>
      </c>
      <c r="D5" s="564">
        <v>5596378.0899999999</v>
      </c>
      <c r="E5" s="564">
        <v>78732.84</v>
      </c>
      <c r="F5" s="564">
        <v>221919</v>
      </c>
      <c r="G5" s="564">
        <v>0</v>
      </c>
      <c r="H5" s="564">
        <v>1572473.6900000002</v>
      </c>
      <c r="I5" s="564">
        <v>5440640.0300000003</v>
      </c>
      <c r="J5" s="564">
        <v>0</v>
      </c>
      <c r="K5" s="564">
        <v>2138267.8200000003</v>
      </c>
      <c r="L5" s="564">
        <v>384407.14</v>
      </c>
      <c r="M5" s="564">
        <v>0</v>
      </c>
      <c r="N5" s="564">
        <v>1636327.05</v>
      </c>
      <c r="O5" s="564">
        <v>62243.469999999994</v>
      </c>
      <c r="P5" s="564">
        <v>570349.47</v>
      </c>
      <c r="Q5" s="564">
        <v>3114754.8400000003</v>
      </c>
      <c r="R5" s="564">
        <v>0</v>
      </c>
      <c r="S5" s="564">
        <v>2141785.75</v>
      </c>
      <c r="T5" s="564">
        <v>3600670.15</v>
      </c>
      <c r="U5" s="564">
        <v>1691717</v>
      </c>
      <c r="V5" s="564">
        <v>315632.07999999996</v>
      </c>
      <c r="W5" s="564">
        <v>1116273.1199999999</v>
      </c>
      <c r="X5" s="564">
        <v>1538323.84</v>
      </c>
      <c r="Y5" s="564">
        <v>201124.7</v>
      </c>
      <c r="Z5" s="564">
        <v>1784539.8099999996</v>
      </c>
      <c r="AA5" s="564">
        <v>644984.47</v>
      </c>
      <c r="AB5" s="564">
        <v>0</v>
      </c>
      <c r="AC5" s="564">
        <v>0</v>
      </c>
      <c r="AD5" s="564">
        <v>388314.01</v>
      </c>
      <c r="AE5" s="564">
        <v>283606.23</v>
      </c>
      <c r="AF5" s="564">
        <v>0</v>
      </c>
      <c r="AG5" s="564">
        <v>31668.62</v>
      </c>
      <c r="AH5" s="564">
        <v>213917.73</v>
      </c>
      <c r="AI5" s="564">
        <v>0</v>
      </c>
      <c r="AJ5" s="564">
        <v>244130147.21999997</v>
      </c>
      <c r="AK5" s="564">
        <v>8663503.5</v>
      </c>
      <c r="AL5" s="564">
        <v>762291.82000000007</v>
      </c>
      <c r="AM5" s="564">
        <v>0</v>
      </c>
      <c r="AN5" s="762">
        <v>1292666.78</v>
      </c>
      <c r="AO5" s="564">
        <v>6022915.3199999994</v>
      </c>
      <c r="AP5" s="564">
        <v>304062.25</v>
      </c>
      <c r="AQ5" s="564">
        <v>1642608.66</v>
      </c>
      <c r="AR5" s="564">
        <v>8809130.3900000006</v>
      </c>
      <c r="AS5" s="564">
        <v>0</v>
      </c>
      <c r="AT5" s="564">
        <v>1332079</v>
      </c>
      <c r="AU5" s="564">
        <v>1280252.44</v>
      </c>
      <c r="AV5" s="564">
        <v>2968028.91</v>
      </c>
      <c r="AW5" s="564">
        <v>409998.49</v>
      </c>
      <c r="AX5" s="564">
        <v>0</v>
      </c>
      <c r="AY5" s="564">
        <v>2079142.3301799998</v>
      </c>
      <c r="AZ5" s="564">
        <v>639441.40000000026</v>
      </c>
      <c r="BA5" s="564">
        <v>1497731.73</v>
      </c>
      <c r="BB5" s="564">
        <v>200701.30000000002</v>
      </c>
      <c r="BC5" s="564">
        <v>1299450</v>
      </c>
      <c r="BD5" s="564">
        <v>936685.37</v>
      </c>
      <c r="BE5" s="564">
        <v>501235.75999999995</v>
      </c>
      <c r="BF5" s="564">
        <v>0</v>
      </c>
      <c r="BG5" s="564">
        <v>1018474.6399999999</v>
      </c>
      <c r="BH5" s="564">
        <v>0</v>
      </c>
      <c r="BI5" s="564">
        <v>2359394.1</v>
      </c>
      <c r="BJ5" s="564">
        <v>122801.70999999999</v>
      </c>
      <c r="BK5" s="564">
        <v>390659.28</v>
      </c>
      <c r="BL5" s="564">
        <v>125663.8</v>
      </c>
      <c r="BM5" s="564">
        <v>0</v>
      </c>
      <c r="BN5" s="564">
        <v>5567844.9800000004</v>
      </c>
      <c r="BO5" s="564">
        <v>258503.46000000005</v>
      </c>
      <c r="BP5" s="564">
        <v>67495356.890000001</v>
      </c>
      <c r="BQ5" s="565">
        <v>4229032.21</v>
      </c>
      <c r="BR5" s="564">
        <v>715452.05</v>
      </c>
      <c r="BS5" s="564">
        <v>1649363</v>
      </c>
      <c r="BT5" s="564">
        <v>1990641.9700000002</v>
      </c>
      <c r="BU5" s="564">
        <v>223163.17000000004</v>
      </c>
      <c r="BV5" s="564">
        <v>0</v>
      </c>
      <c r="BW5" s="564">
        <v>1493958.6400000001</v>
      </c>
      <c r="BX5" s="564">
        <v>0</v>
      </c>
      <c r="BZ5" s="566">
        <v>5232870</v>
      </c>
      <c r="CA5" s="566"/>
    </row>
    <row r="6" spans="1:96" x14ac:dyDescent="0.25">
      <c r="B6" t="s">
        <v>118</v>
      </c>
      <c r="C6" s="564">
        <v>36311020.689999998</v>
      </c>
      <c r="D6" s="564">
        <v>852966.52</v>
      </c>
      <c r="E6" s="564">
        <v>175632.03000000003</v>
      </c>
      <c r="F6" s="564">
        <v>1709738</v>
      </c>
      <c r="G6" s="564">
        <v>0</v>
      </c>
      <c r="H6" s="564">
        <v>2937995.41</v>
      </c>
      <c r="I6" s="564">
        <v>2368648.69</v>
      </c>
      <c r="J6" s="564">
        <v>0</v>
      </c>
      <c r="K6" s="564">
        <v>1426652.9100000001</v>
      </c>
      <c r="L6" s="564">
        <v>556043.3899999999</v>
      </c>
      <c r="M6" s="564">
        <v>129698.06</v>
      </c>
      <c r="N6" s="564">
        <v>950747.81</v>
      </c>
      <c r="O6" s="564">
        <v>201117.43</v>
      </c>
      <c r="P6" s="564">
        <v>515572.26999999996</v>
      </c>
      <c r="Q6" s="564">
        <v>3213202.0599999996</v>
      </c>
      <c r="R6" s="564">
        <v>0</v>
      </c>
      <c r="S6" s="564">
        <v>2496443.41</v>
      </c>
      <c r="T6" s="564">
        <v>2306267.9300000002</v>
      </c>
      <c r="U6" s="564">
        <v>1395746</v>
      </c>
      <c r="V6" s="564">
        <v>403624.92000000004</v>
      </c>
      <c r="W6" s="564">
        <v>1337576.4500000002</v>
      </c>
      <c r="X6" s="564">
        <v>1169214.51</v>
      </c>
      <c r="Y6" s="564">
        <v>230972.93999999997</v>
      </c>
      <c r="Z6" s="564">
        <v>2011400.8599999999</v>
      </c>
      <c r="AA6" s="564">
        <v>563549.30000000005</v>
      </c>
      <c r="AB6" s="564">
        <v>0</v>
      </c>
      <c r="AC6" s="564">
        <v>0</v>
      </c>
      <c r="AD6" s="564">
        <v>1007046.54</v>
      </c>
      <c r="AE6" s="564">
        <v>312696.09999999998</v>
      </c>
      <c r="AF6" s="564">
        <v>0</v>
      </c>
      <c r="AG6" s="564">
        <v>141965.16999999998</v>
      </c>
      <c r="AH6" s="564">
        <v>388886.09</v>
      </c>
      <c r="AI6" s="564">
        <v>0</v>
      </c>
      <c r="AJ6" s="564">
        <v>62014548.199999996</v>
      </c>
      <c r="AK6" s="564">
        <v>9353924.9499999993</v>
      </c>
      <c r="AL6" s="564">
        <v>1012704.8500000001</v>
      </c>
      <c r="AM6" s="564">
        <v>0</v>
      </c>
      <c r="AN6" s="762">
        <v>809240.19</v>
      </c>
      <c r="AO6" s="564">
        <v>4598596.63</v>
      </c>
      <c r="AP6" s="564">
        <v>538074.78999999992</v>
      </c>
      <c r="AQ6" s="564">
        <v>916963.02</v>
      </c>
      <c r="AR6" s="564">
        <v>4420501.17</v>
      </c>
      <c r="AS6" s="564">
        <v>0</v>
      </c>
      <c r="AT6" s="564">
        <v>2161074</v>
      </c>
      <c r="AU6" s="564">
        <v>2280990.92</v>
      </c>
      <c r="AV6" s="564">
        <v>5549473.8800000008</v>
      </c>
      <c r="AW6" s="564">
        <v>612975.37</v>
      </c>
      <c r="AX6" s="564">
        <v>0</v>
      </c>
      <c r="AY6" s="564">
        <v>961625.25079999992</v>
      </c>
      <c r="AZ6" s="564">
        <v>648559.65</v>
      </c>
      <c r="BA6" s="564">
        <v>2825240.9299999997</v>
      </c>
      <c r="BB6" s="564">
        <v>736825.15</v>
      </c>
      <c r="BC6" s="564">
        <v>1028937</v>
      </c>
      <c r="BD6" s="564">
        <v>1943525.7</v>
      </c>
      <c r="BE6" s="564">
        <v>779520.8</v>
      </c>
      <c r="BF6" s="564">
        <v>0</v>
      </c>
      <c r="BG6" s="564">
        <v>2163009.2626</v>
      </c>
      <c r="BH6" s="564">
        <v>0</v>
      </c>
      <c r="BI6" s="564">
        <v>978519.02</v>
      </c>
      <c r="BJ6" s="564">
        <v>378972.77</v>
      </c>
      <c r="BK6" s="564">
        <v>483483.11</v>
      </c>
      <c r="BL6" s="564">
        <v>310581.56</v>
      </c>
      <c r="BM6" s="564">
        <v>0</v>
      </c>
      <c r="BN6" s="564">
        <v>2123446.63</v>
      </c>
      <c r="BO6" s="564">
        <v>680399.7</v>
      </c>
      <c r="BP6" s="564">
        <v>32631694.459999997</v>
      </c>
      <c r="BQ6" s="565">
        <v>8109286.4100000011</v>
      </c>
      <c r="BR6" s="564">
        <v>918641.39</v>
      </c>
      <c r="BS6" s="564">
        <v>2718542</v>
      </c>
      <c r="BT6" s="564">
        <v>1312963.7</v>
      </c>
      <c r="BU6" s="564">
        <v>394050.16</v>
      </c>
      <c r="BV6" s="564">
        <v>0</v>
      </c>
      <c r="BW6" s="564">
        <v>640992.80000000005</v>
      </c>
      <c r="BX6" s="564">
        <v>0</v>
      </c>
      <c r="BZ6" s="566">
        <v>8546840</v>
      </c>
      <c r="CA6" s="566"/>
    </row>
    <row r="7" spans="1:96" x14ac:dyDescent="0.25">
      <c r="B7" t="s">
        <v>120</v>
      </c>
      <c r="C7" s="564">
        <v>4263872.3</v>
      </c>
      <c r="D7" s="564">
        <v>34401.919999999998</v>
      </c>
      <c r="E7" s="564">
        <v>0</v>
      </c>
      <c r="F7" s="564">
        <v>351072</v>
      </c>
      <c r="G7" s="564">
        <v>0</v>
      </c>
      <c r="H7" s="564">
        <v>156453.76000000001</v>
      </c>
      <c r="I7" s="564">
        <v>29372.5</v>
      </c>
      <c r="J7" s="564">
        <v>0</v>
      </c>
      <c r="K7" s="564">
        <v>39402.410000000003</v>
      </c>
      <c r="L7" s="564">
        <v>34185.64</v>
      </c>
      <c r="M7" s="564">
        <v>0</v>
      </c>
      <c r="N7" s="564">
        <v>239792.5</v>
      </c>
      <c r="O7" s="564">
        <v>4305</v>
      </c>
      <c r="P7" s="564">
        <v>2777.29</v>
      </c>
      <c r="Q7" s="564">
        <v>145291.63999999998</v>
      </c>
      <c r="R7" s="564">
        <v>0</v>
      </c>
      <c r="S7" s="564">
        <v>13999.25</v>
      </c>
      <c r="T7" s="564">
        <v>102480.5</v>
      </c>
      <c r="U7" s="564">
        <v>33291</v>
      </c>
      <c r="V7" s="564">
        <v>0</v>
      </c>
      <c r="W7" s="564">
        <v>33267.910000000003</v>
      </c>
      <c r="X7" s="564">
        <v>12267.63</v>
      </c>
      <c r="Y7" s="564">
        <v>42407.770000000004</v>
      </c>
      <c r="Z7" s="564">
        <v>0</v>
      </c>
      <c r="AA7" s="564">
        <v>0</v>
      </c>
      <c r="AB7" s="564">
        <v>0</v>
      </c>
      <c r="AC7" s="564">
        <v>0</v>
      </c>
      <c r="AD7" s="564">
        <v>0</v>
      </c>
      <c r="AE7" s="564">
        <v>3638.78</v>
      </c>
      <c r="AF7" s="564">
        <v>0</v>
      </c>
      <c r="AG7" s="564">
        <v>0</v>
      </c>
      <c r="AH7" s="564">
        <v>0</v>
      </c>
      <c r="AI7" s="564">
        <v>0</v>
      </c>
      <c r="AJ7" s="564">
        <v>1375572.77</v>
      </c>
      <c r="AK7" s="564">
        <v>4109228.65</v>
      </c>
      <c r="AL7" s="564">
        <v>76635.320000000007</v>
      </c>
      <c r="AM7" s="564">
        <v>0</v>
      </c>
      <c r="AN7" s="762">
        <v>179164.44999999998</v>
      </c>
      <c r="AO7" s="564">
        <v>231197.52000000002</v>
      </c>
      <c r="AP7" s="564">
        <v>17214.79</v>
      </c>
      <c r="AQ7" s="564">
        <v>7183.25</v>
      </c>
      <c r="AR7" s="564">
        <v>122745.54000000001</v>
      </c>
      <c r="AS7" s="564">
        <v>0</v>
      </c>
      <c r="AT7" s="564">
        <v>17500</v>
      </c>
      <c r="AU7" s="564">
        <v>80334.69</v>
      </c>
      <c r="AV7" s="564">
        <v>72443.360000000001</v>
      </c>
      <c r="AW7" s="564">
        <v>0</v>
      </c>
      <c r="AX7" s="564">
        <v>0</v>
      </c>
      <c r="AY7" s="564">
        <v>0</v>
      </c>
      <c r="AZ7" s="564">
        <v>0</v>
      </c>
      <c r="BA7" s="564">
        <v>88713.44</v>
      </c>
      <c r="BB7" s="564">
        <v>9004.1200000000008</v>
      </c>
      <c r="BC7" s="564">
        <v>12648</v>
      </c>
      <c r="BD7" s="564">
        <v>823601.5</v>
      </c>
      <c r="BE7" s="564">
        <v>36662.829999999994</v>
      </c>
      <c r="BF7" s="564">
        <v>0</v>
      </c>
      <c r="BG7" s="564">
        <v>0</v>
      </c>
      <c r="BH7" s="564">
        <v>0</v>
      </c>
      <c r="BI7" s="564">
        <v>574048.89</v>
      </c>
      <c r="BJ7" s="564">
        <v>11478.02</v>
      </c>
      <c r="BK7" s="564">
        <v>27965.79</v>
      </c>
      <c r="BL7" s="564">
        <v>0</v>
      </c>
      <c r="BM7" s="564">
        <v>0</v>
      </c>
      <c r="BN7" s="564">
        <v>6029.15</v>
      </c>
      <c r="BO7" s="564">
        <v>0</v>
      </c>
      <c r="BP7" s="564">
        <v>2234663.04</v>
      </c>
      <c r="BQ7" s="565">
        <v>10083.5</v>
      </c>
      <c r="BR7" s="564">
        <v>16479.310000000001</v>
      </c>
      <c r="BS7" s="564">
        <v>241571</v>
      </c>
      <c r="BT7" s="564">
        <v>37157.51</v>
      </c>
      <c r="BU7" s="564">
        <v>5846.78</v>
      </c>
      <c r="BV7" s="564">
        <v>0</v>
      </c>
      <c r="BW7" s="564">
        <v>14103.82</v>
      </c>
      <c r="BX7" s="564">
        <v>0</v>
      </c>
      <c r="BZ7" s="502">
        <v>82839</v>
      </c>
    </row>
    <row r="8" spans="1:96" x14ac:dyDescent="0.25">
      <c r="B8" t="s">
        <v>122</v>
      </c>
      <c r="C8" s="564">
        <v>94752155.709999979</v>
      </c>
      <c r="D8" s="564">
        <v>5204026.9700000007</v>
      </c>
      <c r="E8" s="564">
        <v>410333.05000000005</v>
      </c>
      <c r="F8" s="564">
        <v>6413588</v>
      </c>
      <c r="G8" s="564">
        <v>0</v>
      </c>
      <c r="H8" s="564">
        <v>4364120.67</v>
      </c>
      <c r="I8" s="564">
        <v>7020358.3100000015</v>
      </c>
      <c r="J8" s="564">
        <v>0</v>
      </c>
      <c r="K8" s="564">
        <v>3662853.1399999992</v>
      </c>
      <c r="L8" s="564">
        <v>1051904.58</v>
      </c>
      <c r="M8" s="564">
        <v>472246.36999999994</v>
      </c>
      <c r="N8" s="564">
        <v>2105938.0400000005</v>
      </c>
      <c r="O8" s="564">
        <v>402627.08</v>
      </c>
      <c r="P8" s="564">
        <v>983175.82000000007</v>
      </c>
      <c r="Q8" s="564">
        <v>8664266.3499999996</v>
      </c>
      <c r="R8" s="564">
        <v>0</v>
      </c>
      <c r="S8" s="564">
        <v>6482050.9100000001</v>
      </c>
      <c r="T8" s="564">
        <v>11747346.779999999</v>
      </c>
      <c r="U8" s="564">
        <v>3111812.79</v>
      </c>
      <c r="V8" s="564">
        <v>373619.79000000004</v>
      </c>
      <c r="W8" s="564">
        <v>3731675.0300000003</v>
      </c>
      <c r="X8" s="564">
        <v>2317369.9500000002</v>
      </c>
      <c r="Y8" s="564">
        <v>668661.09</v>
      </c>
      <c r="Z8" s="564">
        <v>4273787.0599999996</v>
      </c>
      <c r="AA8" s="564">
        <v>1328823.5399999998</v>
      </c>
      <c r="AB8" s="564">
        <v>0</v>
      </c>
      <c r="AC8" s="564">
        <v>0</v>
      </c>
      <c r="AD8" s="564">
        <v>3726961.2299999991</v>
      </c>
      <c r="AE8" s="564">
        <v>302480.92</v>
      </c>
      <c r="AF8" s="564">
        <v>0</v>
      </c>
      <c r="AG8" s="564">
        <v>289742.25</v>
      </c>
      <c r="AH8" s="564">
        <v>451083.69</v>
      </c>
      <c r="AI8" s="564">
        <v>0</v>
      </c>
      <c r="AJ8" s="564">
        <v>130413773.11</v>
      </c>
      <c r="AK8" s="564">
        <v>33852593.210000001</v>
      </c>
      <c r="AL8" s="564">
        <v>3023507.46</v>
      </c>
      <c r="AM8" s="564">
        <v>0</v>
      </c>
      <c r="AN8" s="762">
        <v>2350708.4500000002</v>
      </c>
      <c r="AO8" s="564">
        <v>3864767.8200000003</v>
      </c>
      <c r="AP8" s="564">
        <v>1015561.56</v>
      </c>
      <c r="AQ8" s="564">
        <v>1818493.01</v>
      </c>
      <c r="AR8" s="564">
        <v>13489054.260000002</v>
      </c>
      <c r="AS8" s="564">
        <v>0</v>
      </c>
      <c r="AT8" s="564">
        <v>4281565</v>
      </c>
      <c r="AU8" s="564">
        <v>5251729.17</v>
      </c>
      <c r="AV8" s="564">
        <v>4707295.8099999996</v>
      </c>
      <c r="AW8" s="564">
        <v>1158183.3799999999</v>
      </c>
      <c r="AX8" s="564">
        <v>0</v>
      </c>
      <c r="AY8" s="564">
        <v>2701771.8473500004</v>
      </c>
      <c r="AZ8" s="564">
        <v>526661.28999999992</v>
      </c>
      <c r="BA8" s="564">
        <v>5871322.9000000004</v>
      </c>
      <c r="BB8" s="564">
        <v>1561038.1199999999</v>
      </c>
      <c r="BC8" s="564">
        <v>2353789</v>
      </c>
      <c r="BD8" s="564">
        <v>6975824.8000000007</v>
      </c>
      <c r="BE8" s="564">
        <v>1271793.72</v>
      </c>
      <c r="BF8" s="564">
        <v>0</v>
      </c>
      <c r="BG8" s="564">
        <v>2901866.4799999995</v>
      </c>
      <c r="BH8" s="564">
        <v>0</v>
      </c>
      <c r="BI8" s="564">
        <v>2638272.39</v>
      </c>
      <c r="BJ8" s="564">
        <v>546904.06000000006</v>
      </c>
      <c r="BK8" s="564">
        <v>914186.93999999983</v>
      </c>
      <c r="BL8" s="564">
        <v>422775.79000000004</v>
      </c>
      <c r="BM8" s="564">
        <v>0</v>
      </c>
      <c r="BN8" s="564">
        <v>5393703.9499999993</v>
      </c>
      <c r="BO8" s="564">
        <v>1254995.33</v>
      </c>
      <c r="BP8" s="564">
        <v>106805821.44999999</v>
      </c>
      <c r="BQ8" s="565">
        <v>17323433.900000002</v>
      </c>
      <c r="BR8" s="564">
        <v>1776665.2899999998</v>
      </c>
      <c r="BS8" s="564">
        <v>3383970</v>
      </c>
      <c r="BT8" s="564">
        <v>1706536.8900000001</v>
      </c>
      <c r="BU8" s="564">
        <v>783733.95000000007</v>
      </c>
      <c r="BV8" s="564">
        <v>0</v>
      </c>
      <c r="BW8" s="564">
        <v>2915670.4600000009</v>
      </c>
      <c r="BX8" s="564">
        <v>0</v>
      </c>
      <c r="BZ8" s="566">
        <v>14817944</v>
      </c>
      <c r="CA8" s="566"/>
    </row>
    <row r="9" spans="1:96" x14ac:dyDescent="0.25">
      <c r="B9" t="s">
        <v>124</v>
      </c>
      <c r="C9" s="564">
        <v>0</v>
      </c>
      <c r="D9" s="564">
        <v>53460.3</v>
      </c>
      <c r="E9" s="564">
        <v>8328.75</v>
      </c>
      <c r="F9" s="564">
        <v>198399</v>
      </c>
      <c r="G9" s="564">
        <v>0</v>
      </c>
      <c r="H9" s="564">
        <v>151706.74</v>
      </c>
      <c r="I9" s="564">
        <v>38294.92</v>
      </c>
      <c r="J9" s="564">
        <v>0</v>
      </c>
      <c r="K9" s="564">
        <v>66326.789999999994</v>
      </c>
      <c r="L9" s="564">
        <v>2191.35</v>
      </c>
      <c r="M9" s="564">
        <v>10681.96</v>
      </c>
      <c r="N9" s="564">
        <v>20949.84</v>
      </c>
      <c r="O9" s="564">
        <v>3568.32</v>
      </c>
      <c r="P9" s="564">
        <v>35718.47</v>
      </c>
      <c r="Q9" s="564">
        <v>25066.560000000001</v>
      </c>
      <c r="R9" s="564">
        <v>0</v>
      </c>
      <c r="S9" s="564">
        <v>160738.92000000001</v>
      </c>
      <c r="T9" s="564">
        <v>456878.75</v>
      </c>
      <c r="U9" s="564">
        <v>75190</v>
      </c>
      <c r="V9" s="564">
        <v>12648.35</v>
      </c>
      <c r="W9" s="564">
        <v>12516.75</v>
      </c>
      <c r="X9" s="564">
        <v>0</v>
      </c>
      <c r="Y9" s="564">
        <v>12449.81</v>
      </c>
      <c r="Z9" s="564">
        <v>135981.91</v>
      </c>
      <c r="AA9" s="564">
        <v>37016.5</v>
      </c>
      <c r="AB9" s="564">
        <v>0</v>
      </c>
      <c r="AC9" s="564">
        <v>0</v>
      </c>
      <c r="AD9" s="564">
        <v>71566.559999999998</v>
      </c>
      <c r="AE9" s="564">
        <v>9094.2199999999993</v>
      </c>
      <c r="AF9" s="564">
        <v>0</v>
      </c>
      <c r="AG9" s="564">
        <v>5497.2</v>
      </c>
      <c r="AH9" s="564">
        <v>4575</v>
      </c>
      <c r="AI9" s="564">
        <v>0</v>
      </c>
      <c r="AJ9" s="564">
        <v>4360240.8</v>
      </c>
      <c r="AK9" s="564">
        <v>1980427.73</v>
      </c>
      <c r="AL9" s="564">
        <v>48211.199999999997</v>
      </c>
      <c r="AM9" s="564">
        <v>0</v>
      </c>
      <c r="AN9" s="762">
        <v>169944.1</v>
      </c>
      <c r="AO9" s="564">
        <v>194301.56</v>
      </c>
      <c r="AP9" s="564">
        <v>40298.04</v>
      </c>
      <c r="AQ9" s="564">
        <v>51538.52</v>
      </c>
      <c r="AR9" s="564">
        <v>521293.36</v>
      </c>
      <c r="AS9" s="564">
        <v>0</v>
      </c>
      <c r="AT9" s="564">
        <v>144083</v>
      </c>
      <c r="AU9" s="564">
        <v>180143.77</v>
      </c>
      <c r="AV9" s="564">
        <v>324630.64</v>
      </c>
      <c r="AW9" s="564">
        <v>26941.01</v>
      </c>
      <c r="AX9" s="564">
        <v>0</v>
      </c>
      <c r="AY9" s="564">
        <v>126938.8</v>
      </c>
      <c r="AZ9" s="564">
        <v>40096.99</v>
      </c>
      <c r="BA9" s="564">
        <v>126874.55</v>
      </c>
      <c r="BB9" s="564">
        <v>36207.53</v>
      </c>
      <c r="BC9" s="564">
        <v>45978</v>
      </c>
      <c r="BD9" s="564">
        <v>115884.96</v>
      </c>
      <c r="BE9" s="564">
        <v>12739.74</v>
      </c>
      <c r="BF9" s="564">
        <v>0</v>
      </c>
      <c r="BG9" s="564">
        <v>126387.34</v>
      </c>
      <c r="BH9" s="564">
        <v>0</v>
      </c>
      <c r="BI9" s="564">
        <v>159899.32999999999</v>
      </c>
      <c r="BJ9" s="564">
        <v>0</v>
      </c>
      <c r="BK9" s="564">
        <v>16771.07</v>
      </c>
      <c r="BL9" s="564">
        <v>17535.64</v>
      </c>
      <c r="BM9" s="564">
        <v>0</v>
      </c>
      <c r="BN9" s="564">
        <v>34417.08</v>
      </c>
      <c r="BO9" s="564">
        <v>0</v>
      </c>
      <c r="BP9" s="564">
        <v>1206736.6299999999</v>
      </c>
      <c r="BQ9" s="565">
        <v>215994.74</v>
      </c>
      <c r="BR9" s="564">
        <v>13781.77</v>
      </c>
      <c r="BS9" s="564">
        <v>188689</v>
      </c>
      <c r="BT9" s="564">
        <v>0</v>
      </c>
      <c r="BU9" s="564">
        <v>45040.2</v>
      </c>
      <c r="BV9" s="564">
        <v>0</v>
      </c>
      <c r="BW9" s="564">
        <v>90553.02</v>
      </c>
      <c r="BX9" s="564">
        <v>0</v>
      </c>
      <c r="BZ9" s="566">
        <v>238128</v>
      </c>
      <c r="CA9" s="566"/>
    </row>
    <row r="10" spans="1:96" x14ac:dyDescent="0.25">
      <c r="B10" t="s">
        <v>126</v>
      </c>
      <c r="C10" s="564">
        <v>0</v>
      </c>
      <c r="D10" s="564">
        <v>0</v>
      </c>
      <c r="E10" s="564">
        <v>0</v>
      </c>
      <c r="F10" s="564">
        <v>0</v>
      </c>
      <c r="G10" s="564">
        <v>0</v>
      </c>
      <c r="H10" s="564">
        <v>0</v>
      </c>
      <c r="I10" s="564">
        <v>0</v>
      </c>
      <c r="J10" s="564">
        <v>0</v>
      </c>
      <c r="K10" s="564">
        <v>0</v>
      </c>
      <c r="L10" s="564">
        <v>0</v>
      </c>
      <c r="M10" s="564">
        <v>0</v>
      </c>
      <c r="N10" s="564">
        <v>0</v>
      </c>
      <c r="O10" s="564">
        <v>140</v>
      </c>
      <c r="P10" s="564">
        <v>350</v>
      </c>
      <c r="Q10" s="564">
        <v>0</v>
      </c>
      <c r="R10" s="564">
        <v>0</v>
      </c>
      <c r="S10" s="564">
        <v>0</v>
      </c>
      <c r="T10" s="564">
        <v>0</v>
      </c>
      <c r="U10" s="564">
        <v>2045</v>
      </c>
      <c r="V10" s="564">
        <v>0</v>
      </c>
      <c r="W10" s="564">
        <v>900</v>
      </c>
      <c r="X10" s="564">
        <v>0</v>
      </c>
      <c r="Y10" s="564">
        <v>0</v>
      </c>
      <c r="Z10" s="564">
        <v>0</v>
      </c>
      <c r="AA10" s="564">
        <v>0</v>
      </c>
      <c r="AB10" s="564">
        <v>0</v>
      </c>
      <c r="AC10" s="564">
        <v>0</v>
      </c>
      <c r="AD10" s="564">
        <v>0</v>
      </c>
      <c r="AE10" s="564">
        <v>1650.97</v>
      </c>
      <c r="AF10" s="564">
        <v>0</v>
      </c>
      <c r="AG10" s="564">
        <v>0</v>
      </c>
      <c r="AH10" s="564">
        <v>0</v>
      </c>
      <c r="AI10" s="564">
        <v>0</v>
      </c>
      <c r="AJ10" s="564">
        <v>0</v>
      </c>
      <c r="AK10" s="564">
        <v>0</v>
      </c>
      <c r="AL10" s="564">
        <v>0</v>
      </c>
      <c r="AM10" s="564">
        <v>0</v>
      </c>
      <c r="AN10" s="762">
        <v>0</v>
      </c>
      <c r="AO10" s="564">
        <v>0</v>
      </c>
      <c r="AP10" s="564">
        <v>0</v>
      </c>
      <c r="AQ10" s="564">
        <v>0</v>
      </c>
      <c r="AR10" s="564">
        <v>0</v>
      </c>
      <c r="AS10" s="564">
        <v>0</v>
      </c>
      <c r="AT10" s="564">
        <v>0</v>
      </c>
      <c r="AU10" s="564">
        <v>0</v>
      </c>
      <c r="AV10" s="564">
        <v>0</v>
      </c>
      <c r="AW10" s="564">
        <v>0</v>
      </c>
      <c r="AX10" s="564">
        <v>0</v>
      </c>
      <c r="AY10" s="564">
        <v>0</v>
      </c>
      <c r="AZ10" s="564">
        <v>0</v>
      </c>
      <c r="BA10" s="564">
        <v>6612.34</v>
      </c>
      <c r="BB10" s="564">
        <v>0</v>
      </c>
      <c r="BC10" s="564">
        <v>0</v>
      </c>
      <c r="BD10" s="564">
        <v>0</v>
      </c>
      <c r="BE10" s="564">
        <v>0</v>
      </c>
      <c r="BF10" s="564">
        <v>0</v>
      </c>
      <c r="BG10" s="564">
        <v>0</v>
      </c>
      <c r="BH10" s="564">
        <v>0</v>
      </c>
      <c r="BI10" s="564">
        <v>0</v>
      </c>
      <c r="BJ10" s="564">
        <v>0</v>
      </c>
      <c r="BK10" s="564">
        <v>0</v>
      </c>
      <c r="BL10" s="564">
        <v>0</v>
      </c>
      <c r="BM10" s="564">
        <v>0</v>
      </c>
      <c r="BN10" s="564">
        <v>115210.48</v>
      </c>
      <c r="BO10" s="564">
        <v>0</v>
      </c>
      <c r="BP10" s="564">
        <v>0</v>
      </c>
      <c r="BQ10" s="565">
        <v>0</v>
      </c>
      <c r="BR10" s="564">
        <v>0</v>
      </c>
      <c r="BS10" s="564">
        <v>0</v>
      </c>
      <c r="BT10" s="564">
        <v>3628.98</v>
      </c>
      <c r="BU10" s="564">
        <v>0</v>
      </c>
      <c r="BV10" s="564">
        <v>0</v>
      </c>
      <c r="BW10" s="564">
        <v>0</v>
      </c>
      <c r="BX10" s="564">
        <v>0</v>
      </c>
      <c r="BZ10" s="566">
        <v>54679</v>
      </c>
      <c r="CA10" s="566"/>
    </row>
    <row r="11" spans="1:96" x14ac:dyDescent="0.25">
      <c r="AH11" s="502"/>
    </row>
    <row r="12" spans="1:96" x14ac:dyDescent="0.25">
      <c r="B12" s="502" t="s">
        <v>659</v>
      </c>
      <c r="C12" s="564">
        <v>0</v>
      </c>
      <c r="D12" s="564">
        <v>0</v>
      </c>
      <c r="E12" s="564">
        <v>0</v>
      </c>
      <c r="F12" s="564">
        <v>0</v>
      </c>
      <c r="G12" s="564">
        <v>0</v>
      </c>
      <c r="H12" s="564">
        <v>86649.83</v>
      </c>
      <c r="I12" s="564">
        <v>0</v>
      </c>
      <c r="J12" s="564">
        <v>0</v>
      </c>
      <c r="K12" s="564">
        <v>0</v>
      </c>
      <c r="L12" s="564">
        <v>0</v>
      </c>
      <c r="M12" s="564">
        <v>0</v>
      </c>
      <c r="N12" s="564">
        <v>0</v>
      </c>
      <c r="O12" s="564">
        <v>0</v>
      </c>
      <c r="P12" s="564">
        <v>0</v>
      </c>
      <c r="Q12" s="564">
        <v>177468.29</v>
      </c>
      <c r="R12" s="564">
        <v>0</v>
      </c>
      <c r="S12" s="564">
        <v>0</v>
      </c>
      <c r="T12" s="564">
        <v>703095.77</v>
      </c>
      <c r="U12" s="564">
        <v>0</v>
      </c>
      <c r="V12" s="564">
        <v>0</v>
      </c>
      <c r="W12" s="564">
        <v>0</v>
      </c>
      <c r="X12" s="564">
        <v>99123.39</v>
      </c>
      <c r="Y12" s="564">
        <v>102149.31</v>
      </c>
      <c r="Z12" s="564">
        <v>0</v>
      </c>
      <c r="AA12" s="564">
        <v>124470.5</v>
      </c>
      <c r="AB12" s="564">
        <v>0</v>
      </c>
      <c r="AC12" s="564">
        <v>0</v>
      </c>
      <c r="AD12" s="564">
        <v>9668.0300000000007</v>
      </c>
      <c r="AE12" s="564">
        <v>0</v>
      </c>
      <c r="AF12" s="564">
        <v>0</v>
      </c>
      <c r="AG12" s="564">
        <v>0</v>
      </c>
      <c r="AH12" s="564">
        <v>41796.33</v>
      </c>
      <c r="AI12" s="564">
        <v>0</v>
      </c>
      <c r="AJ12" s="564">
        <v>1691703.21</v>
      </c>
      <c r="AK12" s="564">
        <v>996757.63</v>
      </c>
      <c r="AL12" s="564">
        <v>0</v>
      </c>
      <c r="AM12" s="564">
        <v>0</v>
      </c>
      <c r="AN12" s="762">
        <v>0</v>
      </c>
      <c r="AO12" s="564">
        <v>1567513.37</v>
      </c>
      <c r="AP12" s="564">
        <v>0</v>
      </c>
      <c r="AQ12" s="564">
        <v>0</v>
      </c>
      <c r="AR12" s="564">
        <v>0</v>
      </c>
      <c r="AS12" s="564">
        <v>0</v>
      </c>
      <c r="AT12" s="564">
        <v>0</v>
      </c>
      <c r="AU12" s="564">
        <v>0</v>
      </c>
      <c r="AV12" s="564">
        <v>193914.62</v>
      </c>
      <c r="AW12" s="564">
        <v>14444.7</v>
      </c>
      <c r="AX12" s="564">
        <v>0</v>
      </c>
      <c r="AY12" s="564">
        <v>0</v>
      </c>
      <c r="AZ12" s="564">
        <v>954.29</v>
      </c>
      <c r="BA12" s="564">
        <v>301826.07</v>
      </c>
      <c r="BB12" s="564">
        <v>0</v>
      </c>
      <c r="BC12" s="564">
        <v>0</v>
      </c>
      <c r="BD12" s="564">
        <v>0</v>
      </c>
      <c r="BE12" s="564">
        <v>0</v>
      </c>
      <c r="BF12" s="564">
        <v>0</v>
      </c>
      <c r="BG12" s="564">
        <v>0</v>
      </c>
      <c r="BH12" s="564">
        <v>0</v>
      </c>
      <c r="BI12" s="564">
        <v>147069.20000000001</v>
      </c>
      <c r="BJ12" s="564">
        <v>0</v>
      </c>
      <c r="BK12" s="564">
        <v>0</v>
      </c>
      <c r="BL12" s="564">
        <v>0</v>
      </c>
      <c r="BM12" s="564">
        <v>0</v>
      </c>
      <c r="BN12" s="564">
        <v>12110.04</v>
      </c>
      <c r="BO12" s="564">
        <v>0</v>
      </c>
      <c r="BP12" s="564">
        <v>2044822.07</v>
      </c>
      <c r="BQ12" s="567">
        <v>177443.27</v>
      </c>
      <c r="BR12" s="564">
        <v>0</v>
      </c>
      <c r="BS12" s="564">
        <v>329699</v>
      </c>
      <c r="BT12" s="564">
        <v>0</v>
      </c>
      <c r="BU12" s="564">
        <v>0</v>
      </c>
      <c r="BV12" s="564">
        <v>0</v>
      </c>
      <c r="BW12" s="564">
        <v>0</v>
      </c>
      <c r="BX12" s="564">
        <v>0</v>
      </c>
      <c r="BZ12" s="568">
        <v>94730</v>
      </c>
    </row>
    <row r="13" spans="1:96" x14ac:dyDescent="0.25">
      <c r="AH13" s="502"/>
      <c r="AI13" s="560"/>
    </row>
    <row r="14" spans="1:96" s="563" customFormat="1" ht="64.5" x14ac:dyDescent="0.25">
      <c r="A14" s="569" t="s">
        <v>615</v>
      </c>
      <c r="B14" s="25"/>
      <c r="C14" s="25" t="s">
        <v>4</v>
      </c>
      <c r="D14" s="25" t="s">
        <v>20</v>
      </c>
      <c r="E14" s="25" t="s">
        <v>21</v>
      </c>
      <c r="F14" s="25" t="s">
        <v>22</v>
      </c>
      <c r="G14" s="25"/>
      <c r="H14" s="25" t="s">
        <v>24</v>
      </c>
      <c r="I14" s="25" t="s">
        <v>25</v>
      </c>
      <c r="J14" s="25"/>
      <c r="K14" s="25" t="s">
        <v>27</v>
      </c>
      <c r="L14" s="25" t="s">
        <v>28</v>
      </c>
      <c r="M14" s="25" t="s">
        <v>29</v>
      </c>
      <c r="N14" s="25" t="s">
        <v>442</v>
      </c>
      <c r="O14" s="25" t="s">
        <v>30</v>
      </c>
      <c r="P14" s="25" t="s">
        <v>31</v>
      </c>
      <c r="Q14" s="25" t="s">
        <v>6</v>
      </c>
      <c r="S14" s="25" t="s">
        <v>33</v>
      </c>
      <c r="T14" s="25" t="s">
        <v>617</v>
      </c>
      <c r="U14" s="25" t="s">
        <v>443</v>
      </c>
      <c r="V14" s="25" t="s">
        <v>35</v>
      </c>
      <c r="W14" s="25" t="s">
        <v>36</v>
      </c>
      <c r="X14" s="25" t="s">
        <v>37</v>
      </c>
      <c r="Y14" s="25" t="s">
        <v>38</v>
      </c>
      <c r="Z14" s="25" t="s">
        <v>39</v>
      </c>
      <c r="AA14" s="25" t="s">
        <v>40</v>
      </c>
      <c r="AB14" s="25"/>
      <c r="AC14" s="25"/>
      <c r="AD14" s="25" t="s">
        <v>43</v>
      </c>
      <c r="AE14" s="25" t="s">
        <v>44</v>
      </c>
      <c r="AF14" s="25"/>
      <c r="AG14" s="25" t="s">
        <v>46</v>
      </c>
      <c r="AH14" s="25" t="s">
        <v>47</v>
      </c>
      <c r="AI14" s="25"/>
      <c r="AJ14" s="25" t="s">
        <v>49</v>
      </c>
      <c r="AK14" s="25" t="s">
        <v>50</v>
      </c>
      <c r="AL14" s="25" t="s">
        <v>51</v>
      </c>
      <c r="AM14" s="25"/>
      <c r="AN14" s="24" t="s">
        <v>52</v>
      </c>
      <c r="AO14" s="25" t="s">
        <v>53</v>
      </c>
      <c r="AP14" s="25" t="s">
        <v>54</v>
      </c>
      <c r="AQ14" s="25" t="s">
        <v>55</v>
      </c>
      <c r="AR14" s="25" t="s">
        <v>56</v>
      </c>
      <c r="AS14" s="25"/>
      <c r="AT14" s="25" t="s">
        <v>58</v>
      </c>
      <c r="AU14" s="25" t="s">
        <v>59</v>
      </c>
      <c r="AV14" s="25" t="s">
        <v>60</v>
      </c>
      <c r="AW14" s="25" t="s">
        <v>61</v>
      </c>
      <c r="AX14" s="25"/>
      <c r="AY14" s="25" t="s">
        <v>63</v>
      </c>
      <c r="AZ14" s="25" t="s">
        <v>64</v>
      </c>
      <c r="BA14" s="25" t="s">
        <v>65</v>
      </c>
      <c r="BB14" s="25" t="s">
        <v>66</v>
      </c>
      <c r="BC14" s="25" t="s">
        <v>67</v>
      </c>
      <c r="BD14" s="25" t="s">
        <v>68</v>
      </c>
      <c r="BE14" s="25" t="s">
        <v>69</v>
      </c>
      <c r="BF14" s="25"/>
      <c r="BG14" s="25" t="s">
        <v>71</v>
      </c>
      <c r="BH14" s="25"/>
      <c r="BI14" s="25" t="s">
        <v>73</v>
      </c>
      <c r="BJ14" s="25" t="s">
        <v>74</v>
      </c>
      <c r="BK14" s="25" t="s">
        <v>75</v>
      </c>
      <c r="BL14" s="25" t="s">
        <v>76</v>
      </c>
      <c r="BM14" s="25"/>
      <c r="BN14" s="25" t="s">
        <v>444</v>
      </c>
      <c r="BO14" s="25" t="s">
        <v>78</v>
      </c>
      <c r="BP14" s="25" t="s">
        <v>79</v>
      </c>
      <c r="BQ14" s="25" t="s">
        <v>80</v>
      </c>
      <c r="BR14" s="25" t="s">
        <v>81</v>
      </c>
      <c r="BS14" s="25" t="s">
        <v>82</v>
      </c>
      <c r="BT14" s="25" t="s">
        <v>83</v>
      </c>
      <c r="BU14" s="25" t="s">
        <v>84</v>
      </c>
      <c r="BV14" s="25"/>
      <c r="BW14" s="25" t="s">
        <v>85</v>
      </c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</row>
    <row r="15" spans="1:96" x14ac:dyDescent="0.25">
      <c r="A15" s="503">
        <v>2</v>
      </c>
      <c r="B15" s="570" t="s">
        <v>113</v>
      </c>
      <c r="C15" s="571"/>
      <c r="D15" s="571"/>
      <c r="E15" s="571"/>
      <c r="F15" s="571"/>
      <c r="G15" s="571"/>
      <c r="H15" s="571"/>
      <c r="I15" s="571"/>
      <c r="J15" s="571"/>
      <c r="K15" s="571"/>
      <c r="L15" s="571"/>
      <c r="M15" s="571"/>
      <c r="N15" s="571"/>
      <c r="O15" s="571"/>
      <c r="P15" s="571"/>
      <c r="Q15" s="571"/>
      <c r="S15" s="571"/>
      <c r="T15" s="571"/>
      <c r="U15" s="571"/>
      <c r="V15" s="571"/>
      <c r="W15" s="571"/>
      <c r="X15" s="571"/>
      <c r="Y15" s="571"/>
      <c r="Z15" s="571"/>
      <c r="AA15" s="571"/>
      <c r="AB15" s="571"/>
      <c r="AC15" s="571"/>
      <c r="AD15" s="571"/>
      <c r="AE15" s="571"/>
      <c r="AF15" s="571"/>
      <c r="AG15" s="571"/>
      <c r="AH15" s="571"/>
      <c r="AI15" s="571"/>
      <c r="AJ15" s="571"/>
      <c r="AK15" s="571"/>
      <c r="AL15" s="571"/>
      <c r="AM15" s="571"/>
      <c r="AN15" s="763"/>
      <c r="AO15" s="571"/>
      <c r="AP15" s="571"/>
      <c r="AQ15" s="571"/>
      <c r="AR15" s="571"/>
      <c r="AS15" s="571"/>
      <c r="AT15" s="571"/>
      <c r="AU15" s="571"/>
      <c r="AV15" s="571"/>
      <c r="AW15" s="571"/>
      <c r="AX15" s="571"/>
      <c r="AY15" s="571"/>
      <c r="AZ15" s="571"/>
      <c r="BA15" s="571"/>
      <c r="BB15" s="571"/>
      <c r="BC15" s="571"/>
      <c r="BD15" s="571"/>
      <c r="BE15" s="571"/>
      <c r="BF15" s="571"/>
      <c r="BG15" s="571"/>
      <c r="BH15" s="571"/>
      <c r="BI15" s="571"/>
      <c r="BJ15" s="571"/>
      <c r="BK15" s="571"/>
      <c r="BL15" s="571"/>
      <c r="BM15" s="571"/>
      <c r="BN15" s="571"/>
      <c r="BO15" s="571"/>
      <c r="BP15" s="571"/>
      <c r="BQ15" s="571"/>
      <c r="BR15" s="571"/>
      <c r="BS15" s="571"/>
      <c r="BT15" s="571"/>
      <c r="BU15" s="571"/>
      <c r="BV15" s="571"/>
      <c r="BW15" s="571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</row>
    <row r="16" spans="1:96" x14ac:dyDescent="0.25">
      <c r="A16" s="503">
        <v>3</v>
      </c>
      <c r="B16" s="572">
        <v>5005</v>
      </c>
      <c r="C16" s="571">
        <v>13134166.300000001</v>
      </c>
      <c r="D16" s="571">
        <v>122914.96</v>
      </c>
      <c r="E16" s="571">
        <v>0</v>
      </c>
      <c r="F16" s="571">
        <v>588877</v>
      </c>
      <c r="G16" s="571"/>
      <c r="H16" s="571">
        <v>856308.89</v>
      </c>
      <c r="I16" s="571">
        <v>0</v>
      </c>
      <c r="J16" s="571"/>
      <c r="K16" s="571">
        <v>89107.89</v>
      </c>
      <c r="L16" s="571">
        <v>69281.61</v>
      </c>
      <c r="M16" s="571">
        <v>0</v>
      </c>
      <c r="N16" s="571">
        <v>430726.61</v>
      </c>
      <c r="O16" s="571">
        <v>0</v>
      </c>
      <c r="P16" s="571">
        <v>21962.49</v>
      </c>
      <c r="Q16" s="571">
        <v>658662.74</v>
      </c>
      <c r="S16" s="571">
        <v>571976.43000000005</v>
      </c>
      <c r="T16" s="571">
        <v>2700101.18</v>
      </c>
      <c r="U16" s="571">
        <v>381827</v>
      </c>
      <c r="V16" s="571">
        <v>70164.73</v>
      </c>
      <c r="W16" s="571">
        <v>65455.03</v>
      </c>
      <c r="X16" s="571">
        <v>275259.43</v>
      </c>
      <c r="Y16" s="571">
        <v>113011.51</v>
      </c>
      <c r="Z16" s="571">
        <v>1380480.96</v>
      </c>
      <c r="AA16" s="571">
        <v>134290.26</v>
      </c>
      <c r="AB16" s="571"/>
      <c r="AC16" s="571"/>
      <c r="AD16" s="571">
        <v>326331.87</v>
      </c>
      <c r="AE16" s="571">
        <v>0</v>
      </c>
      <c r="AF16" s="571"/>
      <c r="AG16" s="571">
        <v>0</v>
      </c>
      <c r="AH16" s="571">
        <v>0</v>
      </c>
      <c r="AI16" s="571"/>
      <c r="AJ16" s="571">
        <v>3008988.6</v>
      </c>
      <c r="AK16" s="571">
        <v>0</v>
      </c>
      <c r="AL16" s="571">
        <v>223342.45</v>
      </c>
      <c r="AM16" s="571"/>
      <c r="AN16" s="763">
        <v>141796.38</v>
      </c>
      <c r="AO16" s="571">
        <v>2227309.41</v>
      </c>
      <c r="AP16" s="571">
        <v>232652.67</v>
      </c>
      <c r="AQ16" s="571">
        <v>0</v>
      </c>
      <c r="AR16" s="571">
        <v>2008376.04</v>
      </c>
      <c r="AS16" s="571"/>
      <c r="AT16" s="571">
        <v>0</v>
      </c>
      <c r="AU16" s="571">
        <v>617242.69999999995</v>
      </c>
      <c r="AV16" s="571">
        <v>920280.04</v>
      </c>
      <c r="AW16" s="571">
        <v>89039.21</v>
      </c>
      <c r="AX16" s="571"/>
      <c r="AY16" s="571">
        <v>0</v>
      </c>
      <c r="AZ16" s="571">
        <v>282678</v>
      </c>
      <c r="BA16" s="571">
        <v>2892573.28</v>
      </c>
      <c r="BB16" s="571">
        <v>340092.63</v>
      </c>
      <c r="BC16" s="571">
        <v>537872</v>
      </c>
      <c r="BD16" s="571">
        <v>726871.11</v>
      </c>
      <c r="BE16" s="571">
        <v>84627.32</v>
      </c>
      <c r="BF16" s="571"/>
      <c r="BG16" s="571">
        <v>1234349.31</v>
      </c>
      <c r="BH16" s="571"/>
      <c r="BI16" s="571">
        <v>467519.36</v>
      </c>
      <c r="BJ16" s="571">
        <v>0</v>
      </c>
      <c r="BK16" s="571">
        <v>119845.32</v>
      </c>
      <c r="BL16" s="571">
        <v>0</v>
      </c>
      <c r="BM16" s="571"/>
      <c r="BN16" s="571">
        <v>268922.03000000003</v>
      </c>
      <c r="BO16" s="571">
        <v>181161.13</v>
      </c>
      <c r="BP16" s="571">
        <v>13051098.16</v>
      </c>
      <c r="BQ16" s="571">
        <v>2168377.36</v>
      </c>
      <c r="BR16" s="571">
        <v>0</v>
      </c>
      <c r="BS16" s="571">
        <v>1032522</v>
      </c>
      <c r="BT16" s="571">
        <v>309802.61</v>
      </c>
      <c r="BU16" s="571">
        <v>122390.79</v>
      </c>
      <c r="BV16" s="571"/>
      <c r="BW16" s="571">
        <v>0</v>
      </c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</row>
    <row r="17" spans="1:96" x14ac:dyDescent="0.25">
      <c r="A17" s="503">
        <v>4</v>
      </c>
      <c r="B17" s="572">
        <v>5010</v>
      </c>
      <c r="C17" s="571">
        <v>9757046.4800000004</v>
      </c>
      <c r="D17" s="571">
        <v>131696.73000000001</v>
      </c>
      <c r="E17" s="571">
        <v>0</v>
      </c>
      <c r="F17" s="571">
        <v>392974</v>
      </c>
      <c r="G17" s="571"/>
      <c r="H17" s="571">
        <v>154616.29</v>
      </c>
      <c r="I17" s="571">
        <v>2168629.0299999998</v>
      </c>
      <c r="J17" s="571"/>
      <c r="K17" s="571">
        <v>243919.9</v>
      </c>
      <c r="L17" s="571">
        <v>9796.09</v>
      </c>
      <c r="M17" s="571">
        <v>0</v>
      </c>
      <c r="N17" s="571">
        <v>165113.03</v>
      </c>
      <c r="O17" s="571">
        <v>0</v>
      </c>
      <c r="P17" s="571">
        <v>9488.81</v>
      </c>
      <c r="Q17" s="571">
        <v>1013663.69</v>
      </c>
      <c r="S17" s="571">
        <v>109354.57</v>
      </c>
      <c r="T17" s="571">
        <v>557947.67000000004</v>
      </c>
      <c r="U17" s="571">
        <v>4896</v>
      </c>
      <c r="V17" s="571">
        <v>0</v>
      </c>
      <c r="W17" s="571">
        <v>145158.79999999999</v>
      </c>
      <c r="X17" s="571">
        <v>73208.929999999993</v>
      </c>
      <c r="Y17" s="571">
        <v>0</v>
      </c>
      <c r="Z17" s="571">
        <v>734003.12</v>
      </c>
      <c r="AA17" s="571">
        <v>104236.93</v>
      </c>
      <c r="AB17" s="571"/>
      <c r="AC17" s="571"/>
      <c r="AD17" s="571">
        <v>0</v>
      </c>
      <c r="AE17" s="571">
        <v>0</v>
      </c>
      <c r="AF17" s="571"/>
      <c r="AG17" s="571">
        <v>16424</v>
      </c>
      <c r="AH17" s="571">
        <v>0</v>
      </c>
      <c r="AI17" s="571"/>
      <c r="AJ17" s="571">
        <v>2086012.09</v>
      </c>
      <c r="AK17" s="571">
        <v>2554801.08</v>
      </c>
      <c r="AL17" s="571">
        <v>53685.93</v>
      </c>
      <c r="AM17" s="571"/>
      <c r="AN17" s="763">
        <v>555916.81999999995</v>
      </c>
      <c r="AO17" s="571">
        <v>714696.49</v>
      </c>
      <c r="AP17" s="571">
        <v>0</v>
      </c>
      <c r="AQ17" s="571">
        <v>65173.01</v>
      </c>
      <c r="AR17" s="571">
        <v>2723191.49</v>
      </c>
      <c r="AS17" s="571"/>
      <c r="AT17" s="571">
        <v>184650</v>
      </c>
      <c r="AU17" s="571">
        <v>5914.91</v>
      </c>
      <c r="AV17" s="571">
        <v>11149.53</v>
      </c>
      <c r="AW17" s="571">
        <v>41136.660000000003</v>
      </c>
      <c r="AX17" s="571"/>
      <c r="AY17" s="571">
        <v>239346.99299999999</v>
      </c>
      <c r="AZ17" s="571">
        <v>1477.39</v>
      </c>
      <c r="BA17" s="571">
        <v>1202724.1399999999</v>
      </c>
      <c r="BB17" s="571">
        <v>5400.34</v>
      </c>
      <c r="BC17" s="571">
        <v>304299</v>
      </c>
      <c r="BD17" s="571">
        <v>0</v>
      </c>
      <c r="BE17" s="571">
        <v>5518.44</v>
      </c>
      <c r="BF17" s="571"/>
      <c r="BG17" s="571">
        <v>336041.93</v>
      </c>
      <c r="BH17" s="571"/>
      <c r="BI17" s="571">
        <v>299920.45</v>
      </c>
      <c r="BJ17" s="571">
        <v>0</v>
      </c>
      <c r="BK17" s="571">
        <v>0</v>
      </c>
      <c r="BL17" s="571">
        <v>0</v>
      </c>
      <c r="BM17" s="571"/>
      <c r="BN17" s="571">
        <v>970174.19</v>
      </c>
      <c r="BO17" s="571">
        <v>247.3</v>
      </c>
      <c r="BP17" s="571">
        <v>7085578.0099999998</v>
      </c>
      <c r="BQ17" s="571">
        <v>1159017.78</v>
      </c>
      <c r="BR17" s="571">
        <v>13829.09</v>
      </c>
      <c r="BS17" s="571">
        <v>1070318</v>
      </c>
      <c r="BT17" s="571">
        <v>199054.37</v>
      </c>
      <c r="BU17" s="571">
        <v>0</v>
      </c>
      <c r="BV17" s="571"/>
      <c r="BW17" s="571">
        <v>0</v>
      </c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</row>
    <row r="18" spans="1:96" x14ac:dyDescent="0.25">
      <c r="A18" s="503">
        <v>5</v>
      </c>
      <c r="B18" s="572">
        <v>5012</v>
      </c>
      <c r="C18" s="571">
        <v>307.99</v>
      </c>
      <c r="D18" s="571">
        <v>63113.18</v>
      </c>
      <c r="E18" s="571">
        <v>0</v>
      </c>
      <c r="F18" s="571">
        <v>31640</v>
      </c>
      <c r="G18" s="571"/>
      <c r="H18" s="571">
        <v>6989.41</v>
      </c>
      <c r="I18" s="571">
        <v>114040.18</v>
      </c>
      <c r="J18" s="571"/>
      <c r="K18" s="571">
        <v>135448.63</v>
      </c>
      <c r="L18" s="571">
        <v>61193.54</v>
      </c>
      <c r="M18" s="571">
        <v>0</v>
      </c>
      <c r="N18" s="571">
        <v>47811.17</v>
      </c>
      <c r="O18" s="571">
        <v>788.62</v>
      </c>
      <c r="P18" s="571">
        <v>0</v>
      </c>
      <c r="Q18" s="571">
        <v>0</v>
      </c>
      <c r="S18" s="571">
        <v>0</v>
      </c>
      <c r="T18" s="571">
        <v>0</v>
      </c>
      <c r="U18" s="571">
        <v>0</v>
      </c>
      <c r="V18" s="571">
        <v>3513.94</v>
      </c>
      <c r="W18" s="571">
        <v>0</v>
      </c>
      <c r="X18" s="571">
        <v>37337.51</v>
      </c>
      <c r="Y18" s="571">
        <v>62423.98</v>
      </c>
      <c r="Z18" s="571">
        <v>129394.41</v>
      </c>
      <c r="AA18" s="571">
        <v>30361.11</v>
      </c>
      <c r="AB18" s="571"/>
      <c r="AC18" s="571"/>
      <c r="AD18" s="571">
        <v>18780.7</v>
      </c>
      <c r="AE18" s="571">
        <v>0</v>
      </c>
      <c r="AF18" s="571"/>
      <c r="AG18" s="571">
        <v>0</v>
      </c>
      <c r="AH18" s="571">
        <v>0</v>
      </c>
      <c r="AI18" s="571"/>
      <c r="AJ18" s="571">
        <v>2310323.2999999998</v>
      </c>
      <c r="AK18" s="571">
        <v>2133400.75</v>
      </c>
      <c r="AL18" s="571">
        <v>70296.27</v>
      </c>
      <c r="AM18" s="571"/>
      <c r="AN18" s="763">
        <v>86251.51</v>
      </c>
      <c r="AO18" s="571">
        <v>0</v>
      </c>
      <c r="AP18" s="571">
        <v>0</v>
      </c>
      <c r="AQ18" s="571">
        <v>0</v>
      </c>
      <c r="AR18" s="571">
        <v>336795.34</v>
      </c>
      <c r="AS18" s="571"/>
      <c r="AT18" s="571">
        <v>0</v>
      </c>
      <c r="AU18" s="571">
        <v>37742.47</v>
      </c>
      <c r="AV18" s="571">
        <v>239313.31</v>
      </c>
      <c r="AW18" s="571">
        <v>0</v>
      </c>
      <c r="AX18" s="571"/>
      <c r="AY18" s="571">
        <v>59266.816030000002</v>
      </c>
      <c r="AZ18" s="571">
        <v>1803.76</v>
      </c>
      <c r="BA18" s="571">
        <v>326576.46999999997</v>
      </c>
      <c r="BB18" s="571">
        <v>0</v>
      </c>
      <c r="BC18" s="571">
        <v>0</v>
      </c>
      <c r="BD18" s="571">
        <v>37857.5</v>
      </c>
      <c r="BE18" s="571">
        <v>80415.33</v>
      </c>
      <c r="BF18" s="571"/>
      <c r="BG18" s="571">
        <v>18925.259999999998</v>
      </c>
      <c r="BH18" s="571"/>
      <c r="BI18" s="571">
        <v>476863.77</v>
      </c>
      <c r="BJ18" s="571">
        <v>382.25</v>
      </c>
      <c r="BK18" s="571">
        <v>6726.02</v>
      </c>
      <c r="BL18" s="571">
        <v>0</v>
      </c>
      <c r="BM18" s="571"/>
      <c r="BN18" s="571">
        <v>196877.51</v>
      </c>
      <c r="BO18" s="571">
        <v>0</v>
      </c>
      <c r="BP18" s="571">
        <v>442493.99</v>
      </c>
      <c r="BQ18" s="571">
        <v>443259.58</v>
      </c>
      <c r="BR18" s="571">
        <v>0</v>
      </c>
      <c r="BS18" s="571">
        <v>173108</v>
      </c>
      <c r="BT18" s="571">
        <v>12122.38</v>
      </c>
      <c r="BU18" s="571">
        <v>17182.400000000001</v>
      </c>
      <c r="BV18" s="571"/>
      <c r="BW18" s="571">
        <v>0</v>
      </c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</row>
    <row r="19" spans="1:96" x14ac:dyDescent="0.25">
      <c r="A19" s="503">
        <v>6</v>
      </c>
      <c r="B19" s="572">
        <v>5016</v>
      </c>
      <c r="C19" s="571">
        <v>1331438.22</v>
      </c>
      <c r="D19" s="571">
        <v>18796.54</v>
      </c>
      <c r="E19" s="571">
        <v>5570.38</v>
      </c>
      <c r="F19" s="571">
        <v>24978</v>
      </c>
      <c r="G19" s="571"/>
      <c r="H19" s="571">
        <v>0</v>
      </c>
      <c r="I19" s="571">
        <v>199997.4</v>
      </c>
      <c r="J19" s="571"/>
      <c r="K19" s="571">
        <v>93269.21</v>
      </c>
      <c r="L19" s="571">
        <v>0</v>
      </c>
      <c r="M19" s="571">
        <v>1062.9100000000001</v>
      </c>
      <c r="N19" s="571">
        <v>5728.94</v>
      </c>
      <c r="O19" s="571">
        <v>0</v>
      </c>
      <c r="P19" s="571">
        <v>0</v>
      </c>
      <c r="Q19" s="571">
        <v>0</v>
      </c>
      <c r="S19" s="571">
        <v>58922.73</v>
      </c>
      <c r="T19" s="571">
        <v>0</v>
      </c>
      <c r="U19" s="571">
        <v>12089</v>
      </c>
      <c r="V19" s="571">
        <v>7586.55</v>
      </c>
      <c r="W19" s="571">
        <v>0</v>
      </c>
      <c r="X19" s="571">
        <v>0</v>
      </c>
      <c r="Y19" s="571">
        <v>0</v>
      </c>
      <c r="Z19" s="571">
        <v>535602.51</v>
      </c>
      <c r="AA19" s="571">
        <v>0</v>
      </c>
      <c r="AB19" s="571"/>
      <c r="AC19" s="571"/>
      <c r="AD19" s="571">
        <v>254251.17</v>
      </c>
      <c r="AE19" s="571">
        <v>0</v>
      </c>
      <c r="AF19" s="571"/>
      <c r="AG19" s="571">
        <v>0</v>
      </c>
      <c r="AH19" s="571">
        <v>7175.41</v>
      </c>
      <c r="AI19" s="571"/>
      <c r="AJ19" s="571">
        <v>3881620.17</v>
      </c>
      <c r="AK19" s="571">
        <v>905671.95</v>
      </c>
      <c r="AL19" s="571">
        <v>6587.67</v>
      </c>
      <c r="AM19" s="571"/>
      <c r="AN19" s="763">
        <v>70403.05</v>
      </c>
      <c r="AO19" s="571">
        <v>3237.45</v>
      </c>
      <c r="AP19" s="571">
        <v>61502.64</v>
      </c>
      <c r="AQ19" s="571">
        <v>14655.6</v>
      </c>
      <c r="AR19" s="571">
        <v>13145.74</v>
      </c>
      <c r="AS19" s="571"/>
      <c r="AT19" s="571">
        <v>17011</v>
      </c>
      <c r="AU19" s="571">
        <v>21472.52</v>
      </c>
      <c r="AV19" s="571">
        <v>0</v>
      </c>
      <c r="AW19" s="571">
        <v>0</v>
      </c>
      <c r="AX19" s="571"/>
      <c r="AY19" s="571">
        <v>2407.3915889999998</v>
      </c>
      <c r="AZ19" s="571">
        <v>5723.71</v>
      </c>
      <c r="BA19" s="571">
        <v>62828.82</v>
      </c>
      <c r="BB19" s="571">
        <v>1932.84</v>
      </c>
      <c r="BC19" s="571">
        <v>20955</v>
      </c>
      <c r="BD19" s="571">
        <v>0</v>
      </c>
      <c r="BE19" s="571">
        <v>12774.69</v>
      </c>
      <c r="BF19" s="571"/>
      <c r="BG19" s="571">
        <v>145935.78</v>
      </c>
      <c r="BH19" s="571"/>
      <c r="BI19" s="571">
        <v>105723.25</v>
      </c>
      <c r="BJ19" s="571">
        <v>2372.38</v>
      </c>
      <c r="BK19" s="571">
        <v>6390.05</v>
      </c>
      <c r="BL19" s="571">
        <v>0</v>
      </c>
      <c r="BM19" s="571"/>
      <c r="BN19" s="571">
        <v>0</v>
      </c>
      <c r="BO19" s="571">
        <v>0</v>
      </c>
      <c r="BP19" s="571">
        <v>3916129.12</v>
      </c>
      <c r="BQ19" s="571">
        <v>185602.15</v>
      </c>
      <c r="BR19" s="571">
        <v>21196.81</v>
      </c>
      <c r="BS19" s="571">
        <v>110388</v>
      </c>
      <c r="BT19" s="571">
        <v>21352.75</v>
      </c>
      <c r="BU19" s="571">
        <v>6702.45</v>
      </c>
      <c r="BV19" s="571"/>
      <c r="BW19" s="571">
        <v>10890.58</v>
      </c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</row>
    <row r="20" spans="1:96" x14ac:dyDescent="0.25">
      <c r="A20" s="503">
        <v>7</v>
      </c>
      <c r="B20" s="572">
        <v>5017</v>
      </c>
      <c r="C20" s="571">
        <v>1115604.48</v>
      </c>
      <c r="D20" s="571">
        <v>2060.7600000000002</v>
      </c>
      <c r="E20" s="571">
        <v>774.65</v>
      </c>
      <c r="F20" s="571">
        <v>0</v>
      </c>
      <c r="G20" s="571"/>
      <c r="H20" s="571">
        <v>0</v>
      </c>
      <c r="I20" s="571">
        <v>240086.21</v>
      </c>
      <c r="J20" s="571"/>
      <c r="K20" s="571">
        <v>38172.46</v>
      </c>
      <c r="L20" s="571">
        <v>17111.91</v>
      </c>
      <c r="M20" s="571">
        <v>350</v>
      </c>
      <c r="N20" s="571">
        <v>0</v>
      </c>
      <c r="O20" s="571">
        <v>0</v>
      </c>
      <c r="P20" s="571">
        <v>0</v>
      </c>
      <c r="Q20" s="571">
        <v>0</v>
      </c>
      <c r="S20" s="571">
        <v>139141.85</v>
      </c>
      <c r="T20" s="571">
        <v>0</v>
      </c>
      <c r="U20" s="571">
        <v>2573</v>
      </c>
      <c r="V20" s="571">
        <v>2758.5</v>
      </c>
      <c r="W20" s="571">
        <v>0</v>
      </c>
      <c r="X20" s="571">
        <v>0</v>
      </c>
      <c r="Y20" s="571">
        <v>0</v>
      </c>
      <c r="Z20" s="571">
        <v>265244.23</v>
      </c>
      <c r="AA20" s="571">
        <v>3183.43</v>
      </c>
      <c r="AB20" s="571"/>
      <c r="AC20" s="571"/>
      <c r="AD20" s="571">
        <v>16207.85</v>
      </c>
      <c r="AE20" s="571">
        <v>0</v>
      </c>
      <c r="AF20" s="571"/>
      <c r="AG20" s="571">
        <v>0</v>
      </c>
      <c r="AH20" s="571">
        <v>2399.87</v>
      </c>
      <c r="AI20" s="571"/>
      <c r="AJ20" s="571">
        <v>1154952.75</v>
      </c>
      <c r="AK20" s="571">
        <v>123748.74</v>
      </c>
      <c r="AL20" s="571">
        <v>2853.63</v>
      </c>
      <c r="AM20" s="571"/>
      <c r="AN20" s="763">
        <v>8521.36</v>
      </c>
      <c r="AO20" s="571">
        <v>10094</v>
      </c>
      <c r="AP20" s="571">
        <v>220</v>
      </c>
      <c r="AQ20" s="571">
        <v>0</v>
      </c>
      <c r="AR20" s="571">
        <v>139354.23000000001</v>
      </c>
      <c r="AS20" s="571"/>
      <c r="AT20" s="571">
        <v>76835</v>
      </c>
      <c r="AU20" s="571">
        <v>10080</v>
      </c>
      <c r="AV20" s="571">
        <v>0</v>
      </c>
      <c r="AW20" s="571">
        <v>0</v>
      </c>
      <c r="AX20" s="571"/>
      <c r="AY20" s="571">
        <v>37.049999999999997</v>
      </c>
      <c r="AZ20" s="571">
        <v>9999.9599999999991</v>
      </c>
      <c r="BA20" s="571">
        <v>2097.67</v>
      </c>
      <c r="BB20" s="571">
        <v>21581.26</v>
      </c>
      <c r="BC20" s="571">
        <v>333243</v>
      </c>
      <c r="BD20" s="571">
        <v>0</v>
      </c>
      <c r="BE20" s="571">
        <v>8262.4500000000007</v>
      </c>
      <c r="BF20" s="571"/>
      <c r="BG20" s="571">
        <v>88643.61</v>
      </c>
      <c r="BH20" s="571"/>
      <c r="BI20" s="571">
        <v>85479.81</v>
      </c>
      <c r="BJ20" s="571">
        <v>35829.050000000003</v>
      </c>
      <c r="BK20" s="571">
        <v>0</v>
      </c>
      <c r="BL20" s="571">
        <v>0</v>
      </c>
      <c r="BM20" s="571"/>
      <c r="BN20" s="571">
        <v>134765.24</v>
      </c>
      <c r="BO20" s="571">
        <v>12714.85</v>
      </c>
      <c r="BP20" s="571">
        <v>1844501.75</v>
      </c>
      <c r="BQ20" s="571">
        <v>89709.8</v>
      </c>
      <c r="BR20" s="571">
        <v>5496.35</v>
      </c>
      <c r="BS20" s="571">
        <v>59242</v>
      </c>
      <c r="BT20" s="571">
        <v>115660.04</v>
      </c>
      <c r="BU20" s="571">
        <v>19624.5</v>
      </c>
      <c r="BV20" s="571"/>
      <c r="BW20" s="571">
        <v>0</v>
      </c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</row>
    <row r="21" spans="1:96" x14ac:dyDescent="0.25">
      <c r="A21" s="503">
        <v>8</v>
      </c>
      <c r="B21" s="572">
        <v>5020</v>
      </c>
      <c r="C21" s="571">
        <v>22431925.870000001</v>
      </c>
      <c r="D21" s="571">
        <v>113821.23</v>
      </c>
      <c r="E21" s="571">
        <v>346006.46</v>
      </c>
      <c r="F21" s="571">
        <v>761613</v>
      </c>
      <c r="G21" s="571"/>
      <c r="H21" s="571">
        <v>110.63</v>
      </c>
      <c r="I21" s="571">
        <v>395817.71</v>
      </c>
      <c r="J21" s="571"/>
      <c r="K21" s="571">
        <v>118073.91</v>
      </c>
      <c r="L21" s="571">
        <v>1307.0899999999999</v>
      </c>
      <c r="M21" s="571">
        <v>151348.76</v>
      </c>
      <c r="N21" s="571">
        <v>93034.89</v>
      </c>
      <c r="O21" s="571">
        <v>0</v>
      </c>
      <c r="P21" s="571">
        <v>18257.46</v>
      </c>
      <c r="Q21" s="571">
        <v>225468.92</v>
      </c>
      <c r="S21" s="571">
        <v>129916.68</v>
      </c>
      <c r="T21" s="571">
        <v>1598758.77</v>
      </c>
      <c r="U21" s="571">
        <v>10532</v>
      </c>
      <c r="V21" s="571">
        <v>74132.210000000006</v>
      </c>
      <c r="W21" s="571">
        <v>94494.82</v>
      </c>
      <c r="X21" s="571">
        <v>42352.11</v>
      </c>
      <c r="Y21" s="571">
        <v>0</v>
      </c>
      <c r="Z21" s="571">
        <v>161127.71</v>
      </c>
      <c r="AA21" s="571">
        <v>20487</v>
      </c>
      <c r="AB21" s="571"/>
      <c r="AC21" s="571"/>
      <c r="AD21" s="571">
        <v>399538.87</v>
      </c>
      <c r="AE21" s="571">
        <v>5105.9399999999996</v>
      </c>
      <c r="AF21" s="571"/>
      <c r="AG21" s="571">
        <v>0</v>
      </c>
      <c r="AH21" s="571">
        <v>2079.73</v>
      </c>
      <c r="AI21" s="571"/>
      <c r="AJ21" s="571">
        <v>8834461.1799999997</v>
      </c>
      <c r="AK21" s="571">
        <v>67575.8</v>
      </c>
      <c r="AL21" s="571">
        <v>78035.360000000001</v>
      </c>
      <c r="AM21" s="571"/>
      <c r="AN21" s="763">
        <v>58572.54</v>
      </c>
      <c r="AO21" s="571">
        <v>42777.55</v>
      </c>
      <c r="AP21" s="571">
        <v>225960.13</v>
      </c>
      <c r="AQ21" s="571">
        <v>9645.43</v>
      </c>
      <c r="AR21" s="571">
        <v>144047.26999999999</v>
      </c>
      <c r="AS21" s="571"/>
      <c r="AT21" s="571">
        <v>13000</v>
      </c>
      <c r="AU21" s="571">
        <v>60527.02</v>
      </c>
      <c r="AV21" s="571">
        <v>348227.5</v>
      </c>
      <c r="AW21" s="571">
        <v>110729.53</v>
      </c>
      <c r="AX21" s="571"/>
      <c r="AY21" s="571">
        <v>9127.6359670000002</v>
      </c>
      <c r="AZ21" s="571">
        <v>56026.96</v>
      </c>
      <c r="BA21" s="571">
        <v>345842.07</v>
      </c>
      <c r="BB21" s="571">
        <v>16295.19</v>
      </c>
      <c r="BC21" s="571">
        <v>0</v>
      </c>
      <c r="BD21" s="571">
        <v>725883.11</v>
      </c>
      <c r="BE21" s="571">
        <v>36185.24</v>
      </c>
      <c r="BF21" s="571"/>
      <c r="BG21" s="571">
        <v>261862.79</v>
      </c>
      <c r="BH21" s="571"/>
      <c r="BI21" s="571">
        <v>651361.77</v>
      </c>
      <c r="BJ21" s="571">
        <v>23873.26</v>
      </c>
      <c r="BK21" s="571">
        <v>3794.01</v>
      </c>
      <c r="BL21" s="571">
        <v>411775.84</v>
      </c>
      <c r="BM21" s="571"/>
      <c r="BN21" s="571">
        <v>62268.72</v>
      </c>
      <c r="BO21" s="571">
        <v>1378.49</v>
      </c>
      <c r="BP21" s="571">
        <v>481004.53</v>
      </c>
      <c r="BQ21" s="571">
        <v>930997.18</v>
      </c>
      <c r="BR21" s="571">
        <v>0</v>
      </c>
      <c r="BS21" s="571">
        <v>786858</v>
      </c>
      <c r="BT21" s="571">
        <v>144008.57999999999</v>
      </c>
      <c r="BU21" s="571">
        <v>11834.03</v>
      </c>
      <c r="BV21" s="571"/>
      <c r="BW21" s="571">
        <v>120228.61</v>
      </c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</row>
    <row r="22" spans="1:96" x14ac:dyDescent="0.25">
      <c r="A22" s="503">
        <v>9</v>
      </c>
      <c r="B22" s="572">
        <v>5025</v>
      </c>
      <c r="C22" s="571">
        <v>5852097.4900000002</v>
      </c>
      <c r="D22" s="571">
        <v>139493.17000000001</v>
      </c>
      <c r="E22" s="571">
        <v>32120.54</v>
      </c>
      <c r="F22" s="571">
        <v>274766</v>
      </c>
      <c r="G22" s="571"/>
      <c r="H22" s="571">
        <v>11706.78</v>
      </c>
      <c r="I22" s="571">
        <v>539176.1</v>
      </c>
      <c r="J22" s="571"/>
      <c r="K22" s="571">
        <v>40311.53</v>
      </c>
      <c r="L22" s="571">
        <v>9524.41</v>
      </c>
      <c r="M22" s="571">
        <v>54416.959999999999</v>
      </c>
      <c r="N22" s="571">
        <v>37185.31</v>
      </c>
      <c r="O22" s="571">
        <v>0</v>
      </c>
      <c r="P22" s="571">
        <v>0</v>
      </c>
      <c r="Q22" s="571">
        <v>150204.29999999999</v>
      </c>
      <c r="S22" s="571">
        <v>8813.82</v>
      </c>
      <c r="T22" s="571">
        <v>118794.74</v>
      </c>
      <c r="U22" s="571">
        <v>936</v>
      </c>
      <c r="V22" s="571">
        <v>28303.69</v>
      </c>
      <c r="W22" s="571">
        <v>45173.16</v>
      </c>
      <c r="X22" s="571">
        <v>40226.14</v>
      </c>
      <c r="Y22" s="571">
        <v>15574.48</v>
      </c>
      <c r="Z22" s="571">
        <v>374072</v>
      </c>
      <c r="AA22" s="571">
        <v>13805.59</v>
      </c>
      <c r="AB22" s="571"/>
      <c r="AC22" s="571"/>
      <c r="AD22" s="571">
        <v>14780.48</v>
      </c>
      <c r="AE22" s="571">
        <v>27540.22</v>
      </c>
      <c r="AF22" s="571"/>
      <c r="AG22" s="571">
        <v>0</v>
      </c>
      <c r="AH22" s="571">
        <v>895</v>
      </c>
      <c r="AI22" s="571"/>
      <c r="AJ22" s="571">
        <v>461857.83</v>
      </c>
      <c r="AK22" s="571">
        <v>38032.28</v>
      </c>
      <c r="AL22" s="571">
        <v>979.19</v>
      </c>
      <c r="AM22" s="571"/>
      <c r="AN22" s="763">
        <v>17292.43</v>
      </c>
      <c r="AO22" s="571">
        <v>83861.97</v>
      </c>
      <c r="AP22" s="571">
        <v>50274.91</v>
      </c>
      <c r="AQ22" s="571">
        <v>2767.8</v>
      </c>
      <c r="AR22" s="571">
        <v>273571.83</v>
      </c>
      <c r="AS22" s="571"/>
      <c r="AT22" s="571">
        <v>0</v>
      </c>
      <c r="AU22" s="571">
        <v>6779.41</v>
      </c>
      <c r="AV22" s="571">
        <v>17753.14</v>
      </c>
      <c r="AW22" s="571">
        <v>70900.78</v>
      </c>
      <c r="AX22" s="571"/>
      <c r="AY22" s="571">
        <v>396.15</v>
      </c>
      <c r="AZ22" s="571">
        <v>2510.2399999999998</v>
      </c>
      <c r="BA22" s="571">
        <v>56544.51</v>
      </c>
      <c r="BB22" s="571">
        <v>13970.22</v>
      </c>
      <c r="BC22" s="571">
        <v>0</v>
      </c>
      <c r="BD22" s="571">
        <v>-726807.78</v>
      </c>
      <c r="BE22" s="571">
        <v>0</v>
      </c>
      <c r="BF22" s="571"/>
      <c r="BG22" s="571">
        <v>265121.2</v>
      </c>
      <c r="BH22" s="571"/>
      <c r="BI22" s="571">
        <v>257397.38</v>
      </c>
      <c r="BJ22" s="571">
        <v>25088.74</v>
      </c>
      <c r="BK22" s="571">
        <v>0</v>
      </c>
      <c r="BL22" s="571">
        <v>83270.740000000005</v>
      </c>
      <c r="BM22" s="571"/>
      <c r="BN22" s="571">
        <v>603625.78</v>
      </c>
      <c r="BO22" s="571">
        <v>1309.56</v>
      </c>
      <c r="BP22" s="571">
        <v>2791211.88</v>
      </c>
      <c r="BQ22" s="571">
        <v>407090.97</v>
      </c>
      <c r="BR22" s="571">
        <v>0</v>
      </c>
      <c r="BS22" s="571">
        <v>241663</v>
      </c>
      <c r="BT22" s="571">
        <v>51928.24</v>
      </c>
      <c r="BU22" s="571">
        <v>9028.02</v>
      </c>
      <c r="BV22" s="571"/>
      <c r="BW22" s="571">
        <v>0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</row>
    <row r="23" spans="1:96" x14ac:dyDescent="0.25">
      <c r="A23" s="503">
        <v>10</v>
      </c>
      <c r="B23" s="572">
        <v>5035</v>
      </c>
      <c r="C23" s="571">
        <v>0</v>
      </c>
      <c r="D23" s="571">
        <v>535.67999999999995</v>
      </c>
      <c r="E23" s="571">
        <v>0</v>
      </c>
      <c r="F23" s="571">
        <v>0</v>
      </c>
      <c r="G23" s="571"/>
      <c r="H23" s="571">
        <v>440.23</v>
      </c>
      <c r="I23" s="571">
        <v>-11535.96</v>
      </c>
      <c r="J23" s="571"/>
      <c r="K23" s="571">
        <v>33162.31</v>
      </c>
      <c r="L23" s="571">
        <v>0</v>
      </c>
      <c r="M23" s="571">
        <v>0</v>
      </c>
      <c r="N23" s="571">
        <v>38179.15</v>
      </c>
      <c r="O23" s="571">
        <v>2565.0100000000002</v>
      </c>
      <c r="P23" s="571">
        <v>7161.94</v>
      </c>
      <c r="Q23" s="571">
        <v>39504.86</v>
      </c>
      <c r="S23" s="571">
        <v>3306.83</v>
      </c>
      <c r="T23" s="571">
        <v>68010.37</v>
      </c>
      <c r="U23" s="571">
        <v>0</v>
      </c>
      <c r="V23" s="571">
        <v>45955.44</v>
      </c>
      <c r="W23" s="571">
        <v>2740.76</v>
      </c>
      <c r="X23" s="571">
        <v>2768.78</v>
      </c>
      <c r="Y23" s="571">
        <v>0</v>
      </c>
      <c r="Z23" s="571">
        <v>54661.43</v>
      </c>
      <c r="AA23" s="571">
        <v>5159.6899999999996</v>
      </c>
      <c r="AB23" s="571"/>
      <c r="AC23" s="571"/>
      <c r="AD23" s="571">
        <v>35649.39</v>
      </c>
      <c r="AE23" s="571">
        <v>266.32</v>
      </c>
      <c r="AF23" s="571"/>
      <c r="AG23" s="571">
        <v>0</v>
      </c>
      <c r="AH23" s="571">
        <v>4057.85</v>
      </c>
      <c r="AI23" s="571"/>
      <c r="AJ23" s="571">
        <v>0</v>
      </c>
      <c r="AK23" s="571">
        <v>264556.28000000003</v>
      </c>
      <c r="AL23" s="571">
        <v>528.35</v>
      </c>
      <c r="AM23" s="571"/>
      <c r="AN23" s="763">
        <v>4447.28</v>
      </c>
      <c r="AO23" s="571">
        <v>0</v>
      </c>
      <c r="AP23" s="571">
        <v>0</v>
      </c>
      <c r="AQ23" s="571">
        <v>4759.92</v>
      </c>
      <c r="AR23" s="571">
        <v>18858.580000000002</v>
      </c>
      <c r="AS23" s="571"/>
      <c r="AT23" s="571">
        <v>0</v>
      </c>
      <c r="AU23" s="571">
        <v>3061.6</v>
      </c>
      <c r="AV23" s="571">
        <v>0</v>
      </c>
      <c r="AW23" s="571">
        <v>0</v>
      </c>
      <c r="AX23" s="571"/>
      <c r="AY23" s="571">
        <v>0</v>
      </c>
      <c r="AZ23" s="571">
        <v>18006</v>
      </c>
      <c r="BA23" s="571">
        <v>9539.0300000000007</v>
      </c>
      <c r="BB23" s="571">
        <v>0</v>
      </c>
      <c r="BC23" s="571">
        <v>0</v>
      </c>
      <c r="BD23" s="571">
        <v>0</v>
      </c>
      <c r="BE23" s="571">
        <v>6120.7</v>
      </c>
      <c r="BF23" s="571"/>
      <c r="BG23" s="571">
        <v>2199.34</v>
      </c>
      <c r="BH23" s="571"/>
      <c r="BI23" s="571">
        <v>300566.78000000003</v>
      </c>
      <c r="BJ23" s="571">
        <v>1155.1600000000001</v>
      </c>
      <c r="BK23" s="571">
        <v>22978.37</v>
      </c>
      <c r="BL23" s="571">
        <v>3213.04</v>
      </c>
      <c r="BM23" s="571"/>
      <c r="BN23" s="571">
        <v>203982.64</v>
      </c>
      <c r="BO23" s="571">
        <v>1441.08</v>
      </c>
      <c r="BP23" s="571">
        <v>0</v>
      </c>
      <c r="BQ23" s="571">
        <v>33793.43</v>
      </c>
      <c r="BR23" s="571">
        <v>0</v>
      </c>
      <c r="BS23" s="571">
        <v>7459</v>
      </c>
      <c r="BT23" s="571">
        <v>0</v>
      </c>
      <c r="BU23" s="571">
        <v>11450.37</v>
      </c>
      <c r="BV23" s="571"/>
      <c r="BW23" s="571">
        <v>112874.01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</row>
    <row r="24" spans="1:96" x14ac:dyDescent="0.25">
      <c r="A24" s="503">
        <v>11</v>
      </c>
      <c r="B24" s="572">
        <v>5040</v>
      </c>
      <c r="C24" s="571">
        <v>9561286.8900000006</v>
      </c>
      <c r="D24" s="571">
        <v>16599.16</v>
      </c>
      <c r="E24" s="571">
        <v>0</v>
      </c>
      <c r="F24" s="571">
        <v>553914</v>
      </c>
      <c r="G24" s="571"/>
      <c r="H24" s="571">
        <v>149866.71</v>
      </c>
      <c r="I24" s="571">
        <v>38740.58</v>
      </c>
      <c r="J24" s="571"/>
      <c r="K24" s="571">
        <v>98176.53</v>
      </c>
      <c r="L24" s="571">
        <v>0</v>
      </c>
      <c r="M24" s="571">
        <v>0</v>
      </c>
      <c r="N24" s="571">
        <v>19748.419999999998</v>
      </c>
      <c r="O24" s="571">
        <v>0</v>
      </c>
      <c r="P24" s="571">
        <v>168287.92</v>
      </c>
      <c r="Q24" s="571">
        <v>71735.990000000005</v>
      </c>
      <c r="S24" s="571">
        <v>141402.06</v>
      </c>
      <c r="T24" s="571">
        <v>1255026.1399999999</v>
      </c>
      <c r="U24" s="571">
        <v>344</v>
      </c>
      <c r="V24" s="571">
        <v>50949.51</v>
      </c>
      <c r="W24" s="571">
        <v>46389.4</v>
      </c>
      <c r="X24" s="571">
        <v>2379.11</v>
      </c>
      <c r="Y24" s="571">
        <v>5661.1</v>
      </c>
      <c r="Z24" s="571">
        <v>11330.1</v>
      </c>
      <c r="AA24" s="571">
        <v>2900.03</v>
      </c>
      <c r="AB24" s="571"/>
      <c r="AC24" s="571"/>
      <c r="AD24" s="571">
        <v>46787.519999999997</v>
      </c>
      <c r="AE24" s="571">
        <v>475.18</v>
      </c>
      <c r="AF24" s="571"/>
      <c r="AG24" s="571">
        <v>0</v>
      </c>
      <c r="AH24" s="571">
        <v>0</v>
      </c>
      <c r="AI24" s="571"/>
      <c r="AJ24" s="571">
        <v>1642161.17</v>
      </c>
      <c r="AK24" s="571">
        <v>580795.66</v>
      </c>
      <c r="AL24" s="571">
        <v>4186.0200000000004</v>
      </c>
      <c r="AM24" s="571"/>
      <c r="AN24" s="763">
        <v>39038.39</v>
      </c>
      <c r="AO24" s="571">
        <v>372659.35</v>
      </c>
      <c r="AP24" s="571">
        <v>41117.910000000003</v>
      </c>
      <c r="AQ24" s="571">
        <v>4066.68</v>
      </c>
      <c r="AR24" s="571">
        <v>41249.339999999997</v>
      </c>
      <c r="AS24" s="571"/>
      <c r="AT24" s="571">
        <v>40</v>
      </c>
      <c r="AU24" s="571">
        <v>137415.85</v>
      </c>
      <c r="AV24" s="571">
        <v>205221.45</v>
      </c>
      <c r="AW24" s="571">
        <v>0</v>
      </c>
      <c r="AX24" s="571"/>
      <c r="AY24" s="571">
        <v>174249.23209999999</v>
      </c>
      <c r="AZ24" s="571">
        <v>0</v>
      </c>
      <c r="BA24" s="571">
        <v>85127.33</v>
      </c>
      <c r="BB24" s="571">
        <v>315.61</v>
      </c>
      <c r="BC24" s="571">
        <v>0</v>
      </c>
      <c r="BD24" s="571">
        <v>26913.99</v>
      </c>
      <c r="BE24" s="571">
        <v>6529.44</v>
      </c>
      <c r="BF24" s="571"/>
      <c r="BG24" s="571">
        <v>72457.070000000007</v>
      </c>
      <c r="BH24" s="571"/>
      <c r="BI24" s="571">
        <v>194258.53</v>
      </c>
      <c r="BJ24" s="571">
        <v>625.79999999999995</v>
      </c>
      <c r="BK24" s="571">
        <v>0</v>
      </c>
      <c r="BL24" s="571">
        <v>0</v>
      </c>
      <c r="BM24" s="571"/>
      <c r="BN24" s="571">
        <v>7408.26</v>
      </c>
      <c r="BO24" s="571">
        <v>0</v>
      </c>
      <c r="BP24" s="571">
        <v>576033.19999999995</v>
      </c>
      <c r="BQ24" s="571">
        <v>474057.29</v>
      </c>
      <c r="BR24" s="571">
        <v>0</v>
      </c>
      <c r="BS24" s="571">
        <v>77075</v>
      </c>
      <c r="BT24" s="571">
        <v>210174.3</v>
      </c>
      <c r="BU24" s="571">
        <v>995.7</v>
      </c>
      <c r="BV24" s="571"/>
      <c r="BW24" s="571">
        <v>199718.79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</row>
    <row r="25" spans="1:96" x14ac:dyDescent="0.25">
      <c r="A25" s="503">
        <v>12</v>
      </c>
      <c r="B25" s="572">
        <v>5045</v>
      </c>
      <c r="C25" s="571">
        <v>8873634.0700000003</v>
      </c>
      <c r="D25" s="571">
        <v>0</v>
      </c>
      <c r="E25" s="571">
        <v>0</v>
      </c>
      <c r="F25" s="571">
        <v>102732</v>
      </c>
      <c r="G25" s="571"/>
      <c r="H25" s="571">
        <v>0</v>
      </c>
      <c r="I25" s="571">
        <v>376148.56</v>
      </c>
      <c r="J25" s="571"/>
      <c r="K25" s="571">
        <v>197492.16</v>
      </c>
      <c r="L25" s="571">
        <v>1460</v>
      </c>
      <c r="M25" s="571">
        <v>0</v>
      </c>
      <c r="N25" s="571">
        <v>21322.17</v>
      </c>
      <c r="O25" s="571">
        <v>0</v>
      </c>
      <c r="P25" s="571">
        <v>0</v>
      </c>
      <c r="Q25" s="571">
        <v>111332.49</v>
      </c>
      <c r="S25" s="571">
        <v>481577.52</v>
      </c>
      <c r="T25" s="571">
        <v>121722.82</v>
      </c>
      <c r="U25" s="571">
        <v>86</v>
      </c>
      <c r="V25" s="571">
        <v>10892.38</v>
      </c>
      <c r="W25" s="571">
        <v>17948.37</v>
      </c>
      <c r="X25" s="571">
        <v>306.08</v>
      </c>
      <c r="Y25" s="571">
        <v>4942.58</v>
      </c>
      <c r="Z25" s="571">
        <v>4209.04</v>
      </c>
      <c r="AA25" s="571">
        <v>70853.17</v>
      </c>
      <c r="AB25" s="571"/>
      <c r="AC25" s="571"/>
      <c r="AD25" s="571">
        <v>53476.02</v>
      </c>
      <c r="AE25" s="571">
        <v>3712.83</v>
      </c>
      <c r="AF25" s="571"/>
      <c r="AG25" s="571">
        <v>0</v>
      </c>
      <c r="AH25" s="571">
        <v>0</v>
      </c>
      <c r="AI25" s="571"/>
      <c r="AJ25" s="571">
        <v>153952.60999999999</v>
      </c>
      <c r="AK25" s="571">
        <v>3670001.31</v>
      </c>
      <c r="AL25" s="571">
        <v>68819.490000000005</v>
      </c>
      <c r="AM25" s="571"/>
      <c r="AN25" s="763">
        <v>28838</v>
      </c>
      <c r="AO25" s="571">
        <v>431759.1</v>
      </c>
      <c r="AP25" s="571">
        <v>4144.24</v>
      </c>
      <c r="AQ25" s="571">
        <v>0</v>
      </c>
      <c r="AR25" s="571">
        <v>185782.52</v>
      </c>
      <c r="AS25" s="571"/>
      <c r="AT25" s="571">
        <v>338941</v>
      </c>
      <c r="AU25" s="571">
        <v>173474.9</v>
      </c>
      <c r="AV25" s="571">
        <v>490704.01</v>
      </c>
      <c r="AW25" s="571">
        <v>6021.24</v>
      </c>
      <c r="AX25" s="571"/>
      <c r="AY25" s="571">
        <v>80530.77</v>
      </c>
      <c r="AZ25" s="571">
        <v>0</v>
      </c>
      <c r="BA25" s="571">
        <v>13060.86</v>
      </c>
      <c r="BB25" s="571">
        <v>1473.67</v>
      </c>
      <c r="BC25" s="571">
        <v>0</v>
      </c>
      <c r="BD25" s="571">
        <v>0</v>
      </c>
      <c r="BE25" s="571">
        <v>0</v>
      </c>
      <c r="BF25" s="571"/>
      <c r="BG25" s="571">
        <v>261969.78</v>
      </c>
      <c r="BH25" s="571"/>
      <c r="BI25" s="571">
        <v>16943.400000000001</v>
      </c>
      <c r="BJ25" s="571">
        <v>42.5</v>
      </c>
      <c r="BK25" s="571">
        <v>0</v>
      </c>
      <c r="BL25" s="571">
        <v>5178.87</v>
      </c>
      <c r="BM25" s="571"/>
      <c r="BN25" s="571">
        <v>5866.87</v>
      </c>
      <c r="BO25" s="571">
        <v>0</v>
      </c>
      <c r="BP25" s="571">
        <v>2745920.03</v>
      </c>
      <c r="BQ25" s="571">
        <v>1116800.3</v>
      </c>
      <c r="BR25" s="571">
        <v>0</v>
      </c>
      <c r="BS25" s="571">
        <v>18346</v>
      </c>
      <c r="BT25" s="571">
        <v>0</v>
      </c>
      <c r="BU25" s="571">
        <v>4261.96</v>
      </c>
      <c r="BV25" s="571"/>
      <c r="BW25" s="571">
        <v>0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</row>
    <row r="26" spans="1:96" x14ac:dyDescent="0.25">
      <c r="A26" s="503">
        <v>13</v>
      </c>
      <c r="B26" s="572">
        <v>5055</v>
      </c>
      <c r="C26" s="571">
        <v>0</v>
      </c>
      <c r="D26" s="571">
        <v>0</v>
      </c>
      <c r="E26" s="571">
        <v>0</v>
      </c>
      <c r="F26" s="571">
        <v>0</v>
      </c>
      <c r="G26" s="571"/>
      <c r="H26" s="571">
        <v>0</v>
      </c>
      <c r="I26" s="571">
        <v>27063.68</v>
      </c>
      <c r="J26" s="571"/>
      <c r="K26" s="571">
        <v>7767.07</v>
      </c>
      <c r="L26" s="571">
        <v>0</v>
      </c>
      <c r="M26" s="571">
        <v>0</v>
      </c>
      <c r="N26" s="571">
        <v>33954.83</v>
      </c>
      <c r="O26" s="571">
        <v>0</v>
      </c>
      <c r="P26" s="571">
        <v>6857.59</v>
      </c>
      <c r="Q26" s="571">
        <v>69587.679999999993</v>
      </c>
      <c r="S26" s="571">
        <v>1831.75</v>
      </c>
      <c r="T26" s="571">
        <v>367573.01</v>
      </c>
      <c r="U26" s="571">
        <v>0</v>
      </c>
      <c r="V26" s="571">
        <v>3891.77</v>
      </c>
      <c r="W26" s="571">
        <v>26491.68</v>
      </c>
      <c r="X26" s="571">
        <v>9820.17</v>
      </c>
      <c r="Y26" s="571">
        <v>0</v>
      </c>
      <c r="Z26" s="571">
        <v>57082.04</v>
      </c>
      <c r="AA26" s="571">
        <v>12853.11</v>
      </c>
      <c r="AB26" s="571"/>
      <c r="AC26" s="571"/>
      <c r="AD26" s="571">
        <v>0</v>
      </c>
      <c r="AE26" s="571">
        <v>106.53</v>
      </c>
      <c r="AF26" s="571"/>
      <c r="AG26" s="571">
        <v>0</v>
      </c>
      <c r="AH26" s="571">
        <v>7.67</v>
      </c>
      <c r="AI26" s="571"/>
      <c r="AJ26" s="571">
        <v>0</v>
      </c>
      <c r="AK26" s="571">
        <v>57627.32</v>
      </c>
      <c r="AL26" s="571">
        <v>0</v>
      </c>
      <c r="AM26" s="571"/>
      <c r="AN26" s="763">
        <v>902.71</v>
      </c>
      <c r="AO26" s="571">
        <v>0</v>
      </c>
      <c r="AP26" s="571">
        <v>0</v>
      </c>
      <c r="AQ26" s="571">
        <v>2106.15</v>
      </c>
      <c r="AR26" s="571">
        <v>59785.83</v>
      </c>
      <c r="AS26" s="571"/>
      <c r="AT26" s="571">
        <v>0</v>
      </c>
      <c r="AU26" s="571">
        <v>45787.78</v>
      </c>
      <c r="AV26" s="571">
        <v>0</v>
      </c>
      <c r="AW26" s="571">
        <v>0</v>
      </c>
      <c r="AX26" s="571"/>
      <c r="AY26" s="571">
        <v>0</v>
      </c>
      <c r="AZ26" s="571">
        <v>2673.32</v>
      </c>
      <c r="BA26" s="571">
        <v>17259.68</v>
      </c>
      <c r="BB26" s="571">
        <v>10201.370000000001</v>
      </c>
      <c r="BC26" s="571">
        <v>0</v>
      </c>
      <c r="BD26" s="571">
        <v>0</v>
      </c>
      <c r="BE26" s="571">
        <v>868.15</v>
      </c>
      <c r="BF26" s="571"/>
      <c r="BG26" s="571">
        <v>766.55</v>
      </c>
      <c r="BH26" s="571"/>
      <c r="BI26" s="571">
        <v>7851.87</v>
      </c>
      <c r="BJ26" s="571">
        <v>0</v>
      </c>
      <c r="BK26" s="571">
        <v>0</v>
      </c>
      <c r="BL26" s="571">
        <v>0</v>
      </c>
      <c r="BM26" s="571"/>
      <c r="BN26" s="571">
        <v>78167.97</v>
      </c>
      <c r="BO26" s="571">
        <v>2971.57</v>
      </c>
      <c r="BP26" s="571">
        <v>1106231.79</v>
      </c>
      <c r="BQ26" s="571">
        <v>55608.76</v>
      </c>
      <c r="BR26" s="571">
        <v>0</v>
      </c>
      <c r="BS26" s="571">
        <v>4161</v>
      </c>
      <c r="BT26" s="571">
        <v>319.89</v>
      </c>
      <c r="BU26" s="571">
        <v>3485.51</v>
      </c>
      <c r="BV26" s="571"/>
      <c r="BW26" s="571">
        <v>50373.27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</row>
    <row r="27" spans="1:96" x14ac:dyDescent="0.25">
      <c r="A27" s="503">
        <v>14</v>
      </c>
      <c r="B27" s="572">
        <v>5065</v>
      </c>
      <c r="C27" s="571">
        <v>3441224.13</v>
      </c>
      <c r="D27" s="571">
        <v>201899.81</v>
      </c>
      <c r="E27" s="571">
        <v>29772.7</v>
      </c>
      <c r="F27" s="571">
        <v>488039</v>
      </c>
      <c r="G27" s="571"/>
      <c r="H27" s="571">
        <v>245711</v>
      </c>
      <c r="I27" s="571">
        <v>315934.48</v>
      </c>
      <c r="J27" s="571"/>
      <c r="K27" s="571">
        <v>292513.53999999998</v>
      </c>
      <c r="L27" s="571">
        <v>93787.32</v>
      </c>
      <c r="M27" s="571">
        <v>172.08</v>
      </c>
      <c r="N27" s="571">
        <v>1751.57</v>
      </c>
      <c r="O27" s="571">
        <v>6489.59</v>
      </c>
      <c r="P27" s="571">
        <v>17458.95</v>
      </c>
      <c r="Q27" s="571">
        <v>981515.72</v>
      </c>
      <c r="S27" s="571">
        <v>150361.76</v>
      </c>
      <c r="T27" s="571">
        <v>619718.18999999994</v>
      </c>
      <c r="U27" s="571">
        <v>0</v>
      </c>
      <c r="V27" s="571">
        <v>4002.57</v>
      </c>
      <c r="W27" s="571">
        <v>220277.61</v>
      </c>
      <c r="X27" s="571">
        <v>282484.37</v>
      </c>
      <c r="Y27" s="571">
        <v>17920.150000000001</v>
      </c>
      <c r="Z27" s="571">
        <v>767775.21</v>
      </c>
      <c r="AA27" s="571">
        <v>213986.18</v>
      </c>
      <c r="AB27" s="571"/>
      <c r="AC27" s="571"/>
      <c r="AD27" s="571">
        <v>74771.91</v>
      </c>
      <c r="AE27" s="571">
        <v>106.53</v>
      </c>
      <c r="AF27" s="571"/>
      <c r="AG27" s="571">
        <v>0</v>
      </c>
      <c r="AH27" s="571">
        <v>5630.86</v>
      </c>
      <c r="AI27" s="571"/>
      <c r="AJ27" s="571">
        <v>11052701.699999999</v>
      </c>
      <c r="AK27" s="571">
        <v>682998.98</v>
      </c>
      <c r="AL27" s="571">
        <v>233765.58</v>
      </c>
      <c r="AM27" s="571"/>
      <c r="AN27" s="763">
        <v>468251.44</v>
      </c>
      <c r="AO27" s="571">
        <v>739095.78</v>
      </c>
      <c r="AP27" s="571">
        <v>0</v>
      </c>
      <c r="AQ27" s="571">
        <v>148043.62</v>
      </c>
      <c r="AR27" s="571">
        <v>1833605.06</v>
      </c>
      <c r="AS27" s="571"/>
      <c r="AT27" s="571">
        <v>380499</v>
      </c>
      <c r="AU27" s="571">
        <v>317480</v>
      </c>
      <c r="AV27" s="571">
        <v>523499.35</v>
      </c>
      <c r="AW27" s="571">
        <v>28658.53</v>
      </c>
      <c r="AX27" s="571"/>
      <c r="AY27" s="571">
        <v>279349.00459999999</v>
      </c>
      <c r="AZ27" s="571">
        <v>38697.29</v>
      </c>
      <c r="BA27" s="571">
        <v>681690.99</v>
      </c>
      <c r="BB27" s="571">
        <v>44460.26</v>
      </c>
      <c r="BC27" s="571">
        <v>0</v>
      </c>
      <c r="BD27" s="571">
        <v>410502.49</v>
      </c>
      <c r="BE27" s="571">
        <v>82585.119999999995</v>
      </c>
      <c r="BF27" s="571"/>
      <c r="BG27" s="571">
        <v>93644.36</v>
      </c>
      <c r="BH27" s="571"/>
      <c r="BI27" s="571">
        <v>240866.23</v>
      </c>
      <c r="BJ27" s="571">
        <v>39087.589999999997</v>
      </c>
      <c r="BK27" s="571">
        <v>18429.240000000002</v>
      </c>
      <c r="BL27" s="571">
        <v>65888.17</v>
      </c>
      <c r="BM27" s="571"/>
      <c r="BN27" s="571">
        <v>181503.3</v>
      </c>
      <c r="BO27" s="571">
        <v>7285.47</v>
      </c>
      <c r="BP27" s="571">
        <v>1350896.6</v>
      </c>
      <c r="BQ27" s="571">
        <v>371058.14</v>
      </c>
      <c r="BR27" s="571">
        <v>0</v>
      </c>
      <c r="BS27" s="571">
        <v>456653</v>
      </c>
      <c r="BT27" s="571">
        <v>201399.82</v>
      </c>
      <c r="BU27" s="571">
        <v>38098.160000000003</v>
      </c>
      <c r="BV27" s="571"/>
      <c r="BW27" s="571">
        <v>44599.72</v>
      </c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</row>
    <row r="28" spans="1:96" x14ac:dyDescent="0.25">
      <c r="A28" s="503">
        <v>15</v>
      </c>
      <c r="B28" s="572">
        <v>5070</v>
      </c>
      <c r="C28" s="571">
        <v>1813060.53</v>
      </c>
      <c r="D28" s="571">
        <v>147224.29</v>
      </c>
      <c r="E28" s="571">
        <v>0</v>
      </c>
      <c r="F28" s="571">
        <v>324719</v>
      </c>
      <c r="G28" s="571"/>
      <c r="H28" s="571">
        <v>0</v>
      </c>
      <c r="I28" s="571">
        <v>327906.51</v>
      </c>
      <c r="J28" s="571"/>
      <c r="K28" s="571">
        <v>3478.26</v>
      </c>
      <c r="L28" s="571">
        <v>0</v>
      </c>
      <c r="M28" s="571">
        <v>0</v>
      </c>
      <c r="N28" s="571">
        <v>0</v>
      </c>
      <c r="O28" s="571">
        <v>0</v>
      </c>
      <c r="P28" s="571">
        <v>0</v>
      </c>
      <c r="Q28" s="571">
        <v>1220.1300000000001</v>
      </c>
      <c r="S28" s="571">
        <v>22693.8</v>
      </c>
      <c r="T28" s="571">
        <v>96869.71</v>
      </c>
      <c r="U28" s="571">
        <v>0</v>
      </c>
      <c r="V28" s="571">
        <v>55352.71</v>
      </c>
      <c r="W28" s="571">
        <v>549396.32999999996</v>
      </c>
      <c r="X28" s="571">
        <v>148766.35</v>
      </c>
      <c r="Y28" s="571">
        <v>40570.99</v>
      </c>
      <c r="Z28" s="571">
        <v>534918.54</v>
      </c>
      <c r="AA28" s="571">
        <v>45855.44</v>
      </c>
      <c r="AB28" s="571"/>
      <c r="AC28" s="571"/>
      <c r="AD28" s="571">
        <v>0</v>
      </c>
      <c r="AE28" s="571">
        <v>27901.42</v>
      </c>
      <c r="AF28" s="571"/>
      <c r="AG28" s="571">
        <v>0</v>
      </c>
      <c r="AH28" s="571">
        <v>0</v>
      </c>
      <c r="AI28" s="571"/>
      <c r="AJ28" s="571">
        <v>26693693.289999999</v>
      </c>
      <c r="AK28" s="571">
        <v>332173.55</v>
      </c>
      <c r="AL28" s="571">
        <v>90613.14</v>
      </c>
      <c r="AM28" s="571"/>
      <c r="AN28" s="763">
        <v>460603.73</v>
      </c>
      <c r="AO28" s="571">
        <v>10378.36</v>
      </c>
      <c r="AP28" s="571">
        <v>83733.350000000006</v>
      </c>
      <c r="AQ28" s="571">
        <v>0</v>
      </c>
      <c r="AR28" s="571">
        <v>0</v>
      </c>
      <c r="AS28" s="571"/>
      <c r="AT28" s="571">
        <v>340138</v>
      </c>
      <c r="AU28" s="571">
        <v>418419.81</v>
      </c>
      <c r="AV28" s="571">
        <v>191943.4</v>
      </c>
      <c r="AW28" s="571">
        <v>42326.91</v>
      </c>
      <c r="AX28" s="571"/>
      <c r="AY28" s="571">
        <v>0</v>
      </c>
      <c r="AZ28" s="571">
        <v>184294.22</v>
      </c>
      <c r="BA28" s="571">
        <v>1370536.52</v>
      </c>
      <c r="BB28" s="571">
        <v>43020.42</v>
      </c>
      <c r="BC28" s="571">
        <v>0</v>
      </c>
      <c r="BD28" s="571">
        <v>0</v>
      </c>
      <c r="BE28" s="571">
        <v>113772.28</v>
      </c>
      <c r="BF28" s="571"/>
      <c r="BG28" s="571">
        <v>0</v>
      </c>
      <c r="BH28" s="571"/>
      <c r="BI28" s="571">
        <v>218034.5</v>
      </c>
      <c r="BJ28" s="571">
        <v>28848.75</v>
      </c>
      <c r="BK28" s="571">
        <v>33539.230000000003</v>
      </c>
      <c r="BL28" s="571">
        <v>0</v>
      </c>
      <c r="BM28" s="571"/>
      <c r="BN28" s="571">
        <v>22231.07</v>
      </c>
      <c r="BO28" s="571">
        <v>51936.74</v>
      </c>
      <c r="BP28" s="571">
        <v>1280506.99</v>
      </c>
      <c r="BQ28" s="571">
        <v>889190.03</v>
      </c>
      <c r="BR28" s="571">
        <v>9824.08</v>
      </c>
      <c r="BS28" s="571">
        <v>0</v>
      </c>
      <c r="BT28" s="571">
        <v>0</v>
      </c>
      <c r="BU28" s="571">
        <v>61818.73</v>
      </c>
      <c r="BV28" s="571"/>
      <c r="BW28" s="571">
        <v>55289.91</v>
      </c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</row>
    <row r="29" spans="1:96" x14ac:dyDescent="0.25">
      <c r="A29" s="503">
        <v>16</v>
      </c>
      <c r="B29" s="572">
        <v>5075</v>
      </c>
      <c r="C29" s="571">
        <v>4518178.6100000003</v>
      </c>
      <c r="D29" s="571">
        <v>40577.61</v>
      </c>
      <c r="E29" s="571">
        <v>0</v>
      </c>
      <c r="F29" s="571">
        <v>0</v>
      </c>
      <c r="G29" s="571"/>
      <c r="H29" s="571">
        <v>0</v>
      </c>
      <c r="I29" s="571">
        <v>131241.1</v>
      </c>
      <c r="J29" s="571"/>
      <c r="K29" s="571">
        <v>0</v>
      </c>
      <c r="L29" s="571">
        <v>0</v>
      </c>
      <c r="M29" s="571">
        <v>0</v>
      </c>
      <c r="N29" s="571">
        <v>127.5</v>
      </c>
      <c r="O29" s="571">
        <v>32403.7</v>
      </c>
      <c r="P29" s="571">
        <v>0</v>
      </c>
      <c r="Q29" s="571">
        <v>3308.85</v>
      </c>
      <c r="S29" s="571">
        <v>861.78</v>
      </c>
      <c r="T29" s="571">
        <v>5282.4</v>
      </c>
      <c r="U29" s="571">
        <v>0</v>
      </c>
      <c r="V29" s="571">
        <v>5157.54</v>
      </c>
      <c r="W29" s="571">
        <v>0</v>
      </c>
      <c r="X29" s="571">
        <v>4950.5</v>
      </c>
      <c r="Y29" s="571">
        <v>6985.43</v>
      </c>
      <c r="Z29" s="571">
        <v>101581.83</v>
      </c>
      <c r="AA29" s="571">
        <v>14757.67</v>
      </c>
      <c r="AB29" s="571"/>
      <c r="AC29" s="571"/>
      <c r="AD29" s="571">
        <v>0</v>
      </c>
      <c r="AE29" s="571">
        <v>2168.39</v>
      </c>
      <c r="AF29" s="571"/>
      <c r="AG29" s="571">
        <v>0</v>
      </c>
      <c r="AH29" s="571">
        <v>0</v>
      </c>
      <c r="AI29" s="571"/>
      <c r="AJ29" s="571">
        <v>4295065.28</v>
      </c>
      <c r="AK29" s="571">
        <v>18796.47</v>
      </c>
      <c r="AL29" s="571">
        <v>71537.929999999993</v>
      </c>
      <c r="AM29" s="571"/>
      <c r="AN29" s="763">
        <v>-17257.54</v>
      </c>
      <c r="AO29" s="571">
        <v>14323.91</v>
      </c>
      <c r="AP29" s="571">
        <v>0</v>
      </c>
      <c r="AQ29" s="571">
        <v>0</v>
      </c>
      <c r="AR29" s="571">
        <v>0</v>
      </c>
      <c r="AS29" s="571"/>
      <c r="AT29" s="571">
        <v>78821</v>
      </c>
      <c r="AU29" s="571">
        <v>1067.0999999999999</v>
      </c>
      <c r="AV29" s="571">
        <v>0</v>
      </c>
      <c r="AW29" s="571">
        <v>146553.01</v>
      </c>
      <c r="AX29" s="571"/>
      <c r="AY29" s="571">
        <v>0</v>
      </c>
      <c r="AZ29" s="571">
        <v>83754.23</v>
      </c>
      <c r="BA29" s="571">
        <v>414892.19</v>
      </c>
      <c r="BB29" s="571">
        <v>82460.259999999995</v>
      </c>
      <c r="BC29" s="571">
        <v>0</v>
      </c>
      <c r="BD29" s="571">
        <v>0</v>
      </c>
      <c r="BE29" s="571">
        <v>2798.59</v>
      </c>
      <c r="BF29" s="571"/>
      <c r="BG29" s="571">
        <v>0</v>
      </c>
      <c r="BH29" s="571"/>
      <c r="BI29" s="571">
        <v>38993.5</v>
      </c>
      <c r="BJ29" s="571">
        <v>5496.53</v>
      </c>
      <c r="BK29" s="571">
        <v>2048.13</v>
      </c>
      <c r="BL29" s="571">
        <v>0</v>
      </c>
      <c r="BM29" s="571"/>
      <c r="BN29" s="571">
        <v>10658.51</v>
      </c>
      <c r="BO29" s="571">
        <v>20088.419999999998</v>
      </c>
      <c r="BP29" s="571">
        <v>2880776.59</v>
      </c>
      <c r="BQ29" s="571">
        <v>300681.28999999998</v>
      </c>
      <c r="BR29" s="571">
        <v>424</v>
      </c>
      <c r="BS29" s="571">
        <v>438027</v>
      </c>
      <c r="BT29" s="571">
        <v>0</v>
      </c>
      <c r="BU29" s="571">
        <v>17726.5</v>
      </c>
      <c r="BV29" s="571"/>
      <c r="BW29" s="571">
        <v>5825.94</v>
      </c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</row>
    <row r="30" spans="1:96" x14ac:dyDescent="0.25">
      <c r="A30" s="503">
        <v>17</v>
      </c>
      <c r="B30" s="572">
        <v>5085</v>
      </c>
      <c r="C30" s="571">
        <v>2306031.63</v>
      </c>
      <c r="D30" s="571">
        <v>359814.86</v>
      </c>
      <c r="E30" s="571">
        <v>22817.96</v>
      </c>
      <c r="F30" s="571">
        <v>335874</v>
      </c>
      <c r="G30" s="571"/>
      <c r="H30" s="571">
        <v>452381.4</v>
      </c>
      <c r="I30" s="571">
        <v>0</v>
      </c>
      <c r="J30" s="571"/>
      <c r="K30" s="571">
        <v>582209.41</v>
      </c>
      <c r="L30" s="571">
        <v>117989.86</v>
      </c>
      <c r="M30" s="571">
        <v>0</v>
      </c>
      <c r="N30" s="571">
        <v>222441.81</v>
      </c>
      <c r="O30" s="571">
        <v>6884.05</v>
      </c>
      <c r="P30" s="571">
        <v>0</v>
      </c>
      <c r="Q30" s="571">
        <v>0</v>
      </c>
      <c r="S30" s="571">
        <v>0</v>
      </c>
      <c r="T30" s="571">
        <v>13832.01</v>
      </c>
      <c r="U30" s="571">
        <v>518494</v>
      </c>
      <c r="V30" s="571">
        <v>8191.84</v>
      </c>
      <c r="W30" s="571">
        <v>169377.08</v>
      </c>
      <c r="X30" s="571">
        <v>6601.25</v>
      </c>
      <c r="Y30" s="571">
        <v>152095.1</v>
      </c>
      <c r="Z30" s="571">
        <v>1072682.08</v>
      </c>
      <c r="AA30" s="571">
        <v>131968.71</v>
      </c>
      <c r="AB30" s="571"/>
      <c r="AC30" s="571"/>
      <c r="AD30" s="571">
        <v>18359.96</v>
      </c>
      <c r="AE30" s="571">
        <v>72854.649999999994</v>
      </c>
      <c r="AF30" s="571"/>
      <c r="AG30" s="571">
        <v>0</v>
      </c>
      <c r="AH30" s="571">
        <v>0</v>
      </c>
      <c r="AI30" s="571"/>
      <c r="AJ30" s="571">
        <v>19245656.84</v>
      </c>
      <c r="AK30" s="571">
        <v>10975821.65</v>
      </c>
      <c r="AL30" s="571">
        <v>189360.24</v>
      </c>
      <c r="AM30" s="571"/>
      <c r="AN30" s="763">
        <v>235691.84</v>
      </c>
      <c r="AO30" s="571">
        <v>0</v>
      </c>
      <c r="AP30" s="571">
        <v>53618.52</v>
      </c>
      <c r="AQ30" s="571">
        <v>151232.39000000001</v>
      </c>
      <c r="AR30" s="571">
        <v>2995935.62</v>
      </c>
      <c r="AS30" s="571"/>
      <c r="AT30" s="571">
        <v>1118797</v>
      </c>
      <c r="AU30" s="571">
        <v>827709.52</v>
      </c>
      <c r="AV30" s="571">
        <v>1619923.12</v>
      </c>
      <c r="AW30" s="571">
        <v>145670.6</v>
      </c>
      <c r="AX30" s="571"/>
      <c r="AY30" s="571">
        <v>-146148.76699999999</v>
      </c>
      <c r="AZ30" s="571">
        <v>149626.04999999999</v>
      </c>
      <c r="BA30" s="571">
        <v>293682.90999999997</v>
      </c>
      <c r="BB30" s="571">
        <v>2253.1</v>
      </c>
      <c r="BC30" s="571">
        <v>0</v>
      </c>
      <c r="BD30" s="571">
        <v>86553.17</v>
      </c>
      <c r="BE30" s="571">
        <v>301418.55</v>
      </c>
      <c r="BF30" s="571"/>
      <c r="BG30" s="571">
        <v>132085.34</v>
      </c>
      <c r="BH30" s="571"/>
      <c r="BI30" s="571">
        <v>482515.76</v>
      </c>
      <c r="BJ30" s="571">
        <v>146103.75</v>
      </c>
      <c r="BK30" s="571">
        <v>82983.72</v>
      </c>
      <c r="BL30" s="571">
        <v>33991.69</v>
      </c>
      <c r="BM30" s="571"/>
      <c r="BN30" s="571">
        <v>0</v>
      </c>
      <c r="BO30" s="571">
        <v>292342.2</v>
      </c>
      <c r="BP30" s="571">
        <v>5979660.1399999997</v>
      </c>
      <c r="BQ30" s="571">
        <v>948083.63</v>
      </c>
      <c r="BR30" s="571">
        <v>0</v>
      </c>
      <c r="BS30" s="571">
        <v>981932</v>
      </c>
      <c r="BT30" s="571">
        <v>190089.74</v>
      </c>
      <c r="BU30" s="571">
        <v>74966.100000000006</v>
      </c>
      <c r="BV30" s="571"/>
      <c r="BW30" s="571">
        <v>117102.65</v>
      </c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</row>
    <row r="31" spans="1:96" x14ac:dyDescent="0.25">
      <c r="A31" s="503">
        <v>18</v>
      </c>
      <c r="B31" s="572">
        <v>5090</v>
      </c>
      <c r="C31" s="571">
        <v>0</v>
      </c>
      <c r="D31" s="571">
        <v>0</v>
      </c>
      <c r="E31" s="571">
        <v>0</v>
      </c>
      <c r="F31" s="571">
        <v>0</v>
      </c>
      <c r="G31" s="571"/>
      <c r="H31" s="571">
        <v>0</v>
      </c>
      <c r="I31" s="571">
        <v>0</v>
      </c>
      <c r="J31" s="571"/>
      <c r="K31" s="571">
        <v>2520.1799999999998</v>
      </c>
      <c r="L31" s="571">
        <v>0</v>
      </c>
      <c r="M31" s="571">
        <v>0</v>
      </c>
      <c r="N31" s="571">
        <v>0</v>
      </c>
      <c r="O31" s="571">
        <v>0</v>
      </c>
      <c r="P31" s="571">
        <v>0</v>
      </c>
      <c r="Q31" s="571">
        <v>0</v>
      </c>
      <c r="S31" s="571">
        <v>0</v>
      </c>
      <c r="T31" s="571">
        <v>0</v>
      </c>
      <c r="U31" s="571">
        <v>0</v>
      </c>
      <c r="V31" s="571">
        <v>0</v>
      </c>
      <c r="W31" s="571">
        <v>0</v>
      </c>
      <c r="X31" s="571">
        <v>0</v>
      </c>
      <c r="Y31" s="571">
        <v>0</v>
      </c>
      <c r="Z31" s="571">
        <v>0</v>
      </c>
      <c r="AA31" s="571">
        <v>0</v>
      </c>
      <c r="AB31" s="571"/>
      <c r="AC31" s="571"/>
      <c r="AD31" s="571">
        <v>0</v>
      </c>
      <c r="AE31" s="571">
        <v>0</v>
      </c>
      <c r="AF31" s="571"/>
      <c r="AG31" s="571">
        <v>0</v>
      </c>
      <c r="AH31" s="571">
        <v>0</v>
      </c>
      <c r="AI31" s="571"/>
      <c r="AJ31" s="571">
        <v>0</v>
      </c>
      <c r="AK31" s="571">
        <v>0</v>
      </c>
      <c r="AL31" s="571">
        <v>0</v>
      </c>
      <c r="AM31" s="571"/>
      <c r="AN31" s="763">
        <v>0</v>
      </c>
      <c r="AO31" s="571">
        <v>2835.6</v>
      </c>
      <c r="AP31" s="571">
        <v>0</v>
      </c>
      <c r="AQ31" s="571">
        <v>0</v>
      </c>
      <c r="AR31" s="571">
        <v>0</v>
      </c>
      <c r="AS31" s="571"/>
      <c r="AT31" s="571">
        <v>0</v>
      </c>
      <c r="AU31" s="571">
        <v>0</v>
      </c>
      <c r="AV31" s="571">
        <v>0</v>
      </c>
      <c r="AW31" s="571">
        <v>0</v>
      </c>
      <c r="AX31" s="571"/>
      <c r="AY31" s="571">
        <v>0</v>
      </c>
      <c r="AZ31" s="571">
        <v>0</v>
      </c>
      <c r="BA31" s="571">
        <v>0</v>
      </c>
      <c r="BB31" s="571">
        <v>0</v>
      </c>
      <c r="BC31" s="571">
        <v>0</v>
      </c>
      <c r="BD31" s="571">
        <v>0</v>
      </c>
      <c r="BE31" s="571">
        <v>0</v>
      </c>
      <c r="BF31" s="571"/>
      <c r="BG31" s="571">
        <v>0</v>
      </c>
      <c r="BH31" s="571"/>
      <c r="BI31" s="571">
        <v>491.32</v>
      </c>
      <c r="BJ31" s="571">
        <v>0</v>
      </c>
      <c r="BK31" s="571">
        <v>0</v>
      </c>
      <c r="BL31" s="571">
        <v>0</v>
      </c>
      <c r="BM31" s="571"/>
      <c r="BN31" s="571">
        <v>0</v>
      </c>
      <c r="BO31" s="571">
        <v>0</v>
      </c>
      <c r="BP31" s="571">
        <v>0</v>
      </c>
      <c r="BQ31" s="571">
        <v>0</v>
      </c>
      <c r="BR31" s="571">
        <v>0</v>
      </c>
      <c r="BS31" s="571">
        <v>0</v>
      </c>
      <c r="BT31" s="571">
        <v>0</v>
      </c>
      <c r="BU31" s="571">
        <v>0</v>
      </c>
      <c r="BV31" s="571"/>
      <c r="BW31" s="571">
        <v>0</v>
      </c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</row>
    <row r="32" spans="1:96" x14ac:dyDescent="0.25">
      <c r="A32" s="503">
        <v>19</v>
      </c>
      <c r="B32" s="572">
        <v>5095</v>
      </c>
      <c r="C32" s="571">
        <v>0</v>
      </c>
      <c r="D32" s="571">
        <v>20318.189999999999</v>
      </c>
      <c r="E32" s="571">
        <v>0</v>
      </c>
      <c r="F32" s="571">
        <v>31779</v>
      </c>
      <c r="G32" s="571"/>
      <c r="H32" s="571">
        <v>0</v>
      </c>
      <c r="I32" s="571">
        <v>0</v>
      </c>
      <c r="J32" s="571"/>
      <c r="K32" s="571">
        <v>99665.63</v>
      </c>
      <c r="L32" s="571">
        <v>11133.59</v>
      </c>
      <c r="M32" s="571">
        <v>4661.75</v>
      </c>
      <c r="N32" s="571">
        <v>0</v>
      </c>
      <c r="O32" s="571">
        <v>0</v>
      </c>
      <c r="P32" s="571">
        <v>35523.86</v>
      </c>
      <c r="Q32" s="571">
        <v>114322.39</v>
      </c>
      <c r="S32" s="571">
        <v>0</v>
      </c>
      <c r="T32" s="571">
        <v>0</v>
      </c>
      <c r="U32" s="571">
        <v>0</v>
      </c>
      <c r="V32" s="571">
        <v>28608.240000000002</v>
      </c>
      <c r="W32" s="571">
        <v>0</v>
      </c>
      <c r="X32" s="571">
        <v>13543.09</v>
      </c>
      <c r="Y32" s="571">
        <v>0</v>
      </c>
      <c r="Z32" s="571">
        <v>247702.11</v>
      </c>
      <c r="AA32" s="571">
        <v>60197.82</v>
      </c>
      <c r="AB32" s="571"/>
      <c r="AC32" s="571"/>
      <c r="AD32" s="571">
        <v>0</v>
      </c>
      <c r="AE32" s="571">
        <v>18494.04</v>
      </c>
      <c r="AF32" s="571"/>
      <c r="AG32" s="571">
        <v>11701.36</v>
      </c>
      <c r="AH32" s="571">
        <v>2683.36</v>
      </c>
      <c r="AI32" s="571"/>
      <c r="AJ32" s="571">
        <v>0</v>
      </c>
      <c r="AK32" s="571">
        <v>0</v>
      </c>
      <c r="AL32" s="571">
        <v>10087.969999999999</v>
      </c>
      <c r="AM32" s="571"/>
      <c r="AN32" s="763">
        <v>56171.18</v>
      </c>
      <c r="AO32" s="571">
        <v>20736</v>
      </c>
      <c r="AP32" s="571">
        <v>0</v>
      </c>
      <c r="AQ32" s="571">
        <v>86933.77</v>
      </c>
      <c r="AR32" s="571">
        <v>122601.54</v>
      </c>
      <c r="AS32" s="571"/>
      <c r="AT32" s="571">
        <v>0</v>
      </c>
      <c r="AU32" s="571">
        <v>50873.62</v>
      </c>
      <c r="AV32" s="571">
        <v>0</v>
      </c>
      <c r="AW32" s="571">
        <v>34678.300000000003</v>
      </c>
      <c r="AX32" s="571"/>
      <c r="AY32" s="571">
        <v>88775.039999999994</v>
      </c>
      <c r="AZ32" s="571">
        <v>13106.28</v>
      </c>
      <c r="BA32" s="571">
        <v>72159.789999999994</v>
      </c>
      <c r="BB32" s="571">
        <v>0</v>
      </c>
      <c r="BC32" s="571">
        <v>0</v>
      </c>
      <c r="BD32" s="571">
        <v>0</v>
      </c>
      <c r="BE32" s="571">
        <v>37264.31</v>
      </c>
      <c r="BF32" s="571"/>
      <c r="BG32" s="571">
        <v>0</v>
      </c>
      <c r="BH32" s="571"/>
      <c r="BI32" s="571">
        <v>482.97</v>
      </c>
      <c r="BJ32" s="571">
        <v>19342.34</v>
      </c>
      <c r="BK32" s="571">
        <v>54579.360000000001</v>
      </c>
      <c r="BL32" s="571">
        <v>1113.28</v>
      </c>
      <c r="BM32" s="571"/>
      <c r="BN32" s="571">
        <v>0</v>
      </c>
      <c r="BO32" s="571">
        <v>27288.06</v>
      </c>
      <c r="BP32" s="571">
        <v>0</v>
      </c>
      <c r="BQ32" s="571">
        <v>232857.98</v>
      </c>
      <c r="BR32" s="571">
        <v>0</v>
      </c>
      <c r="BS32" s="571">
        <v>0</v>
      </c>
      <c r="BT32" s="571">
        <v>73624.22</v>
      </c>
      <c r="BU32" s="571">
        <v>0</v>
      </c>
      <c r="BV32" s="571"/>
      <c r="BW32" s="571">
        <v>41664.720000000001</v>
      </c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</row>
    <row r="33" spans="1:96" x14ac:dyDescent="0.25">
      <c r="A33" s="503">
        <v>20</v>
      </c>
      <c r="B33" s="572">
        <v>5096</v>
      </c>
      <c r="C33" s="571">
        <v>0</v>
      </c>
      <c r="D33" s="571">
        <v>2791</v>
      </c>
      <c r="E33" s="571">
        <v>0</v>
      </c>
      <c r="F33" s="571">
        <v>0</v>
      </c>
      <c r="G33" s="571"/>
      <c r="H33" s="571">
        <v>560</v>
      </c>
      <c r="I33" s="571">
        <v>0</v>
      </c>
      <c r="J33" s="571"/>
      <c r="K33" s="571">
        <v>614.72</v>
      </c>
      <c r="L33" s="571">
        <v>0</v>
      </c>
      <c r="M33" s="571">
        <v>0</v>
      </c>
      <c r="N33" s="571">
        <v>27868.06</v>
      </c>
      <c r="O33" s="571">
        <v>0</v>
      </c>
      <c r="P33" s="571">
        <v>0</v>
      </c>
      <c r="Q33" s="571">
        <v>3047.67</v>
      </c>
      <c r="S33" s="571">
        <v>0</v>
      </c>
      <c r="T33" s="571">
        <v>0</v>
      </c>
      <c r="U33" s="571">
        <v>1249</v>
      </c>
      <c r="V33" s="571">
        <v>0</v>
      </c>
      <c r="W33" s="571">
        <v>147999.67000000001</v>
      </c>
      <c r="X33" s="571">
        <v>0</v>
      </c>
      <c r="Y33" s="571">
        <v>0</v>
      </c>
      <c r="Z33" s="571">
        <v>0</v>
      </c>
      <c r="AA33" s="571">
        <v>0</v>
      </c>
      <c r="AB33" s="571"/>
      <c r="AC33" s="571"/>
      <c r="AD33" s="571">
        <v>0</v>
      </c>
      <c r="AE33" s="571">
        <v>3700</v>
      </c>
      <c r="AF33" s="571"/>
      <c r="AG33" s="571">
        <v>0</v>
      </c>
      <c r="AH33" s="571">
        <v>0</v>
      </c>
      <c r="AI33" s="571"/>
      <c r="AJ33" s="571">
        <v>0</v>
      </c>
      <c r="AK33" s="571">
        <v>272520.33</v>
      </c>
      <c r="AL33" s="571">
        <v>0</v>
      </c>
      <c r="AM33" s="571"/>
      <c r="AN33" s="763">
        <v>0</v>
      </c>
      <c r="AO33" s="571">
        <v>0</v>
      </c>
      <c r="AP33" s="571">
        <v>0</v>
      </c>
      <c r="AQ33" s="571">
        <v>0</v>
      </c>
      <c r="AR33" s="571">
        <v>0</v>
      </c>
      <c r="AS33" s="571"/>
      <c r="AT33" s="571">
        <v>0</v>
      </c>
      <c r="AU33" s="571">
        <v>0</v>
      </c>
      <c r="AV33" s="571">
        <v>0</v>
      </c>
      <c r="AW33" s="571">
        <v>0</v>
      </c>
      <c r="AX33" s="571"/>
      <c r="AY33" s="571">
        <v>0</v>
      </c>
      <c r="AZ33" s="571">
        <v>0</v>
      </c>
      <c r="BA33" s="571">
        <v>0</v>
      </c>
      <c r="BB33" s="571">
        <v>23829.89</v>
      </c>
      <c r="BC33" s="571">
        <v>0</v>
      </c>
      <c r="BD33" s="571">
        <v>0</v>
      </c>
      <c r="BE33" s="571">
        <v>6600</v>
      </c>
      <c r="BF33" s="571"/>
      <c r="BG33" s="571">
        <v>0</v>
      </c>
      <c r="BH33" s="571"/>
      <c r="BI33" s="571">
        <v>187879.08</v>
      </c>
      <c r="BJ33" s="571">
        <v>1999.33</v>
      </c>
      <c r="BK33" s="571">
        <v>0</v>
      </c>
      <c r="BL33" s="571">
        <v>0</v>
      </c>
      <c r="BM33" s="571"/>
      <c r="BN33" s="571">
        <v>0</v>
      </c>
      <c r="BO33" s="571">
        <v>0</v>
      </c>
      <c r="BP33" s="571">
        <v>0</v>
      </c>
      <c r="BQ33" s="571">
        <v>0</v>
      </c>
      <c r="BR33" s="571">
        <v>0</v>
      </c>
      <c r="BS33" s="571">
        <v>0</v>
      </c>
      <c r="BT33" s="571">
        <v>0</v>
      </c>
      <c r="BU33" s="571">
        <v>0</v>
      </c>
      <c r="BV33" s="571"/>
      <c r="BW33" s="571">
        <v>0</v>
      </c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</row>
    <row r="34" spans="1:96" x14ac:dyDescent="0.25">
      <c r="A34" s="503">
        <v>21</v>
      </c>
      <c r="B34" s="572">
        <v>5014</v>
      </c>
      <c r="C34" s="571">
        <v>0</v>
      </c>
      <c r="D34" s="571">
        <v>0</v>
      </c>
      <c r="E34" s="571">
        <v>0</v>
      </c>
      <c r="F34" s="571">
        <v>0</v>
      </c>
      <c r="G34" s="571"/>
      <c r="H34" s="571">
        <v>1492.36</v>
      </c>
      <c r="I34" s="571">
        <v>0</v>
      </c>
      <c r="J34" s="571"/>
      <c r="K34" s="571">
        <v>0</v>
      </c>
      <c r="L34" s="571">
        <v>0</v>
      </c>
      <c r="M34" s="571">
        <v>0</v>
      </c>
      <c r="N34" s="571">
        <v>0</v>
      </c>
      <c r="O34" s="571">
        <v>0</v>
      </c>
      <c r="P34" s="571">
        <v>0</v>
      </c>
      <c r="Q34" s="571">
        <v>0</v>
      </c>
      <c r="S34" s="571">
        <v>0</v>
      </c>
      <c r="T34" s="571">
        <v>275207.84000000003</v>
      </c>
      <c r="U34" s="571">
        <v>0</v>
      </c>
      <c r="V34" s="571">
        <v>0</v>
      </c>
      <c r="W34" s="571">
        <v>0</v>
      </c>
      <c r="X34" s="571">
        <v>2055.56</v>
      </c>
      <c r="Y34" s="571">
        <v>83751.839999999997</v>
      </c>
      <c r="Z34" s="571">
        <v>0</v>
      </c>
      <c r="AA34" s="571">
        <v>1480.21</v>
      </c>
      <c r="AB34" s="571"/>
      <c r="AC34" s="571"/>
      <c r="AD34" s="571">
        <v>0</v>
      </c>
      <c r="AE34" s="571">
        <v>0</v>
      </c>
      <c r="AF34" s="571"/>
      <c r="AG34" s="571">
        <v>0</v>
      </c>
      <c r="AH34" s="571">
        <v>33298.93</v>
      </c>
      <c r="AI34" s="571"/>
      <c r="AJ34" s="571">
        <v>431991.65</v>
      </c>
      <c r="AK34" s="571">
        <v>352135.4</v>
      </c>
      <c r="AL34" s="571">
        <v>0</v>
      </c>
      <c r="AM34" s="571"/>
      <c r="AN34" s="763">
        <v>0</v>
      </c>
      <c r="AO34" s="571">
        <v>356951.23</v>
      </c>
      <c r="AP34" s="571">
        <v>0</v>
      </c>
      <c r="AQ34" s="571">
        <v>0</v>
      </c>
      <c r="AR34" s="571">
        <v>0</v>
      </c>
      <c r="AS34" s="571"/>
      <c r="AT34" s="571">
        <v>0</v>
      </c>
      <c r="AU34" s="571">
        <v>0</v>
      </c>
      <c r="AV34" s="571">
        <v>35557.22</v>
      </c>
      <c r="AW34" s="571">
        <v>1810.7</v>
      </c>
      <c r="AX34" s="571"/>
      <c r="AY34" s="571">
        <v>0</v>
      </c>
      <c r="AZ34" s="571">
        <v>0</v>
      </c>
      <c r="BA34" s="571">
        <v>115474.53</v>
      </c>
      <c r="BB34" s="571">
        <v>0</v>
      </c>
      <c r="BC34" s="571">
        <v>0</v>
      </c>
      <c r="BD34" s="571">
        <v>0</v>
      </c>
      <c r="BE34" s="571">
        <v>0</v>
      </c>
      <c r="BF34" s="571"/>
      <c r="BG34" s="571">
        <v>0</v>
      </c>
      <c r="BH34" s="571"/>
      <c r="BI34" s="571">
        <v>23232.06</v>
      </c>
      <c r="BJ34" s="571">
        <v>0</v>
      </c>
      <c r="BK34" s="571">
        <v>0</v>
      </c>
      <c r="BL34" s="571">
        <v>0</v>
      </c>
      <c r="BM34" s="571"/>
      <c r="BN34" s="571">
        <v>0</v>
      </c>
      <c r="BO34" s="571">
        <v>0</v>
      </c>
      <c r="BP34" s="571">
        <v>128600.82</v>
      </c>
      <c r="BQ34" s="571">
        <v>8516.15</v>
      </c>
      <c r="BR34" s="571">
        <v>0</v>
      </c>
      <c r="BS34" s="571">
        <v>200629</v>
      </c>
      <c r="BT34" s="571">
        <v>0</v>
      </c>
      <c r="BU34" s="571">
        <v>0</v>
      </c>
      <c r="BV34" s="571"/>
      <c r="BW34" s="571">
        <v>0</v>
      </c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</row>
    <row r="35" spans="1:96" x14ac:dyDescent="0.25">
      <c r="A35" s="503">
        <v>22</v>
      </c>
      <c r="B35" s="572">
        <v>5015</v>
      </c>
      <c r="C35" s="571">
        <v>0</v>
      </c>
      <c r="D35" s="571">
        <v>0</v>
      </c>
      <c r="E35" s="571">
        <v>0</v>
      </c>
      <c r="F35" s="571">
        <v>0</v>
      </c>
      <c r="G35" s="571"/>
      <c r="H35" s="571">
        <v>80701.59</v>
      </c>
      <c r="I35" s="571">
        <v>0</v>
      </c>
      <c r="J35" s="571"/>
      <c r="K35" s="571">
        <v>0</v>
      </c>
      <c r="L35" s="571">
        <v>0</v>
      </c>
      <c r="M35" s="571">
        <v>0</v>
      </c>
      <c r="N35" s="571">
        <v>0</v>
      </c>
      <c r="O35" s="571">
        <v>0</v>
      </c>
      <c r="P35" s="571">
        <v>0</v>
      </c>
      <c r="Q35" s="571">
        <v>172489.94</v>
      </c>
      <c r="S35" s="571">
        <v>0</v>
      </c>
      <c r="T35" s="571">
        <v>741.41</v>
      </c>
      <c r="U35" s="571">
        <v>0</v>
      </c>
      <c r="V35" s="571">
        <v>0</v>
      </c>
      <c r="W35" s="571">
        <v>0</v>
      </c>
      <c r="X35" s="571">
        <v>88917.83</v>
      </c>
      <c r="Y35" s="571">
        <v>8862.02</v>
      </c>
      <c r="Z35" s="571">
        <v>0</v>
      </c>
      <c r="AA35" s="571">
        <v>72337.34</v>
      </c>
      <c r="AB35" s="571"/>
      <c r="AC35" s="571"/>
      <c r="AD35" s="571">
        <v>9668.0300000000007</v>
      </c>
      <c r="AE35" s="571">
        <v>0</v>
      </c>
      <c r="AF35" s="571"/>
      <c r="AG35" s="571">
        <v>0</v>
      </c>
      <c r="AH35" s="571">
        <v>8497.4</v>
      </c>
      <c r="AI35" s="571"/>
      <c r="AJ35" s="571">
        <v>121888.92</v>
      </c>
      <c r="AK35" s="571">
        <v>71067.89</v>
      </c>
      <c r="AL35" s="571">
        <v>0</v>
      </c>
      <c r="AM35" s="571"/>
      <c r="AN35" s="763">
        <v>0</v>
      </c>
      <c r="AO35" s="571">
        <v>536877.01</v>
      </c>
      <c r="AP35" s="571">
        <v>0</v>
      </c>
      <c r="AQ35" s="571">
        <v>0</v>
      </c>
      <c r="AR35" s="571">
        <v>0</v>
      </c>
      <c r="AS35" s="571"/>
      <c r="AT35" s="571">
        <v>0</v>
      </c>
      <c r="AU35" s="571">
        <v>0</v>
      </c>
      <c r="AV35" s="571">
        <v>154403.35999999999</v>
      </c>
      <c r="AW35" s="571">
        <v>0</v>
      </c>
      <c r="AX35" s="571"/>
      <c r="AY35" s="571">
        <v>0</v>
      </c>
      <c r="AZ35" s="571">
        <v>0</v>
      </c>
      <c r="BA35" s="571">
        <v>25951.42</v>
      </c>
      <c r="BB35" s="571">
        <v>0</v>
      </c>
      <c r="BC35" s="571">
        <v>0</v>
      </c>
      <c r="BD35" s="571">
        <v>0</v>
      </c>
      <c r="BE35" s="571">
        <v>0</v>
      </c>
      <c r="BF35" s="571"/>
      <c r="BG35" s="571">
        <v>0</v>
      </c>
      <c r="BH35" s="571"/>
      <c r="BI35" s="571">
        <v>3728.76</v>
      </c>
      <c r="BJ35" s="571">
        <v>0</v>
      </c>
      <c r="BK35" s="571">
        <v>0</v>
      </c>
      <c r="BL35" s="571">
        <v>0</v>
      </c>
      <c r="BM35" s="571"/>
      <c r="BN35" s="571">
        <v>5382.6</v>
      </c>
      <c r="BO35" s="571">
        <v>0</v>
      </c>
      <c r="BP35" s="571">
        <v>892764.46</v>
      </c>
      <c r="BQ35" s="571">
        <v>168927.12</v>
      </c>
      <c r="BR35" s="571">
        <v>0</v>
      </c>
      <c r="BS35" s="571">
        <v>64959</v>
      </c>
      <c r="BT35" s="571">
        <v>0</v>
      </c>
      <c r="BU35" s="571">
        <v>0</v>
      </c>
      <c r="BV35" s="571"/>
      <c r="BW35" s="571">
        <v>0</v>
      </c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</row>
    <row r="36" spans="1:96" x14ac:dyDescent="0.25">
      <c r="A36" s="503">
        <v>24</v>
      </c>
      <c r="B36" s="570" t="s">
        <v>116</v>
      </c>
      <c r="C36" s="571"/>
      <c r="D36" s="571"/>
      <c r="E36" s="571"/>
      <c r="F36" s="571"/>
      <c r="G36" s="571"/>
      <c r="H36" s="571"/>
      <c r="I36" s="571"/>
      <c r="J36" s="571"/>
      <c r="K36" s="571"/>
      <c r="L36" s="571"/>
      <c r="M36" s="571"/>
      <c r="N36" s="571"/>
      <c r="O36" s="571"/>
      <c r="P36" s="571"/>
      <c r="Q36" s="571"/>
      <c r="S36" s="571"/>
      <c r="T36" s="571"/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1"/>
      <c r="AH36" s="571"/>
      <c r="AI36" s="571"/>
      <c r="AJ36" s="571"/>
      <c r="AK36" s="571"/>
      <c r="AL36" s="571"/>
      <c r="AM36" s="571"/>
      <c r="AN36" s="763"/>
      <c r="AO36" s="571"/>
      <c r="AP36" s="571"/>
      <c r="AQ36" s="571"/>
      <c r="AR36" s="571"/>
      <c r="AS36" s="571"/>
      <c r="AT36" s="571"/>
      <c r="AU36" s="571"/>
      <c r="AV36" s="571"/>
      <c r="AW36" s="571"/>
      <c r="AX36" s="571"/>
      <c r="AY36" s="571"/>
      <c r="AZ36" s="571"/>
      <c r="BA36" s="571"/>
      <c r="BB36" s="571"/>
      <c r="BC36" s="571"/>
      <c r="BD36" s="571"/>
      <c r="BE36" s="571"/>
      <c r="BF36" s="571"/>
      <c r="BG36" s="571"/>
      <c r="BH36" s="571"/>
      <c r="BI36" s="571"/>
      <c r="BJ36" s="571"/>
      <c r="BK36" s="571"/>
      <c r="BL36" s="571"/>
      <c r="BM36" s="571"/>
      <c r="BN36" s="571"/>
      <c r="BO36" s="571"/>
      <c r="BP36" s="571"/>
      <c r="BQ36" s="571"/>
      <c r="BR36" s="571"/>
      <c r="BS36" s="571"/>
      <c r="BT36" s="571"/>
      <c r="BU36" s="571"/>
      <c r="BV36" s="571"/>
      <c r="BW36" s="571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</row>
    <row r="37" spans="1:96" x14ac:dyDescent="0.25">
      <c r="A37" s="503">
        <v>25</v>
      </c>
      <c r="B37" s="572">
        <v>5105</v>
      </c>
      <c r="C37" s="571">
        <v>13706946.380000001</v>
      </c>
      <c r="D37" s="571">
        <v>96521.06</v>
      </c>
      <c r="E37" s="571">
        <v>0</v>
      </c>
      <c r="F37" s="571">
        <v>0</v>
      </c>
      <c r="G37" s="571"/>
      <c r="H37" s="571">
        <v>115640.82</v>
      </c>
      <c r="I37" s="571">
        <v>0</v>
      </c>
      <c r="J37" s="571"/>
      <c r="K37" s="571">
        <v>18489.41</v>
      </c>
      <c r="L37" s="571">
        <v>18800.919999999998</v>
      </c>
      <c r="M37" s="571">
        <v>0</v>
      </c>
      <c r="N37" s="571">
        <v>219836.66</v>
      </c>
      <c r="O37" s="571">
        <v>0</v>
      </c>
      <c r="P37" s="571">
        <v>0</v>
      </c>
      <c r="Q37" s="571">
        <v>0</v>
      </c>
      <c r="S37" s="571">
        <v>591599.52</v>
      </c>
      <c r="T37" s="571">
        <v>0</v>
      </c>
      <c r="U37" s="571">
        <v>0</v>
      </c>
      <c r="V37" s="571">
        <v>66539.289999999994</v>
      </c>
      <c r="W37" s="571">
        <v>10306.19</v>
      </c>
      <c r="X37" s="571">
        <v>0</v>
      </c>
      <c r="Y37" s="571">
        <v>61763.77</v>
      </c>
      <c r="Z37" s="571">
        <v>0</v>
      </c>
      <c r="AA37" s="571">
        <v>233941.97</v>
      </c>
      <c r="AB37" s="571"/>
      <c r="AC37" s="571"/>
      <c r="AD37" s="571">
        <v>0</v>
      </c>
      <c r="AE37" s="571">
        <v>16331.62</v>
      </c>
      <c r="AF37" s="571"/>
      <c r="AG37" s="571">
        <v>0</v>
      </c>
      <c r="AH37" s="571">
        <v>1000</v>
      </c>
      <c r="AI37" s="571"/>
      <c r="AJ37" s="571">
        <v>11908709.130000001</v>
      </c>
      <c r="AK37" s="571">
        <v>0</v>
      </c>
      <c r="AL37" s="571">
        <v>0</v>
      </c>
      <c r="AM37" s="571"/>
      <c r="AN37" s="763">
        <v>57309.55</v>
      </c>
      <c r="AO37" s="571">
        <v>0</v>
      </c>
      <c r="AP37" s="571">
        <v>0</v>
      </c>
      <c r="AQ37" s="571">
        <v>343999.98</v>
      </c>
      <c r="AR37" s="571">
        <v>1623674.62</v>
      </c>
      <c r="AS37" s="571"/>
      <c r="AT37" s="571">
        <v>0</v>
      </c>
      <c r="AU37" s="571">
        <v>188386.75</v>
      </c>
      <c r="AV37" s="571">
        <v>436756.94</v>
      </c>
      <c r="AW37" s="571">
        <v>17540.97</v>
      </c>
      <c r="AX37" s="571"/>
      <c r="AY37" s="571">
        <v>0</v>
      </c>
      <c r="AZ37" s="571">
        <v>14130.08</v>
      </c>
      <c r="BA37" s="571">
        <v>346819.13</v>
      </c>
      <c r="BB37" s="571">
        <v>0</v>
      </c>
      <c r="BC37" s="571">
        <v>0</v>
      </c>
      <c r="BD37" s="571">
        <v>0</v>
      </c>
      <c r="BE37" s="571">
        <v>48717.75</v>
      </c>
      <c r="BF37" s="571"/>
      <c r="BG37" s="571">
        <v>-1955.22</v>
      </c>
      <c r="BH37" s="571"/>
      <c r="BI37" s="571">
        <v>0</v>
      </c>
      <c r="BJ37" s="571">
        <v>0</v>
      </c>
      <c r="BK37" s="571">
        <v>0</v>
      </c>
      <c r="BL37" s="571">
        <v>0</v>
      </c>
      <c r="BM37" s="571"/>
      <c r="BN37" s="571">
        <v>1841163.24</v>
      </c>
      <c r="BO37" s="571">
        <v>456.06</v>
      </c>
      <c r="BP37" s="571">
        <v>25881943.420000002</v>
      </c>
      <c r="BQ37" s="571">
        <v>639128.29</v>
      </c>
      <c r="BR37" s="571">
        <v>88358.04</v>
      </c>
      <c r="BS37" s="571">
        <v>585069</v>
      </c>
      <c r="BT37" s="571">
        <v>100150.9</v>
      </c>
      <c r="BU37" s="571">
        <v>71485.13</v>
      </c>
      <c r="BV37" s="571"/>
      <c r="BW37" s="571">
        <v>0</v>
      </c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</row>
    <row r="38" spans="1:96" x14ac:dyDescent="0.25">
      <c r="A38" s="503">
        <v>26</v>
      </c>
      <c r="B38" s="572">
        <v>5110</v>
      </c>
      <c r="C38" s="571">
        <v>1336244.6599999999</v>
      </c>
      <c r="D38" s="571">
        <v>0</v>
      </c>
      <c r="E38" s="571">
        <v>0</v>
      </c>
      <c r="F38" s="571">
        <v>0</v>
      </c>
      <c r="G38" s="571"/>
      <c r="H38" s="571">
        <v>35815.57</v>
      </c>
      <c r="I38" s="571">
        <v>739401.14</v>
      </c>
      <c r="J38" s="571"/>
      <c r="K38" s="571">
        <v>67559.55</v>
      </c>
      <c r="L38" s="571">
        <v>0</v>
      </c>
      <c r="M38" s="571">
        <v>0</v>
      </c>
      <c r="N38" s="571">
        <v>26218.51</v>
      </c>
      <c r="O38" s="571">
        <v>8538.7800000000007</v>
      </c>
      <c r="P38" s="571">
        <v>0</v>
      </c>
      <c r="Q38" s="571">
        <v>0</v>
      </c>
      <c r="S38" s="571">
        <v>0</v>
      </c>
      <c r="T38" s="571">
        <v>0</v>
      </c>
      <c r="U38" s="571">
        <v>0</v>
      </c>
      <c r="V38" s="571">
        <v>772.26</v>
      </c>
      <c r="W38" s="571">
        <v>0</v>
      </c>
      <c r="X38" s="571">
        <v>3922.16</v>
      </c>
      <c r="Y38" s="571">
        <v>2463.2199999999998</v>
      </c>
      <c r="Z38" s="571">
        <v>92217.34</v>
      </c>
      <c r="AA38" s="571">
        <v>3500</v>
      </c>
      <c r="AB38" s="571"/>
      <c r="AC38" s="571"/>
      <c r="AD38" s="571">
        <v>0</v>
      </c>
      <c r="AE38" s="571">
        <v>0</v>
      </c>
      <c r="AF38" s="571"/>
      <c r="AG38" s="571">
        <v>0</v>
      </c>
      <c r="AH38" s="571">
        <v>0</v>
      </c>
      <c r="AI38" s="571"/>
      <c r="AJ38" s="571">
        <v>482052.71</v>
      </c>
      <c r="AK38" s="571">
        <v>0</v>
      </c>
      <c r="AL38" s="571">
        <v>0</v>
      </c>
      <c r="AM38" s="571"/>
      <c r="AN38" s="763">
        <v>62808.47</v>
      </c>
      <c r="AO38" s="571">
        <v>241671.93</v>
      </c>
      <c r="AP38" s="571">
        <v>0</v>
      </c>
      <c r="AQ38" s="571">
        <v>0</v>
      </c>
      <c r="AR38" s="571">
        <v>86472.88</v>
      </c>
      <c r="AS38" s="571"/>
      <c r="AT38" s="571">
        <v>0</v>
      </c>
      <c r="AU38" s="571">
        <v>0</v>
      </c>
      <c r="AV38" s="571">
        <v>0</v>
      </c>
      <c r="AW38" s="571">
        <v>0</v>
      </c>
      <c r="AX38" s="571"/>
      <c r="AY38" s="571">
        <v>52100.889280000003</v>
      </c>
      <c r="AZ38" s="571">
        <v>0</v>
      </c>
      <c r="BA38" s="571">
        <v>33225.360000000001</v>
      </c>
      <c r="BB38" s="571">
        <v>0</v>
      </c>
      <c r="BC38" s="571">
        <v>0</v>
      </c>
      <c r="BD38" s="571">
        <v>17724.599999999999</v>
      </c>
      <c r="BE38" s="571">
        <v>15363.38</v>
      </c>
      <c r="BF38" s="571"/>
      <c r="BG38" s="571">
        <v>6882.11</v>
      </c>
      <c r="BH38" s="571"/>
      <c r="BI38" s="571">
        <v>51526.09</v>
      </c>
      <c r="BJ38" s="571">
        <v>0</v>
      </c>
      <c r="BK38" s="571">
        <v>0</v>
      </c>
      <c r="BL38" s="571">
        <v>0</v>
      </c>
      <c r="BM38" s="571"/>
      <c r="BN38" s="571">
        <v>15461.32</v>
      </c>
      <c r="BO38" s="571">
        <v>0</v>
      </c>
      <c r="BP38" s="571">
        <v>15977898.92</v>
      </c>
      <c r="BQ38" s="571">
        <v>10773.79</v>
      </c>
      <c r="BR38" s="571">
        <v>0</v>
      </c>
      <c r="BS38" s="571">
        <v>31934</v>
      </c>
      <c r="BT38" s="571">
        <v>40816.160000000003</v>
      </c>
      <c r="BU38" s="571">
        <v>0</v>
      </c>
      <c r="BV38" s="571"/>
      <c r="BW38" s="571">
        <v>3949.98</v>
      </c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</row>
    <row r="39" spans="1:96" x14ac:dyDescent="0.25">
      <c r="A39" s="503">
        <v>27</v>
      </c>
      <c r="B39" s="572">
        <v>5114</v>
      </c>
      <c r="C39" s="571">
        <v>4707983.78</v>
      </c>
      <c r="D39" s="571">
        <v>25875.55</v>
      </c>
      <c r="E39" s="571">
        <v>7290.64</v>
      </c>
      <c r="F39" s="571">
        <v>110995</v>
      </c>
      <c r="G39" s="571"/>
      <c r="H39" s="571">
        <v>0</v>
      </c>
      <c r="I39" s="571">
        <v>585503.48</v>
      </c>
      <c r="J39" s="571"/>
      <c r="K39" s="571">
        <v>70239</v>
      </c>
      <c r="L39" s="571">
        <v>37094.379999999997</v>
      </c>
      <c r="M39" s="571">
        <v>0</v>
      </c>
      <c r="N39" s="571">
        <v>195506.08</v>
      </c>
      <c r="O39" s="571">
        <v>24765.25</v>
      </c>
      <c r="P39" s="571">
        <v>0</v>
      </c>
      <c r="Q39" s="571">
        <v>0</v>
      </c>
      <c r="S39" s="571">
        <v>61621.37</v>
      </c>
      <c r="T39" s="571">
        <v>20716.02</v>
      </c>
      <c r="U39" s="571">
        <v>92456</v>
      </c>
      <c r="V39" s="571">
        <v>13096.95</v>
      </c>
      <c r="W39" s="571">
        <v>0</v>
      </c>
      <c r="X39" s="571">
        <v>930</v>
      </c>
      <c r="Y39" s="571">
        <v>0</v>
      </c>
      <c r="Z39" s="571">
        <v>54755.32</v>
      </c>
      <c r="AA39" s="571">
        <v>888.82</v>
      </c>
      <c r="AB39" s="571"/>
      <c r="AC39" s="571"/>
      <c r="AD39" s="571">
        <v>47604.12</v>
      </c>
      <c r="AE39" s="571">
        <v>0</v>
      </c>
      <c r="AF39" s="571"/>
      <c r="AG39" s="571">
        <v>0</v>
      </c>
      <c r="AH39" s="571">
        <v>0</v>
      </c>
      <c r="AI39" s="571"/>
      <c r="AJ39" s="571">
        <v>9221858.1799999997</v>
      </c>
      <c r="AK39" s="571">
        <v>820238.8</v>
      </c>
      <c r="AL39" s="571">
        <v>31590.76</v>
      </c>
      <c r="AM39" s="571"/>
      <c r="AN39" s="763">
        <v>146941.54</v>
      </c>
      <c r="AO39" s="571">
        <v>62004.34</v>
      </c>
      <c r="AP39" s="571">
        <v>0</v>
      </c>
      <c r="AQ39" s="571">
        <v>59943.29</v>
      </c>
      <c r="AR39" s="571">
        <v>970372.28</v>
      </c>
      <c r="AS39" s="571"/>
      <c r="AT39" s="571">
        <v>0</v>
      </c>
      <c r="AU39" s="571">
        <v>67629.67</v>
      </c>
      <c r="AV39" s="571">
        <v>8755.16</v>
      </c>
      <c r="AW39" s="571">
        <v>1404.25</v>
      </c>
      <c r="AX39" s="571"/>
      <c r="AY39" s="571">
        <v>116272.8279</v>
      </c>
      <c r="AZ39" s="571">
        <v>12336.65</v>
      </c>
      <c r="BA39" s="571">
        <v>139268.75</v>
      </c>
      <c r="BB39" s="571">
        <v>12177.08</v>
      </c>
      <c r="BC39" s="571">
        <v>0</v>
      </c>
      <c r="BD39" s="571">
        <v>245202.55</v>
      </c>
      <c r="BE39" s="571">
        <v>33341.79</v>
      </c>
      <c r="BF39" s="571"/>
      <c r="BG39" s="571">
        <v>0</v>
      </c>
      <c r="BH39" s="571"/>
      <c r="BI39" s="571">
        <v>299559.71000000002</v>
      </c>
      <c r="BJ39" s="571">
        <v>708.05</v>
      </c>
      <c r="BK39" s="571">
        <v>39099.93</v>
      </c>
      <c r="BL39" s="571">
        <v>0</v>
      </c>
      <c r="BM39" s="571"/>
      <c r="BN39" s="571">
        <v>194009.9</v>
      </c>
      <c r="BO39" s="571">
        <v>1052.0899999999999</v>
      </c>
      <c r="BP39" s="571">
        <v>727633.03</v>
      </c>
      <c r="BQ39" s="571">
        <v>411068.69</v>
      </c>
      <c r="BR39" s="571">
        <v>0</v>
      </c>
      <c r="BS39" s="571">
        <v>4542</v>
      </c>
      <c r="BT39" s="571">
        <v>67643.34</v>
      </c>
      <c r="BU39" s="571">
        <v>17946.45</v>
      </c>
      <c r="BV39" s="571"/>
      <c r="BW39" s="571">
        <v>282162.63</v>
      </c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</row>
    <row r="40" spans="1:96" x14ac:dyDescent="0.25">
      <c r="A40" s="503">
        <v>28</v>
      </c>
      <c r="B40" s="572">
        <v>5120</v>
      </c>
      <c r="C40" s="571">
        <v>435846.96</v>
      </c>
      <c r="D40" s="571">
        <v>113694.48</v>
      </c>
      <c r="E40" s="571">
        <v>0</v>
      </c>
      <c r="F40" s="571">
        <v>6548</v>
      </c>
      <c r="G40" s="571"/>
      <c r="H40" s="571">
        <v>21553.08</v>
      </c>
      <c r="I40" s="571">
        <v>44657.36</v>
      </c>
      <c r="J40" s="571"/>
      <c r="K40" s="571">
        <v>161877.78</v>
      </c>
      <c r="L40" s="571">
        <v>26940.31</v>
      </c>
      <c r="M40" s="571">
        <v>0</v>
      </c>
      <c r="N40" s="571">
        <v>114286.28</v>
      </c>
      <c r="O40" s="571">
        <v>5321.5</v>
      </c>
      <c r="P40" s="571">
        <v>38893.839999999997</v>
      </c>
      <c r="Q40" s="571">
        <v>58598.99</v>
      </c>
      <c r="S40" s="571">
        <v>106429.2</v>
      </c>
      <c r="T40" s="571">
        <v>937464.26</v>
      </c>
      <c r="U40" s="571">
        <v>64312</v>
      </c>
      <c r="V40" s="571">
        <v>10380.26</v>
      </c>
      <c r="W40" s="571">
        <v>79293.5</v>
      </c>
      <c r="X40" s="571">
        <v>54334.13</v>
      </c>
      <c r="Y40" s="571">
        <v>11819.09</v>
      </c>
      <c r="Z40" s="571">
        <v>87796.81</v>
      </c>
      <c r="AA40" s="571">
        <v>105369.2</v>
      </c>
      <c r="AB40" s="571"/>
      <c r="AC40" s="571"/>
      <c r="AD40" s="571">
        <v>16497.75</v>
      </c>
      <c r="AE40" s="571">
        <v>61779.85</v>
      </c>
      <c r="AF40" s="571"/>
      <c r="AG40" s="571">
        <v>6008</v>
      </c>
      <c r="AH40" s="571">
        <v>5691.2</v>
      </c>
      <c r="AI40" s="571"/>
      <c r="AJ40" s="571">
        <v>22198276.739999998</v>
      </c>
      <c r="AK40" s="571">
        <v>415701.47</v>
      </c>
      <c r="AL40" s="571">
        <v>46383.76</v>
      </c>
      <c r="AM40" s="571"/>
      <c r="AN40" s="763">
        <v>61148.4</v>
      </c>
      <c r="AO40" s="571">
        <v>372172.7</v>
      </c>
      <c r="AP40" s="571">
        <v>0</v>
      </c>
      <c r="AQ40" s="571">
        <v>50462.57</v>
      </c>
      <c r="AR40" s="571">
        <v>566710.81999999995</v>
      </c>
      <c r="AS40" s="571"/>
      <c r="AT40" s="571">
        <v>144965</v>
      </c>
      <c r="AU40" s="571">
        <v>61587.5</v>
      </c>
      <c r="AV40" s="571">
        <v>188622.65</v>
      </c>
      <c r="AW40" s="571">
        <v>46717.67</v>
      </c>
      <c r="AX40" s="571"/>
      <c r="AY40" s="571">
        <v>203749.30350000001</v>
      </c>
      <c r="AZ40" s="571">
        <v>13469.23</v>
      </c>
      <c r="BA40" s="571">
        <v>10245.81</v>
      </c>
      <c r="BB40" s="571">
        <v>609.44000000000005</v>
      </c>
      <c r="BC40" s="571">
        <v>877764</v>
      </c>
      <c r="BD40" s="571">
        <v>378988.76</v>
      </c>
      <c r="BE40" s="571">
        <v>6055.12</v>
      </c>
      <c r="BF40" s="571"/>
      <c r="BG40" s="571">
        <v>0</v>
      </c>
      <c r="BH40" s="571"/>
      <c r="BI40" s="571">
        <v>19349.23</v>
      </c>
      <c r="BJ40" s="571">
        <v>2768.52</v>
      </c>
      <c r="BK40" s="571">
        <v>26896.73</v>
      </c>
      <c r="BL40" s="571">
        <v>46569.64</v>
      </c>
      <c r="BM40" s="571"/>
      <c r="BN40" s="571">
        <v>548850.49</v>
      </c>
      <c r="BO40" s="571">
        <v>26521.599999999999</v>
      </c>
      <c r="BP40" s="571">
        <v>2123331.73</v>
      </c>
      <c r="BQ40" s="571">
        <v>110168.03</v>
      </c>
      <c r="BR40" s="571">
        <v>6916.68</v>
      </c>
      <c r="BS40" s="571">
        <v>95655</v>
      </c>
      <c r="BT40" s="571">
        <v>84775.66</v>
      </c>
      <c r="BU40" s="571">
        <v>17354.16</v>
      </c>
      <c r="BV40" s="571"/>
      <c r="BW40" s="571">
        <v>150152.01</v>
      </c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</row>
    <row r="41" spans="1:96" x14ac:dyDescent="0.25">
      <c r="A41" s="503">
        <v>29</v>
      </c>
      <c r="B41" s="572">
        <v>5125</v>
      </c>
      <c r="C41" s="571">
        <v>101465.41</v>
      </c>
      <c r="D41" s="571">
        <v>955409.68</v>
      </c>
      <c r="E41" s="571">
        <v>0</v>
      </c>
      <c r="F41" s="571">
        <v>72183</v>
      </c>
      <c r="G41" s="571"/>
      <c r="H41" s="571">
        <v>49862.98</v>
      </c>
      <c r="I41" s="571">
        <v>1414994.41</v>
      </c>
      <c r="J41" s="571"/>
      <c r="K41" s="571">
        <v>455368.55</v>
      </c>
      <c r="L41" s="571">
        <v>17401.46</v>
      </c>
      <c r="M41" s="571">
        <v>0</v>
      </c>
      <c r="N41" s="571">
        <v>147924.29</v>
      </c>
      <c r="O41" s="571">
        <v>5816.85</v>
      </c>
      <c r="P41" s="571">
        <v>112344.34</v>
      </c>
      <c r="Q41" s="571">
        <v>965290.16</v>
      </c>
      <c r="S41" s="571">
        <v>349815.91</v>
      </c>
      <c r="T41" s="571">
        <v>0</v>
      </c>
      <c r="U41" s="571">
        <v>307468</v>
      </c>
      <c r="V41" s="571">
        <v>32386.880000000001</v>
      </c>
      <c r="W41" s="571">
        <v>147935.73000000001</v>
      </c>
      <c r="X41" s="571">
        <v>109765.86</v>
      </c>
      <c r="Y41" s="571">
        <v>6813.34</v>
      </c>
      <c r="Z41" s="571">
        <v>117354.66</v>
      </c>
      <c r="AA41" s="571">
        <v>65590.22</v>
      </c>
      <c r="AB41" s="571"/>
      <c r="AC41" s="571"/>
      <c r="AD41" s="571">
        <v>0</v>
      </c>
      <c r="AE41" s="571">
        <v>78002.39</v>
      </c>
      <c r="AF41" s="571"/>
      <c r="AG41" s="571">
        <v>2220</v>
      </c>
      <c r="AH41" s="571">
        <v>13357.86</v>
      </c>
      <c r="AI41" s="571"/>
      <c r="AJ41" s="571">
        <v>38593243.890000001</v>
      </c>
      <c r="AK41" s="571">
        <v>712598.08</v>
      </c>
      <c r="AL41" s="571">
        <v>54767.23</v>
      </c>
      <c r="AM41" s="571"/>
      <c r="AN41" s="763">
        <v>228048.9</v>
      </c>
      <c r="AO41" s="571">
        <v>1194424.58</v>
      </c>
      <c r="AP41" s="571">
        <v>0</v>
      </c>
      <c r="AQ41" s="571">
        <v>119073.48</v>
      </c>
      <c r="AR41" s="571">
        <v>1489739.77</v>
      </c>
      <c r="AS41" s="571"/>
      <c r="AT41" s="571">
        <v>415073</v>
      </c>
      <c r="AU41" s="571">
        <v>239975.57</v>
      </c>
      <c r="AV41" s="571">
        <v>882949.17</v>
      </c>
      <c r="AW41" s="571">
        <v>76986.009999999995</v>
      </c>
      <c r="AX41" s="571"/>
      <c r="AY41" s="571">
        <v>229081.70730000001</v>
      </c>
      <c r="AZ41" s="571">
        <v>286797.28000000003</v>
      </c>
      <c r="BA41" s="571">
        <v>53272.58</v>
      </c>
      <c r="BB41" s="571">
        <v>19436.560000000001</v>
      </c>
      <c r="BC41" s="571">
        <v>44064</v>
      </c>
      <c r="BD41" s="571">
        <v>0</v>
      </c>
      <c r="BE41" s="571">
        <v>72996.539999999994</v>
      </c>
      <c r="BF41" s="571"/>
      <c r="BG41" s="571">
        <v>175130.93</v>
      </c>
      <c r="BH41" s="571"/>
      <c r="BI41" s="571">
        <v>823203.82</v>
      </c>
      <c r="BJ41" s="571">
        <v>25775.82</v>
      </c>
      <c r="BK41" s="571">
        <v>127440.28</v>
      </c>
      <c r="BL41" s="571">
        <v>0</v>
      </c>
      <c r="BM41" s="571"/>
      <c r="BN41" s="571">
        <v>957409.74</v>
      </c>
      <c r="BO41" s="571">
        <v>53313.69</v>
      </c>
      <c r="BP41" s="571">
        <v>5895745.1299999999</v>
      </c>
      <c r="BQ41" s="571">
        <v>199275.53</v>
      </c>
      <c r="BR41" s="571">
        <v>105910.53</v>
      </c>
      <c r="BS41" s="571">
        <v>91298</v>
      </c>
      <c r="BT41" s="571">
        <v>646083.98</v>
      </c>
      <c r="BU41" s="571">
        <v>12407.05</v>
      </c>
      <c r="BV41" s="571"/>
      <c r="BW41" s="571">
        <v>180089.95</v>
      </c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</row>
    <row r="42" spans="1:96" x14ac:dyDescent="0.25">
      <c r="A42" s="503">
        <v>30</v>
      </c>
      <c r="B42" s="572">
        <v>5130</v>
      </c>
      <c r="C42" s="571">
        <v>0</v>
      </c>
      <c r="D42" s="571">
        <v>206923.07</v>
      </c>
      <c r="E42" s="571">
        <v>2781.73</v>
      </c>
      <c r="F42" s="571">
        <v>0</v>
      </c>
      <c r="G42" s="571"/>
      <c r="H42" s="571">
        <v>516688.75</v>
      </c>
      <c r="I42" s="571">
        <v>410822.73</v>
      </c>
      <c r="J42" s="571"/>
      <c r="K42" s="571">
        <v>316969.67</v>
      </c>
      <c r="L42" s="571">
        <v>33138.58</v>
      </c>
      <c r="M42" s="571">
        <v>0</v>
      </c>
      <c r="N42" s="571">
        <v>241846.23</v>
      </c>
      <c r="O42" s="571">
        <v>0</v>
      </c>
      <c r="P42" s="571">
        <v>47763.15</v>
      </c>
      <c r="Q42" s="571">
        <v>525401.25</v>
      </c>
      <c r="S42" s="571">
        <v>336798.25</v>
      </c>
      <c r="T42" s="571">
        <v>180195.84</v>
      </c>
      <c r="U42" s="571">
        <v>310426</v>
      </c>
      <c r="V42" s="571">
        <v>60361.56</v>
      </c>
      <c r="W42" s="571">
        <v>127553.96</v>
      </c>
      <c r="X42" s="571">
        <v>857905.26</v>
      </c>
      <c r="Y42" s="571">
        <v>6552.17</v>
      </c>
      <c r="Z42" s="571">
        <v>307425.59000000003</v>
      </c>
      <c r="AA42" s="571">
        <v>29165.81</v>
      </c>
      <c r="AB42" s="571"/>
      <c r="AC42" s="571"/>
      <c r="AD42" s="571">
        <v>0</v>
      </c>
      <c r="AE42" s="571">
        <v>34399.919999999998</v>
      </c>
      <c r="AF42" s="571"/>
      <c r="AG42" s="571">
        <v>0</v>
      </c>
      <c r="AH42" s="571">
        <v>18334.009999999998</v>
      </c>
      <c r="AI42" s="571"/>
      <c r="AJ42" s="571">
        <v>9282044.3200000003</v>
      </c>
      <c r="AK42" s="571">
        <v>248121.19</v>
      </c>
      <c r="AL42" s="571">
        <v>91805.05</v>
      </c>
      <c r="AM42" s="571"/>
      <c r="AN42" s="763">
        <v>83440.13</v>
      </c>
      <c r="AO42" s="571">
        <v>1867814.5</v>
      </c>
      <c r="AP42" s="571">
        <v>118667.73</v>
      </c>
      <c r="AQ42" s="571">
        <v>643753.80000000005</v>
      </c>
      <c r="AR42" s="571">
        <v>150843.23000000001</v>
      </c>
      <c r="AS42" s="571"/>
      <c r="AT42" s="571">
        <v>0</v>
      </c>
      <c r="AU42" s="571">
        <v>14321.21</v>
      </c>
      <c r="AV42" s="571">
        <v>231425.6</v>
      </c>
      <c r="AW42" s="571">
        <v>47613.77</v>
      </c>
      <c r="AX42" s="571"/>
      <c r="AY42" s="571">
        <v>388480.66039999999</v>
      </c>
      <c r="AZ42" s="571">
        <v>160066.63</v>
      </c>
      <c r="BA42" s="571">
        <v>46488.08</v>
      </c>
      <c r="BB42" s="571">
        <v>21575.77</v>
      </c>
      <c r="BC42" s="571">
        <v>0</v>
      </c>
      <c r="BD42" s="571">
        <v>0</v>
      </c>
      <c r="BE42" s="571">
        <v>50155.03</v>
      </c>
      <c r="BF42" s="571"/>
      <c r="BG42" s="571">
        <v>389865.1</v>
      </c>
      <c r="BH42" s="571"/>
      <c r="BI42" s="571">
        <v>14804.04</v>
      </c>
      <c r="BJ42" s="571">
        <v>22733.06</v>
      </c>
      <c r="BK42" s="571">
        <v>93188</v>
      </c>
      <c r="BL42" s="571">
        <v>0</v>
      </c>
      <c r="BM42" s="571"/>
      <c r="BN42" s="571">
        <v>550449.96</v>
      </c>
      <c r="BO42" s="571">
        <v>23686.05</v>
      </c>
      <c r="BP42" s="571">
        <v>273138</v>
      </c>
      <c r="BQ42" s="571">
        <v>61015.67</v>
      </c>
      <c r="BR42" s="571">
        <v>51031.78</v>
      </c>
      <c r="BS42" s="571">
        <v>77377</v>
      </c>
      <c r="BT42" s="571">
        <v>291756.89</v>
      </c>
      <c r="BU42" s="571">
        <v>13476.96</v>
      </c>
      <c r="BV42" s="571"/>
      <c r="BW42" s="571">
        <v>88422.23</v>
      </c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</row>
    <row r="43" spans="1:96" x14ac:dyDescent="0.25">
      <c r="A43" s="503">
        <v>31</v>
      </c>
      <c r="B43" s="572">
        <v>5135</v>
      </c>
      <c r="C43" s="571">
        <v>5098817.33</v>
      </c>
      <c r="D43" s="571">
        <v>3595162.02</v>
      </c>
      <c r="E43" s="571">
        <v>34126.83</v>
      </c>
      <c r="F43" s="571">
        <v>0</v>
      </c>
      <c r="G43" s="571"/>
      <c r="H43" s="571">
        <v>382765.4</v>
      </c>
      <c r="I43" s="571">
        <v>802353.4</v>
      </c>
      <c r="J43" s="571"/>
      <c r="K43" s="571">
        <v>492409.46</v>
      </c>
      <c r="L43" s="571">
        <v>52013.16</v>
      </c>
      <c r="M43" s="571">
        <v>0</v>
      </c>
      <c r="N43" s="571">
        <v>114693.2</v>
      </c>
      <c r="O43" s="571">
        <v>6175</v>
      </c>
      <c r="P43" s="571">
        <v>64737.48</v>
      </c>
      <c r="Q43" s="571">
        <v>511168.52</v>
      </c>
      <c r="S43" s="571">
        <v>115451.68</v>
      </c>
      <c r="T43" s="571">
        <v>1019853.05</v>
      </c>
      <c r="U43" s="571">
        <v>143843</v>
      </c>
      <c r="V43" s="571">
        <v>111099.56</v>
      </c>
      <c r="W43" s="571">
        <v>400555.13</v>
      </c>
      <c r="X43" s="571">
        <v>177728.02</v>
      </c>
      <c r="Y43" s="571">
        <v>44625.55</v>
      </c>
      <c r="Z43" s="571">
        <v>723215.27</v>
      </c>
      <c r="AA43" s="571">
        <v>71514.720000000001</v>
      </c>
      <c r="AB43" s="571"/>
      <c r="AC43" s="571"/>
      <c r="AD43" s="571">
        <v>221442.21</v>
      </c>
      <c r="AE43" s="571">
        <v>13028.42</v>
      </c>
      <c r="AF43" s="571"/>
      <c r="AG43" s="571">
        <v>3342.5</v>
      </c>
      <c r="AH43" s="571">
        <v>112507.11</v>
      </c>
      <c r="AI43" s="571"/>
      <c r="AJ43" s="571">
        <v>132570429.51000001</v>
      </c>
      <c r="AK43" s="571">
        <v>3509575.84</v>
      </c>
      <c r="AL43" s="571">
        <v>305570.95</v>
      </c>
      <c r="AM43" s="571"/>
      <c r="AN43" s="763">
        <v>415246.96</v>
      </c>
      <c r="AO43" s="571">
        <v>0</v>
      </c>
      <c r="AP43" s="571">
        <v>65962.570000000007</v>
      </c>
      <c r="AQ43" s="571">
        <v>208054.9</v>
      </c>
      <c r="AR43" s="571">
        <v>1200577.82</v>
      </c>
      <c r="AS43" s="571"/>
      <c r="AT43" s="571">
        <v>473379</v>
      </c>
      <c r="AU43" s="571">
        <v>200833.44</v>
      </c>
      <c r="AV43" s="571">
        <v>344318.4</v>
      </c>
      <c r="AW43" s="571">
        <v>49327.25</v>
      </c>
      <c r="AX43" s="571"/>
      <c r="AY43" s="571">
        <v>630066.76939999999</v>
      </c>
      <c r="AZ43" s="571">
        <v>102392</v>
      </c>
      <c r="BA43" s="571">
        <v>343179.5</v>
      </c>
      <c r="BB43" s="571">
        <v>84470.36</v>
      </c>
      <c r="BC43" s="571">
        <v>0</v>
      </c>
      <c r="BD43" s="571">
        <v>0</v>
      </c>
      <c r="BE43" s="571">
        <v>100547.27</v>
      </c>
      <c r="BF43" s="571"/>
      <c r="BG43" s="571">
        <v>82944.41</v>
      </c>
      <c r="BH43" s="571"/>
      <c r="BI43" s="571">
        <v>651630.73</v>
      </c>
      <c r="BJ43" s="571">
        <v>64730.76</v>
      </c>
      <c r="BK43" s="571">
        <v>45334.17</v>
      </c>
      <c r="BL43" s="571">
        <v>66665.56</v>
      </c>
      <c r="BM43" s="571"/>
      <c r="BN43" s="571">
        <v>899493.88</v>
      </c>
      <c r="BO43" s="571">
        <v>66549.600000000006</v>
      </c>
      <c r="BP43" s="571">
        <v>3229762.77</v>
      </c>
      <c r="BQ43" s="571">
        <v>1034939.97</v>
      </c>
      <c r="BR43" s="571">
        <v>117439.42</v>
      </c>
      <c r="BS43" s="571">
        <v>349535</v>
      </c>
      <c r="BT43" s="571">
        <v>212138.11</v>
      </c>
      <c r="BU43" s="571">
        <v>66955.710000000006</v>
      </c>
      <c r="BV43" s="571"/>
      <c r="BW43" s="571">
        <v>316768.39</v>
      </c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</row>
    <row r="44" spans="1:96" x14ac:dyDescent="0.25">
      <c r="A44" s="503">
        <v>32</v>
      </c>
      <c r="B44" s="572">
        <v>5145</v>
      </c>
      <c r="C44" s="571">
        <v>244267.61</v>
      </c>
      <c r="D44" s="571">
        <v>0</v>
      </c>
      <c r="E44" s="571">
        <v>0</v>
      </c>
      <c r="F44" s="571">
        <v>2059</v>
      </c>
      <c r="G44" s="571"/>
      <c r="H44" s="571">
        <v>9970.32</v>
      </c>
      <c r="I44" s="571">
        <v>47293.65</v>
      </c>
      <c r="J44" s="571"/>
      <c r="K44" s="571">
        <v>3312.31</v>
      </c>
      <c r="L44" s="571">
        <v>378.4</v>
      </c>
      <c r="M44" s="571">
        <v>0</v>
      </c>
      <c r="N44" s="571">
        <v>1850.33</v>
      </c>
      <c r="O44" s="571">
        <v>0</v>
      </c>
      <c r="P44" s="571">
        <v>0</v>
      </c>
      <c r="Q44" s="571">
        <v>88754.68</v>
      </c>
      <c r="S44" s="571">
        <v>8780.74</v>
      </c>
      <c r="T44" s="571">
        <v>0</v>
      </c>
      <c r="U44" s="571">
        <v>0</v>
      </c>
      <c r="V44" s="571">
        <v>4279.91</v>
      </c>
      <c r="W44" s="571">
        <v>0</v>
      </c>
      <c r="X44" s="571">
        <v>39214.46</v>
      </c>
      <c r="Y44" s="571">
        <v>146.36000000000001</v>
      </c>
      <c r="Z44" s="571">
        <v>88452.65</v>
      </c>
      <c r="AA44" s="571">
        <v>776.08</v>
      </c>
      <c r="AB44" s="571"/>
      <c r="AC44" s="571"/>
      <c r="AD44" s="571">
        <v>0</v>
      </c>
      <c r="AE44" s="571">
        <v>980.8</v>
      </c>
      <c r="AF44" s="571"/>
      <c r="AG44" s="571">
        <v>0</v>
      </c>
      <c r="AH44" s="571">
        <v>0</v>
      </c>
      <c r="AI44" s="571"/>
      <c r="AJ44" s="571">
        <v>160092.39000000001</v>
      </c>
      <c r="AK44" s="571">
        <v>224968.36</v>
      </c>
      <c r="AL44" s="571">
        <v>0</v>
      </c>
      <c r="AM44" s="571"/>
      <c r="AN44" s="763">
        <v>28117</v>
      </c>
      <c r="AO44" s="571">
        <v>224879.73</v>
      </c>
      <c r="AP44" s="571">
        <v>0</v>
      </c>
      <c r="AQ44" s="571">
        <v>0</v>
      </c>
      <c r="AR44" s="571">
        <v>324267.7</v>
      </c>
      <c r="AS44" s="571"/>
      <c r="AT44" s="571">
        <v>0</v>
      </c>
      <c r="AU44" s="571">
        <v>2250.37</v>
      </c>
      <c r="AV44" s="571">
        <v>50827.06</v>
      </c>
      <c r="AW44" s="571">
        <v>0</v>
      </c>
      <c r="AX44" s="571"/>
      <c r="AY44" s="571">
        <v>0</v>
      </c>
      <c r="AZ44" s="571">
        <v>23117.89</v>
      </c>
      <c r="BA44" s="571">
        <v>14748.13</v>
      </c>
      <c r="BB44" s="571">
        <v>1189.1500000000001</v>
      </c>
      <c r="BC44" s="571">
        <v>170129</v>
      </c>
      <c r="BD44" s="571">
        <v>250049.79</v>
      </c>
      <c r="BE44" s="571">
        <v>1367.94</v>
      </c>
      <c r="BF44" s="571"/>
      <c r="BG44" s="571">
        <v>0</v>
      </c>
      <c r="BH44" s="571"/>
      <c r="BI44" s="571">
        <v>91387.92</v>
      </c>
      <c r="BJ44" s="571">
        <v>0</v>
      </c>
      <c r="BK44" s="571">
        <v>3246.71</v>
      </c>
      <c r="BL44" s="571">
        <v>0</v>
      </c>
      <c r="BM44" s="571"/>
      <c r="BN44" s="571">
        <v>17245.22</v>
      </c>
      <c r="BO44" s="571">
        <v>0</v>
      </c>
      <c r="BP44" s="571">
        <v>4149971.8</v>
      </c>
      <c r="BQ44" s="571">
        <v>32096.91</v>
      </c>
      <c r="BR44" s="571">
        <v>133.12</v>
      </c>
      <c r="BS44" s="571">
        <v>0</v>
      </c>
      <c r="BT44" s="571">
        <v>5691.53</v>
      </c>
      <c r="BU44" s="571">
        <v>74.290000000000006</v>
      </c>
      <c r="BV44" s="571"/>
      <c r="BW44" s="571">
        <v>375.44</v>
      </c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</row>
    <row r="45" spans="1:96" x14ac:dyDescent="0.25">
      <c r="A45" s="503">
        <v>33</v>
      </c>
      <c r="B45" s="572">
        <v>5150</v>
      </c>
      <c r="C45" s="571">
        <v>1038432.61</v>
      </c>
      <c r="D45" s="571">
        <v>0</v>
      </c>
      <c r="E45" s="571">
        <v>0</v>
      </c>
      <c r="F45" s="571">
        <v>8437</v>
      </c>
      <c r="G45" s="571"/>
      <c r="H45" s="571">
        <v>29264.11</v>
      </c>
      <c r="I45" s="571">
        <v>435267.44</v>
      </c>
      <c r="J45" s="571"/>
      <c r="K45" s="571">
        <v>26950.2</v>
      </c>
      <c r="L45" s="571">
        <v>9103.57</v>
      </c>
      <c r="M45" s="571">
        <v>0</v>
      </c>
      <c r="N45" s="571">
        <v>60447.29</v>
      </c>
      <c r="O45" s="571">
        <v>8113.16</v>
      </c>
      <c r="P45" s="571">
        <v>32634.94</v>
      </c>
      <c r="Q45" s="571">
        <v>745015.16</v>
      </c>
      <c r="S45" s="571">
        <v>65354.400000000001</v>
      </c>
      <c r="T45" s="571">
        <v>0</v>
      </c>
      <c r="U45" s="571">
        <v>46467</v>
      </c>
      <c r="V45" s="571">
        <v>8489.24</v>
      </c>
      <c r="W45" s="571">
        <v>102521.74</v>
      </c>
      <c r="X45" s="571">
        <v>78332.039999999994</v>
      </c>
      <c r="Y45" s="571">
        <v>11598.98</v>
      </c>
      <c r="Z45" s="571">
        <v>57730.63</v>
      </c>
      <c r="AA45" s="571">
        <v>10705.77</v>
      </c>
      <c r="AB45" s="571"/>
      <c r="AC45" s="571"/>
      <c r="AD45" s="571">
        <v>102516.51</v>
      </c>
      <c r="AE45" s="571">
        <v>1594</v>
      </c>
      <c r="AF45" s="571"/>
      <c r="AG45" s="571">
        <v>0</v>
      </c>
      <c r="AH45" s="571">
        <v>18235.830000000002</v>
      </c>
      <c r="AI45" s="571"/>
      <c r="AJ45" s="571">
        <v>1547007.39</v>
      </c>
      <c r="AK45" s="571">
        <v>458736.31</v>
      </c>
      <c r="AL45" s="571">
        <v>18527.41</v>
      </c>
      <c r="AM45" s="571"/>
      <c r="AN45" s="763">
        <v>101920.83</v>
      </c>
      <c r="AO45" s="571">
        <v>748070.51</v>
      </c>
      <c r="AP45" s="571">
        <v>0</v>
      </c>
      <c r="AQ45" s="571">
        <v>34028.31</v>
      </c>
      <c r="AR45" s="571">
        <v>1079235.98</v>
      </c>
      <c r="AS45" s="571"/>
      <c r="AT45" s="571">
        <v>121306</v>
      </c>
      <c r="AU45" s="571">
        <v>189985.07</v>
      </c>
      <c r="AV45" s="571">
        <v>249569.01</v>
      </c>
      <c r="AW45" s="571">
        <v>20521.310000000001</v>
      </c>
      <c r="AX45" s="571"/>
      <c r="AY45" s="571">
        <v>62899.650309999997</v>
      </c>
      <c r="AZ45" s="571">
        <v>10163.15</v>
      </c>
      <c r="BA45" s="571">
        <v>268836.82</v>
      </c>
      <c r="BB45" s="571">
        <v>-10530.39</v>
      </c>
      <c r="BC45" s="571">
        <v>0</v>
      </c>
      <c r="BD45" s="571">
        <v>0</v>
      </c>
      <c r="BE45" s="571">
        <v>11112.66</v>
      </c>
      <c r="BF45" s="571"/>
      <c r="BG45" s="571">
        <v>58588.09</v>
      </c>
      <c r="BH45" s="571"/>
      <c r="BI45" s="571">
        <v>152955.67000000001</v>
      </c>
      <c r="BJ45" s="571">
        <v>0</v>
      </c>
      <c r="BK45" s="571">
        <v>6843.56</v>
      </c>
      <c r="BL45" s="571">
        <v>0</v>
      </c>
      <c r="BM45" s="571"/>
      <c r="BN45" s="571">
        <v>173324.04</v>
      </c>
      <c r="BO45" s="571">
        <v>28406.23</v>
      </c>
      <c r="BP45" s="571">
        <v>5559827.2999999998</v>
      </c>
      <c r="BQ45" s="571">
        <v>501340.31</v>
      </c>
      <c r="BR45" s="571">
        <v>190747.9</v>
      </c>
      <c r="BS45" s="571">
        <v>1085</v>
      </c>
      <c r="BT45" s="571">
        <v>176970.61</v>
      </c>
      <c r="BU45" s="571">
        <v>1127.5899999999999</v>
      </c>
      <c r="BV45" s="571"/>
      <c r="BW45" s="571">
        <v>18405.13</v>
      </c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</row>
    <row r="46" spans="1:96" x14ac:dyDescent="0.25">
      <c r="A46" s="503">
        <v>34</v>
      </c>
      <c r="B46" s="572">
        <v>5155</v>
      </c>
      <c r="C46" s="571">
        <v>-12389.35</v>
      </c>
      <c r="D46" s="571">
        <v>0</v>
      </c>
      <c r="E46" s="571">
        <v>0</v>
      </c>
      <c r="F46" s="571">
        <v>21000</v>
      </c>
      <c r="G46" s="571"/>
      <c r="H46" s="571">
        <v>393890.24</v>
      </c>
      <c r="I46" s="571">
        <v>407702.1</v>
      </c>
      <c r="J46" s="571"/>
      <c r="K46" s="571">
        <v>57938.05</v>
      </c>
      <c r="L46" s="571">
        <v>159786.54999999999</v>
      </c>
      <c r="M46" s="571">
        <v>0</v>
      </c>
      <c r="N46" s="571">
        <v>221913.38</v>
      </c>
      <c r="O46" s="571">
        <v>1370.65</v>
      </c>
      <c r="P46" s="571">
        <v>69221.53</v>
      </c>
      <c r="Q46" s="571">
        <v>192997.5</v>
      </c>
      <c r="S46" s="571">
        <v>212110.52</v>
      </c>
      <c r="T46" s="571">
        <v>900563.29</v>
      </c>
      <c r="U46" s="571">
        <v>167353</v>
      </c>
      <c r="V46" s="571">
        <v>5173.8599999999997</v>
      </c>
      <c r="W46" s="571">
        <v>160149.82</v>
      </c>
      <c r="X46" s="571">
        <v>77270</v>
      </c>
      <c r="Y46" s="571">
        <v>7102.15</v>
      </c>
      <c r="Z46" s="571">
        <v>66858</v>
      </c>
      <c r="AA46" s="571">
        <v>47498.66</v>
      </c>
      <c r="AB46" s="571"/>
      <c r="AC46" s="571"/>
      <c r="AD46" s="571">
        <v>0</v>
      </c>
      <c r="AE46" s="571">
        <v>9246.73</v>
      </c>
      <c r="AF46" s="571"/>
      <c r="AG46" s="571">
        <v>518</v>
      </c>
      <c r="AH46" s="571">
        <v>7958.92</v>
      </c>
      <c r="AI46" s="571"/>
      <c r="AJ46" s="571">
        <v>7889737.6699999999</v>
      </c>
      <c r="AK46" s="571">
        <v>242932.01</v>
      </c>
      <c r="AL46" s="571">
        <v>155796.96</v>
      </c>
      <c r="AM46" s="571"/>
      <c r="AN46" s="763">
        <v>72937.42</v>
      </c>
      <c r="AO46" s="571">
        <v>287208.42</v>
      </c>
      <c r="AP46" s="571">
        <v>57799.31</v>
      </c>
      <c r="AQ46" s="571">
        <v>107667.16</v>
      </c>
      <c r="AR46" s="571">
        <v>1167571.78</v>
      </c>
      <c r="AS46" s="571"/>
      <c r="AT46" s="571">
        <v>0</v>
      </c>
      <c r="AU46" s="571">
        <v>145559.94</v>
      </c>
      <c r="AV46" s="571">
        <v>250661.78</v>
      </c>
      <c r="AW46" s="571">
        <v>48841.63</v>
      </c>
      <c r="AX46" s="571"/>
      <c r="AY46" s="571">
        <v>194354.5865</v>
      </c>
      <c r="AZ46" s="571">
        <v>3450.14</v>
      </c>
      <c r="BA46" s="571">
        <v>24832.27</v>
      </c>
      <c r="BB46" s="571">
        <v>59957.32</v>
      </c>
      <c r="BC46" s="571">
        <v>0</v>
      </c>
      <c r="BD46" s="571">
        <v>44719.67</v>
      </c>
      <c r="BE46" s="571">
        <v>11437.96</v>
      </c>
      <c r="BF46" s="571"/>
      <c r="BG46" s="571">
        <v>221473.47</v>
      </c>
      <c r="BH46" s="571"/>
      <c r="BI46" s="571">
        <v>20828.45</v>
      </c>
      <c r="BJ46" s="571">
        <v>3338.89</v>
      </c>
      <c r="BK46" s="571">
        <v>20882.28</v>
      </c>
      <c r="BL46" s="571">
        <v>0</v>
      </c>
      <c r="BM46" s="571"/>
      <c r="BN46" s="571">
        <v>283785.34000000003</v>
      </c>
      <c r="BO46" s="571">
        <v>15173.35</v>
      </c>
      <c r="BP46" s="571">
        <v>790781.66</v>
      </c>
      <c r="BQ46" s="571">
        <v>307726.11</v>
      </c>
      <c r="BR46" s="571">
        <v>107940.57</v>
      </c>
      <c r="BS46" s="571">
        <v>325339</v>
      </c>
      <c r="BT46" s="571">
        <v>104264.15</v>
      </c>
      <c r="BU46" s="571">
        <v>4368.4799999999996</v>
      </c>
      <c r="BV46" s="571"/>
      <c r="BW46" s="571">
        <v>118715.5</v>
      </c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</row>
    <row r="47" spans="1:96" x14ac:dyDescent="0.25">
      <c r="A47" s="503">
        <v>35</v>
      </c>
      <c r="B47" s="572">
        <v>5160</v>
      </c>
      <c r="C47" s="571">
        <v>78077.81</v>
      </c>
      <c r="D47" s="571">
        <v>28567.34</v>
      </c>
      <c r="E47" s="571">
        <v>0</v>
      </c>
      <c r="F47" s="571">
        <v>589</v>
      </c>
      <c r="G47" s="571"/>
      <c r="H47" s="571">
        <v>12566.54</v>
      </c>
      <c r="I47" s="571">
        <v>288092.65000000002</v>
      </c>
      <c r="J47" s="571"/>
      <c r="K47" s="571">
        <v>44943.34</v>
      </c>
      <c r="L47" s="571">
        <v>29749.81</v>
      </c>
      <c r="M47" s="571">
        <v>0</v>
      </c>
      <c r="N47" s="571">
        <v>46186.12</v>
      </c>
      <c r="O47" s="571">
        <v>2142.2800000000002</v>
      </c>
      <c r="P47" s="571">
        <v>37726.5</v>
      </c>
      <c r="Q47" s="571">
        <v>22550.23</v>
      </c>
      <c r="S47" s="571">
        <v>41476.68</v>
      </c>
      <c r="T47" s="571">
        <v>114731.17</v>
      </c>
      <c r="U47" s="571">
        <v>126031</v>
      </c>
      <c r="V47" s="571">
        <v>2795.29</v>
      </c>
      <c r="W47" s="571">
        <v>87487.39</v>
      </c>
      <c r="X47" s="571">
        <v>22190.86</v>
      </c>
      <c r="Y47" s="571">
        <v>1406.81</v>
      </c>
      <c r="Z47" s="571">
        <v>139936.89000000001</v>
      </c>
      <c r="AA47" s="571">
        <v>25380.27</v>
      </c>
      <c r="AB47" s="571"/>
      <c r="AC47" s="571"/>
      <c r="AD47" s="571">
        <v>0</v>
      </c>
      <c r="AE47" s="571">
        <v>63250.720000000001</v>
      </c>
      <c r="AF47" s="571"/>
      <c r="AG47" s="571">
        <v>12015</v>
      </c>
      <c r="AH47" s="571">
        <v>26082.06</v>
      </c>
      <c r="AI47" s="571"/>
      <c r="AJ47" s="571">
        <v>3446135.18</v>
      </c>
      <c r="AK47" s="571">
        <v>439437.74</v>
      </c>
      <c r="AL47" s="571">
        <v>32054.3</v>
      </c>
      <c r="AM47" s="571"/>
      <c r="AN47" s="763">
        <v>34747.58</v>
      </c>
      <c r="AO47" s="571">
        <v>350983.48</v>
      </c>
      <c r="AP47" s="571">
        <v>17808.29</v>
      </c>
      <c r="AQ47" s="571">
        <v>50049.4</v>
      </c>
      <c r="AR47" s="571">
        <v>115284.08</v>
      </c>
      <c r="AS47" s="571"/>
      <c r="AT47" s="571">
        <v>161041</v>
      </c>
      <c r="AU47" s="571">
        <v>93820.56</v>
      </c>
      <c r="AV47" s="571">
        <v>320189.09999999998</v>
      </c>
      <c r="AW47" s="571">
        <v>30778.6</v>
      </c>
      <c r="AX47" s="571"/>
      <c r="AY47" s="571">
        <v>170078.8653</v>
      </c>
      <c r="AZ47" s="571">
        <v>10794.06</v>
      </c>
      <c r="BA47" s="571">
        <v>54324.18</v>
      </c>
      <c r="BB47" s="571">
        <v>11816.01</v>
      </c>
      <c r="BC47" s="571">
        <v>44748</v>
      </c>
      <c r="BD47" s="571">
        <v>0</v>
      </c>
      <c r="BE47" s="571">
        <v>144059.16</v>
      </c>
      <c r="BF47" s="571"/>
      <c r="BG47" s="571">
        <v>11982.75</v>
      </c>
      <c r="BH47" s="571"/>
      <c r="BI47" s="571">
        <v>35790.19</v>
      </c>
      <c r="BJ47" s="571">
        <v>2746.61</v>
      </c>
      <c r="BK47" s="571">
        <v>26469.01</v>
      </c>
      <c r="BL47" s="571">
        <v>0</v>
      </c>
      <c r="BM47" s="571"/>
      <c r="BN47" s="571">
        <v>18200.3</v>
      </c>
      <c r="BO47" s="571">
        <v>35815.379999999997</v>
      </c>
      <c r="BP47" s="571">
        <v>1861866.34</v>
      </c>
      <c r="BQ47" s="571">
        <v>93552.34</v>
      </c>
      <c r="BR47" s="571">
        <v>13427.29</v>
      </c>
      <c r="BS47" s="571">
        <v>23418</v>
      </c>
      <c r="BT47" s="571">
        <v>141791.29999999999</v>
      </c>
      <c r="BU47" s="571">
        <v>0</v>
      </c>
      <c r="BV47" s="571"/>
      <c r="BW47" s="571">
        <v>50660.58</v>
      </c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</row>
    <row r="48" spans="1:96" x14ac:dyDescent="0.25">
      <c r="A48" s="503">
        <v>36</v>
      </c>
      <c r="B48" s="572">
        <v>5175</v>
      </c>
      <c r="C48" s="571">
        <v>27628.25</v>
      </c>
      <c r="D48" s="571">
        <v>574224.89</v>
      </c>
      <c r="E48" s="571">
        <v>34533.64</v>
      </c>
      <c r="F48" s="571">
        <v>108</v>
      </c>
      <c r="G48" s="571"/>
      <c r="H48" s="571">
        <v>0</v>
      </c>
      <c r="I48" s="571">
        <v>264551.67</v>
      </c>
      <c r="J48" s="571"/>
      <c r="K48" s="571">
        <v>422210.5</v>
      </c>
      <c r="L48" s="571">
        <v>0</v>
      </c>
      <c r="M48" s="571">
        <v>0</v>
      </c>
      <c r="N48" s="571">
        <v>245618.68</v>
      </c>
      <c r="O48" s="571">
        <v>0</v>
      </c>
      <c r="P48" s="571">
        <v>167027.69</v>
      </c>
      <c r="Q48" s="571">
        <v>0</v>
      </c>
      <c r="S48" s="571">
        <v>252347.48</v>
      </c>
      <c r="T48" s="571">
        <v>0</v>
      </c>
      <c r="U48" s="571">
        <v>433361</v>
      </c>
      <c r="V48" s="571">
        <v>257.02</v>
      </c>
      <c r="W48" s="571">
        <v>469.66</v>
      </c>
      <c r="X48" s="571">
        <v>108581.05</v>
      </c>
      <c r="Y48" s="571">
        <v>37297.81</v>
      </c>
      <c r="Z48" s="571">
        <v>48796.65</v>
      </c>
      <c r="AA48" s="571">
        <v>0</v>
      </c>
      <c r="AB48" s="571"/>
      <c r="AC48" s="571"/>
      <c r="AD48" s="571">
        <v>253.42</v>
      </c>
      <c r="AE48" s="571">
        <v>4991.78</v>
      </c>
      <c r="AF48" s="571"/>
      <c r="AG48" s="571">
        <v>7565.12</v>
      </c>
      <c r="AH48" s="571">
        <v>10750.74</v>
      </c>
      <c r="AI48" s="571"/>
      <c r="AJ48" s="571">
        <v>5692737.4699999997</v>
      </c>
      <c r="AK48" s="571">
        <v>1017639.36</v>
      </c>
      <c r="AL48" s="571">
        <v>25795.4</v>
      </c>
      <c r="AM48" s="571"/>
      <c r="AN48" s="763">
        <v>0</v>
      </c>
      <c r="AO48" s="571">
        <v>0</v>
      </c>
      <c r="AP48" s="571">
        <v>43824.35</v>
      </c>
      <c r="AQ48" s="571">
        <v>25575.77</v>
      </c>
      <c r="AR48" s="571">
        <v>34379.43</v>
      </c>
      <c r="AS48" s="571"/>
      <c r="AT48" s="571">
        <v>16315</v>
      </c>
      <c r="AU48" s="571">
        <v>75902.36</v>
      </c>
      <c r="AV48" s="571">
        <v>0</v>
      </c>
      <c r="AW48" s="571">
        <v>57633.03</v>
      </c>
      <c r="AX48" s="571"/>
      <c r="AY48" s="571">
        <v>32057.07029</v>
      </c>
      <c r="AZ48" s="571">
        <v>1770</v>
      </c>
      <c r="BA48" s="571">
        <v>2091</v>
      </c>
      <c r="BB48" s="571">
        <v>0</v>
      </c>
      <c r="BC48" s="571">
        <v>162745</v>
      </c>
      <c r="BD48" s="571">
        <v>0</v>
      </c>
      <c r="BE48" s="571">
        <v>6081.16</v>
      </c>
      <c r="BF48" s="571"/>
      <c r="BG48" s="571">
        <v>73563</v>
      </c>
      <c r="BH48" s="571"/>
      <c r="BI48" s="571">
        <v>78249.87</v>
      </c>
      <c r="BJ48" s="571">
        <v>0</v>
      </c>
      <c r="BK48" s="571">
        <v>1258.6099999999999</v>
      </c>
      <c r="BL48" s="571">
        <v>12428.6</v>
      </c>
      <c r="BM48" s="571"/>
      <c r="BN48" s="571">
        <v>61724.11</v>
      </c>
      <c r="BO48" s="571">
        <v>7529.41</v>
      </c>
      <c r="BP48" s="571">
        <v>0</v>
      </c>
      <c r="BQ48" s="571">
        <v>827946.57</v>
      </c>
      <c r="BR48" s="571">
        <v>33546.720000000001</v>
      </c>
      <c r="BS48" s="571">
        <v>0</v>
      </c>
      <c r="BT48" s="571">
        <v>118559.34</v>
      </c>
      <c r="BU48" s="571">
        <v>17967.349999999999</v>
      </c>
      <c r="BV48" s="571"/>
      <c r="BW48" s="571">
        <v>284256.8</v>
      </c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</row>
    <row r="49" spans="1:96" x14ac:dyDescent="0.25">
      <c r="A49" s="503">
        <v>37</v>
      </c>
      <c r="B49" s="572">
        <v>5112</v>
      </c>
      <c r="C49" s="571">
        <v>0</v>
      </c>
      <c r="D49" s="571">
        <v>0</v>
      </c>
      <c r="E49" s="571">
        <v>0</v>
      </c>
      <c r="F49" s="571">
        <v>0</v>
      </c>
      <c r="G49" s="571"/>
      <c r="H49" s="571">
        <v>4455.88</v>
      </c>
      <c r="I49" s="571">
        <v>0</v>
      </c>
      <c r="J49" s="571"/>
      <c r="K49" s="571">
        <v>0</v>
      </c>
      <c r="L49" s="571">
        <v>0</v>
      </c>
      <c r="M49" s="571">
        <v>0</v>
      </c>
      <c r="N49" s="571">
        <v>0</v>
      </c>
      <c r="O49" s="571">
        <v>0</v>
      </c>
      <c r="P49" s="571">
        <v>0</v>
      </c>
      <c r="Q49" s="571">
        <v>4978.3500000000004</v>
      </c>
      <c r="S49" s="571">
        <v>0</v>
      </c>
      <c r="T49" s="571">
        <v>427146.52</v>
      </c>
      <c r="U49" s="571">
        <v>0</v>
      </c>
      <c r="V49" s="571">
        <v>0</v>
      </c>
      <c r="W49" s="571">
        <v>0</v>
      </c>
      <c r="X49" s="571">
        <v>8150</v>
      </c>
      <c r="Y49" s="571">
        <v>9535.4500000000007</v>
      </c>
      <c r="Z49" s="571">
        <v>0</v>
      </c>
      <c r="AA49" s="571">
        <v>50652.95</v>
      </c>
      <c r="AB49" s="571"/>
      <c r="AC49" s="571"/>
      <c r="AD49" s="571">
        <v>0</v>
      </c>
      <c r="AE49" s="571">
        <v>0</v>
      </c>
      <c r="AF49" s="571"/>
      <c r="AG49" s="571">
        <v>0</v>
      </c>
      <c r="AH49" s="571">
        <v>0</v>
      </c>
      <c r="AI49" s="571"/>
      <c r="AJ49" s="571">
        <v>1137822.6399999999</v>
      </c>
      <c r="AK49" s="571">
        <v>573554.34</v>
      </c>
      <c r="AL49" s="571">
        <v>0</v>
      </c>
      <c r="AM49" s="571"/>
      <c r="AN49" s="763">
        <v>0</v>
      </c>
      <c r="AO49" s="571">
        <v>673685.13</v>
      </c>
      <c r="AP49" s="571">
        <v>0</v>
      </c>
      <c r="AQ49" s="571">
        <v>0</v>
      </c>
      <c r="AR49" s="571">
        <v>0</v>
      </c>
      <c r="AS49" s="571"/>
      <c r="AT49" s="571">
        <v>0</v>
      </c>
      <c r="AU49" s="571">
        <v>0</v>
      </c>
      <c r="AV49" s="571">
        <v>3954.04</v>
      </c>
      <c r="AW49" s="571">
        <v>12634</v>
      </c>
      <c r="AX49" s="571"/>
      <c r="AY49" s="571">
        <v>0</v>
      </c>
      <c r="AZ49" s="571">
        <v>954.29</v>
      </c>
      <c r="BA49" s="571">
        <v>160400.12</v>
      </c>
      <c r="BB49" s="571">
        <v>0</v>
      </c>
      <c r="BC49" s="571">
        <v>0</v>
      </c>
      <c r="BD49" s="571">
        <v>0</v>
      </c>
      <c r="BE49" s="571">
        <v>0</v>
      </c>
      <c r="BF49" s="571"/>
      <c r="BG49" s="571">
        <v>0</v>
      </c>
      <c r="BH49" s="571"/>
      <c r="BI49" s="571">
        <v>120108.38</v>
      </c>
      <c r="BJ49" s="571">
        <v>0</v>
      </c>
      <c r="BK49" s="571">
        <v>0</v>
      </c>
      <c r="BL49" s="571">
        <v>0</v>
      </c>
      <c r="BM49" s="571"/>
      <c r="BN49" s="571">
        <v>6727.44</v>
      </c>
      <c r="BO49" s="571">
        <v>0</v>
      </c>
      <c r="BP49" s="571">
        <v>1023456.79</v>
      </c>
      <c r="BQ49" s="571">
        <v>0</v>
      </c>
      <c r="BR49" s="571">
        <v>0</v>
      </c>
      <c r="BS49" s="571">
        <v>64111</v>
      </c>
      <c r="BT49" s="571">
        <v>0</v>
      </c>
      <c r="BU49" s="571">
        <v>0</v>
      </c>
      <c r="BV49" s="571"/>
      <c r="BW49" s="571">
        <v>0</v>
      </c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</row>
    <row r="50" spans="1:96" x14ac:dyDescent="0.25">
      <c r="A50" s="503">
        <v>39</v>
      </c>
      <c r="B50" s="570" t="s">
        <v>660</v>
      </c>
      <c r="C50" s="571"/>
      <c r="D50" s="571"/>
      <c r="E50" s="571"/>
      <c r="F50" s="571"/>
      <c r="G50" s="571"/>
      <c r="H50" s="571"/>
      <c r="I50" s="571"/>
      <c r="J50" s="571"/>
      <c r="K50" s="571"/>
      <c r="L50" s="571"/>
      <c r="M50" s="571"/>
      <c r="N50" s="571"/>
      <c r="O50" s="571"/>
      <c r="P50" s="571"/>
      <c r="Q50" s="571"/>
      <c r="S50" s="571"/>
      <c r="T50" s="571"/>
      <c r="U50" s="571"/>
      <c r="V50" s="571"/>
      <c r="W50" s="571"/>
      <c r="X50" s="571"/>
      <c r="Y50" s="571"/>
      <c r="Z50" s="571"/>
      <c r="AA50" s="571"/>
      <c r="AB50" s="571"/>
      <c r="AC50" s="571"/>
      <c r="AD50" s="571"/>
      <c r="AE50" s="571"/>
      <c r="AF50" s="571"/>
      <c r="AG50" s="571"/>
      <c r="AH50" s="571"/>
      <c r="AI50" s="571"/>
      <c r="AJ50" s="571"/>
      <c r="AK50" s="571"/>
      <c r="AL50" s="571"/>
      <c r="AM50" s="571"/>
      <c r="AN50" s="763"/>
      <c r="AO50" s="571"/>
      <c r="AP50" s="571"/>
      <c r="AQ50" s="571"/>
      <c r="AR50" s="571"/>
      <c r="AS50" s="571"/>
      <c r="AT50" s="571"/>
      <c r="AU50" s="571"/>
      <c r="AV50" s="571"/>
      <c r="AW50" s="571"/>
      <c r="AX50" s="571"/>
      <c r="AY50" s="571"/>
      <c r="AZ50" s="571"/>
      <c r="BA50" s="571"/>
      <c r="BB50" s="571"/>
      <c r="BC50" s="571"/>
      <c r="BD50" s="571"/>
      <c r="BE50" s="571"/>
      <c r="BF50" s="571"/>
      <c r="BG50" s="571"/>
      <c r="BH50" s="571"/>
      <c r="BI50" s="571"/>
      <c r="BJ50" s="571"/>
      <c r="BK50" s="571"/>
      <c r="BL50" s="571"/>
      <c r="BM50" s="571"/>
      <c r="BN50" s="571"/>
      <c r="BO50" s="571"/>
      <c r="BP50" s="571"/>
      <c r="BQ50" s="571"/>
      <c r="BR50" s="571"/>
      <c r="BS50" s="571"/>
      <c r="BT50" s="571"/>
      <c r="BU50" s="571"/>
      <c r="BV50" s="571"/>
      <c r="BW50" s="571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</row>
    <row r="51" spans="1:96" x14ac:dyDescent="0.25">
      <c r="A51" s="503">
        <v>40</v>
      </c>
      <c r="B51" s="572">
        <v>5305</v>
      </c>
      <c r="C51" s="571">
        <v>2089229.65</v>
      </c>
      <c r="D51" s="571">
        <v>100657.06</v>
      </c>
      <c r="E51" s="571">
        <v>2954.88</v>
      </c>
      <c r="F51" s="571">
        <v>201192</v>
      </c>
      <c r="G51" s="571"/>
      <c r="H51" s="571">
        <v>511238.88</v>
      </c>
      <c r="I51" s="571">
        <v>0</v>
      </c>
      <c r="J51" s="571"/>
      <c r="K51" s="571">
        <v>174516.66</v>
      </c>
      <c r="L51" s="571">
        <v>67049.36</v>
      </c>
      <c r="M51" s="571">
        <v>0</v>
      </c>
      <c r="N51" s="571">
        <v>136080.43</v>
      </c>
      <c r="O51" s="571">
        <v>0</v>
      </c>
      <c r="P51" s="571">
        <v>110604.61</v>
      </c>
      <c r="Q51" s="571">
        <v>918712.49</v>
      </c>
      <c r="S51" s="571">
        <v>363236.24</v>
      </c>
      <c r="T51" s="571">
        <v>0</v>
      </c>
      <c r="U51" s="571">
        <v>0</v>
      </c>
      <c r="V51" s="571">
        <v>0</v>
      </c>
      <c r="W51" s="571">
        <v>195810.33</v>
      </c>
      <c r="X51" s="571">
        <v>83485.39</v>
      </c>
      <c r="Y51" s="571">
        <v>30228.33</v>
      </c>
      <c r="Z51" s="571">
        <v>219283.36</v>
      </c>
      <c r="AA51" s="571">
        <v>57942.04</v>
      </c>
      <c r="AB51" s="571"/>
      <c r="AC51" s="571"/>
      <c r="AD51" s="571">
        <v>145415.72</v>
      </c>
      <c r="AE51" s="571">
        <v>0</v>
      </c>
      <c r="AF51" s="571"/>
      <c r="AG51" s="571">
        <v>0</v>
      </c>
      <c r="AH51" s="571">
        <v>0</v>
      </c>
      <c r="AI51" s="571"/>
      <c r="AJ51" s="571">
        <v>56996.65</v>
      </c>
      <c r="AK51" s="571">
        <v>0</v>
      </c>
      <c r="AL51" s="571">
        <v>105815.91</v>
      </c>
      <c r="AM51" s="571"/>
      <c r="AN51" s="763">
        <v>0</v>
      </c>
      <c r="AO51" s="571">
        <v>539687.32999999996</v>
      </c>
      <c r="AP51" s="571">
        <v>0</v>
      </c>
      <c r="AQ51" s="571">
        <v>149443.78</v>
      </c>
      <c r="AR51" s="571">
        <v>211572.34</v>
      </c>
      <c r="AS51" s="571"/>
      <c r="AT51" s="571">
        <v>0</v>
      </c>
      <c r="AU51" s="571">
        <v>157530.29999999999</v>
      </c>
      <c r="AV51" s="571">
        <v>1292991.6000000001</v>
      </c>
      <c r="AW51" s="571">
        <v>52472.06</v>
      </c>
      <c r="AX51" s="571"/>
      <c r="AY51" s="571">
        <v>0</v>
      </c>
      <c r="AZ51" s="571">
        <v>99069.4</v>
      </c>
      <c r="BA51" s="571">
        <v>387257.2</v>
      </c>
      <c r="BB51" s="571">
        <v>82630.75</v>
      </c>
      <c r="BC51" s="571">
        <v>0</v>
      </c>
      <c r="BD51" s="571">
        <v>156667.56</v>
      </c>
      <c r="BE51" s="571">
        <v>0</v>
      </c>
      <c r="BF51" s="571"/>
      <c r="BG51" s="571">
        <v>320361.46260000003</v>
      </c>
      <c r="BH51" s="571"/>
      <c r="BI51" s="571">
        <v>63231.42</v>
      </c>
      <c r="BJ51" s="571">
        <v>0</v>
      </c>
      <c r="BK51" s="571">
        <v>0</v>
      </c>
      <c r="BL51" s="571">
        <v>0</v>
      </c>
      <c r="BM51" s="571"/>
      <c r="BN51" s="571">
        <v>0</v>
      </c>
      <c r="BO51" s="571">
        <v>0</v>
      </c>
      <c r="BP51" s="571">
        <v>2043960.66</v>
      </c>
      <c r="BQ51" s="571">
        <v>162400.57</v>
      </c>
      <c r="BR51" s="571">
        <v>0</v>
      </c>
      <c r="BS51" s="571">
        <v>162563</v>
      </c>
      <c r="BT51" s="571">
        <v>0</v>
      </c>
      <c r="BU51" s="571">
        <v>52100.36</v>
      </c>
      <c r="BV51" s="571"/>
      <c r="BW51" s="571">
        <v>0</v>
      </c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</row>
    <row r="52" spans="1:96" x14ac:dyDescent="0.25">
      <c r="A52" s="503">
        <v>41</v>
      </c>
      <c r="B52" s="572">
        <v>5310</v>
      </c>
      <c r="C52" s="571">
        <v>110665.7</v>
      </c>
      <c r="D52" s="571">
        <v>136231.63</v>
      </c>
      <c r="E52" s="571">
        <v>29274</v>
      </c>
      <c r="F52" s="571">
        <v>258748</v>
      </c>
      <c r="G52" s="571"/>
      <c r="H52" s="571">
        <v>506923.27</v>
      </c>
      <c r="I52" s="571">
        <v>295440.40999999997</v>
      </c>
      <c r="J52" s="571"/>
      <c r="K52" s="571">
        <v>89227.49</v>
      </c>
      <c r="L52" s="571">
        <v>116034.92</v>
      </c>
      <c r="M52" s="571">
        <v>42695.48</v>
      </c>
      <c r="N52" s="571">
        <v>175357.62</v>
      </c>
      <c r="O52" s="571">
        <v>0</v>
      </c>
      <c r="P52" s="571">
        <v>54892.69</v>
      </c>
      <c r="Q52" s="571">
        <v>316424.46999999997</v>
      </c>
      <c r="S52" s="571">
        <v>69015.600000000006</v>
      </c>
      <c r="T52" s="571">
        <v>734161.17</v>
      </c>
      <c r="U52" s="571">
        <v>0</v>
      </c>
      <c r="V52" s="571">
        <v>62635.27</v>
      </c>
      <c r="W52" s="571">
        <v>26593.46</v>
      </c>
      <c r="X52" s="571">
        <v>224734.6</v>
      </c>
      <c r="Y52" s="571">
        <v>12299.53</v>
      </c>
      <c r="Z52" s="571">
        <v>12303.56</v>
      </c>
      <c r="AA52" s="571">
        <v>75173.56</v>
      </c>
      <c r="AB52" s="571"/>
      <c r="AC52" s="571"/>
      <c r="AD52" s="571">
        <v>20731.77</v>
      </c>
      <c r="AE52" s="571">
        <v>15953.34</v>
      </c>
      <c r="AF52" s="571"/>
      <c r="AG52" s="571">
        <v>0</v>
      </c>
      <c r="AH52" s="571">
        <v>35909.93</v>
      </c>
      <c r="AI52" s="571"/>
      <c r="AJ52" s="571">
        <v>9793119.1099999994</v>
      </c>
      <c r="AK52" s="571">
        <v>350892.26</v>
      </c>
      <c r="AL52" s="571">
        <v>16645.080000000002</v>
      </c>
      <c r="AM52" s="571"/>
      <c r="AN52" s="763">
        <v>253715.16</v>
      </c>
      <c r="AO52" s="571">
        <v>987652.22</v>
      </c>
      <c r="AP52" s="571">
        <v>237870.85</v>
      </c>
      <c r="AQ52" s="571">
        <v>46663.53</v>
      </c>
      <c r="AR52" s="571">
        <v>1399449.52</v>
      </c>
      <c r="AS52" s="571"/>
      <c r="AT52" s="571">
        <v>308825</v>
      </c>
      <c r="AU52" s="571">
        <v>470696.11</v>
      </c>
      <c r="AV52" s="571">
        <v>599572.07999999996</v>
      </c>
      <c r="AW52" s="571">
        <v>104998.92</v>
      </c>
      <c r="AX52" s="571"/>
      <c r="AY52" s="571">
        <v>318663.32</v>
      </c>
      <c r="AZ52" s="571">
        <v>218323.11</v>
      </c>
      <c r="BA52" s="571">
        <v>608436.36</v>
      </c>
      <c r="BB52" s="571">
        <v>189958.56</v>
      </c>
      <c r="BC52" s="571">
        <v>132966</v>
      </c>
      <c r="BD52" s="571">
        <v>395850.81</v>
      </c>
      <c r="BE52" s="571">
        <v>55012.88</v>
      </c>
      <c r="BF52" s="571"/>
      <c r="BG52" s="571">
        <v>305949.87</v>
      </c>
      <c r="BH52" s="571"/>
      <c r="BI52" s="571">
        <v>364916.83</v>
      </c>
      <c r="BJ52" s="571">
        <v>26932.68</v>
      </c>
      <c r="BK52" s="571">
        <v>63396.3</v>
      </c>
      <c r="BL52" s="571">
        <v>6804.74</v>
      </c>
      <c r="BM52" s="571"/>
      <c r="BN52" s="571">
        <v>238813.17</v>
      </c>
      <c r="BO52" s="571">
        <v>90570.71</v>
      </c>
      <c r="BP52" s="571">
        <v>4304944.92</v>
      </c>
      <c r="BQ52" s="571">
        <v>190807.01</v>
      </c>
      <c r="BR52" s="571">
        <v>137943.04000000001</v>
      </c>
      <c r="BS52" s="571">
        <v>454052</v>
      </c>
      <c r="BT52" s="571">
        <v>6202.14</v>
      </c>
      <c r="BU52" s="571">
        <v>77327.899999999994</v>
      </c>
      <c r="BV52" s="571"/>
      <c r="BW52" s="571">
        <v>117043.56</v>
      </c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</row>
    <row r="53" spans="1:96" x14ac:dyDescent="0.25">
      <c r="A53" s="503">
        <v>42</v>
      </c>
      <c r="B53" s="572">
        <v>5315</v>
      </c>
      <c r="C53" s="571">
        <v>28891002.329999998</v>
      </c>
      <c r="D53" s="571">
        <v>227714.43</v>
      </c>
      <c r="E53" s="571">
        <v>143184.01</v>
      </c>
      <c r="F53" s="571">
        <v>947769</v>
      </c>
      <c r="G53" s="571"/>
      <c r="H53" s="571">
        <v>1043452.56</v>
      </c>
      <c r="I53" s="571">
        <v>930341.46</v>
      </c>
      <c r="J53" s="571"/>
      <c r="K53" s="571">
        <v>393655.66</v>
      </c>
      <c r="L53" s="571">
        <v>281314.28999999998</v>
      </c>
      <c r="M53" s="571">
        <v>87002.58</v>
      </c>
      <c r="N53" s="571">
        <v>546560.03</v>
      </c>
      <c r="O53" s="571">
        <v>200842.43</v>
      </c>
      <c r="P53" s="571">
        <v>255283.29</v>
      </c>
      <c r="Q53" s="571">
        <v>1672068.23</v>
      </c>
      <c r="S53" s="571">
        <v>1277152.03</v>
      </c>
      <c r="T53" s="571">
        <v>1534148.11</v>
      </c>
      <c r="U53" s="571">
        <v>1229822</v>
      </c>
      <c r="V53" s="571">
        <v>207147.8</v>
      </c>
      <c r="W53" s="571">
        <v>799699.77</v>
      </c>
      <c r="X53" s="571">
        <v>595825.31000000006</v>
      </c>
      <c r="Y53" s="571">
        <v>159240.99</v>
      </c>
      <c r="Z53" s="571">
        <v>1553472.97</v>
      </c>
      <c r="AA53" s="571">
        <v>421396.02</v>
      </c>
      <c r="AB53" s="571"/>
      <c r="AC53" s="571"/>
      <c r="AD53" s="571">
        <v>322007.53000000003</v>
      </c>
      <c r="AE53" s="571">
        <v>229342.14</v>
      </c>
      <c r="AF53" s="571"/>
      <c r="AG53" s="571">
        <v>139453.46</v>
      </c>
      <c r="AH53" s="571">
        <v>240435.67</v>
      </c>
      <c r="AI53" s="571"/>
      <c r="AJ53" s="571">
        <v>43263686.280000001</v>
      </c>
      <c r="AK53" s="571">
        <v>7851531.5099999998</v>
      </c>
      <c r="AL53" s="571">
        <v>400146.78</v>
      </c>
      <c r="AM53" s="571"/>
      <c r="AN53" s="763">
        <v>394383.04</v>
      </c>
      <c r="AO53" s="571">
        <v>2438848.6</v>
      </c>
      <c r="AP53" s="571">
        <v>223560.65</v>
      </c>
      <c r="AQ53" s="571">
        <v>486947.31</v>
      </c>
      <c r="AR53" s="571">
        <v>1888920.34</v>
      </c>
      <c r="AS53" s="571"/>
      <c r="AT53" s="571">
        <v>1578718</v>
      </c>
      <c r="AU53" s="571">
        <v>914002.15</v>
      </c>
      <c r="AV53" s="571">
        <v>2963321.85</v>
      </c>
      <c r="AW53" s="571">
        <v>360498.22</v>
      </c>
      <c r="AX53" s="571"/>
      <c r="AY53" s="571">
        <v>426965.77679999999</v>
      </c>
      <c r="AZ53" s="571">
        <v>226339.87</v>
      </c>
      <c r="BA53" s="571">
        <v>1566395.57</v>
      </c>
      <c r="BB53" s="571">
        <v>356765.07</v>
      </c>
      <c r="BC53" s="571">
        <v>863643</v>
      </c>
      <c r="BD53" s="571">
        <v>1212089.82</v>
      </c>
      <c r="BE53" s="571">
        <v>588954.38</v>
      </c>
      <c r="BF53" s="571"/>
      <c r="BG53" s="571">
        <v>782929.93</v>
      </c>
      <c r="BH53" s="571"/>
      <c r="BI53" s="571">
        <v>347013.25</v>
      </c>
      <c r="BJ53" s="571">
        <v>312036.53999999998</v>
      </c>
      <c r="BK53" s="571">
        <v>360502.46</v>
      </c>
      <c r="BL53" s="571">
        <v>201990.22</v>
      </c>
      <c r="BM53" s="571"/>
      <c r="BN53" s="571">
        <v>1497883.86</v>
      </c>
      <c r="BO53" s="571">
        <v>518520.73</v>
      </c>
      <c r="BP53" s="571">
        <v>22199865.82</v>
      </c>
      <c r="BQ53" s="571">
        <v>4940176.07</v>
      </c>
      <c r="BR53" s="571">
        <v>500107.27</v>
      </c>
      <c r="BS53" s="571">
        <v>1475596</v>
      </c>
      <c r="BT53" s="571">
        <v>914826.15</v>
      </c>
      <c r="BU53" s="571">
        <v>102659.08</v>
      </c>
      <c r="BV53" s="571"/>
      <c r="BW53" s="571">
        <v>378562.81</v>
      </c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</row>
    <row r="54" spans="1:96" x14ac:dyDescent="0.25">
      <c r="A54" s="503">
        <v>43</v>
      </c>
      <c r="B54" s="572">
        <v>5320</v>
      </c>
      <c r="C54" s="571">
        <v>5020949.62</v>
      </c>
      <c r="D54" s="571">
        <v>167706.59</v>
      </c>
      <c r="E54" s="571">
        <v>219.14</v>
      </c>
      <c r="F54" s="571">
        <v>302029</v>
      </c>
      <c r="G54" s="571"/>
      <c r="H54" s="571">
        <v>209061.65</v>
      </c>
      <c r="I54" s="571">
        <v>221179.97</v>
      </c>
      <c r="J54" s="571"/>
      <c r="K54" s="571">
        <v>280511.78999999998</v>
      </c>
      <c r="L54" s="571">
        <v>91644.88</v>
      </c>
      <c r="M54" s="571">
        <v>0</v>
      </c>
      <c r="N54" s="571">
        <v>92749.73</v>
      </c>
      <c r="O54" s="571">
        <v>0</v>
      </c>
      <c r="P54" s="571">
        <v>87775.63</v>
      </c>
      <c r="Q54" s="571">
        <v>295087.03000000003</v>
      </c>
      <c r="S54" s="571">
        <v>787039.54</v>
      </c>
      <c r="T54" s="571">
        <v>37958.65</v>
      </c>
      <c r="U54" s="571">
        <v>165924</v>
      </c>
      <c r="V54" s="571">
        <v>133841.85</v>
      </c>
      <c r="W54" s="571">
        <v>259657.05</v>
      </c>
      <c r="X54" s="571">
        <v>120191.45</v>
      </c>
      <c r="Y54" s="571">
        <v>29375.99</v>
      </c>
      <c r="Z54" s="571">
        <v>140859.21</v>
      </c>
      <c r="AA54" s="571">
        <v>8641.02</v>
      </c>
      <c r="AB54" s="571"/>
      <c r="AC54" s="571"/>
      <c r="AD54" s="571">
        <v>517670.62</v>
      </c>
      <c r="AE54" s="571">
        <v>42808.08</v>
      </c>
      <c r="AF54" s="571"/>
      <c r="AG54" s="571">
        <v>1499.21</v>
      </c>
      <c r="AH54" s="571">
        <v>112540.49</v>
      </c>
      <c r="AI54" s="571"/>
      <c r="AJ54" s="571">
        <v>3367709.98</v>
      </c>
      <c r="AK54" s="571">
        <v>1151488.1299999999</v>
      </c>
      <c r="AL54" s="571">
        <v>151282.5</v>
      </c>
      <c r="AM54" s="571"/>
      <c r="AN54" s="763">
        <v>161141.99</v>
      </c>
      <c r="AO54" s="571">
        <v>632404.18999999994</v>
      </c>
      <c r="AP54" s="571">
        <v>24045.39</v>
      </c>
      <c r="AQ54" s="571">
        <v>108928.96000000001</v>
      </c>
      <c r="AR54" s="571">
        <v>962087.97</v>
      </c>
      <c r="AS54" s="571"/>
      <c r="AT54" s="571">
        <v>272600</v>
      </c>
      <c r="AU54" s="571">
        <v>734283</v>
      </c>
      <c r="AV54" s="571">
        <v>471419.62</v>
      </c>
      <c r="AW54" s="571">
        <v>89392.67</v>
      </c>
      <c r="AX54" s="571"/>
      <c r="AY54" s="571">
        <v>215996.144</v>
      </c>
      <c r="AZ54" s="571">
        <v>99791.9</v>
      </c>
      <c r="BA54" s="571">
        <v>182673.3</v>
      </c>
      <c r="BB54" s="571">
        <v>107470.77</v>
      </c>
      <c r="BC54" s="571">
        <v>32328</v>
      </c>
      <c r="BD54" s="571">
        <v>178917.51</v>
      </c>
      <c r="BE54" s="571">
        <v>142897.53</v>
      </c>
      <c r="BF54" s="571"/>
      <c r="BG54" s="571">
        <v>753768</v>
      </c>
      <c r="BH54" s="571"/>
      <c r="BI54" s="571">
        <v>203357.52</v>
      </c>
      <c r="BJ54" s="571">
        <v>40003.65</v>
      </c>
      <c r="BK54" s="571">
        <v>49463.67</v>
      </c>
      <c r="BL54" s="571">
        <v>97863.039999999994</v>
      </c>
      <c r="BM54" s="571"/>
      <c r="BN54" s="571">
        <v>386749.6</v>
      </c>
      <c r="BO54" s="571">
        <v>4375.53</v>
      </c>
      <c r="BP54" s="571">
        <v>4082923.06</v>
      </c>
      <c r="BQ54" s="571">
        <v>891387.61</v>
      </c>
      <c r="BR54" s="571">
        <v>279638.46999999997</v>
      </c>
      <c r="BS54" s="571">
        <v>651736</v>
      </c>
      <c r="BT54" s="571">
        <v>372974.66</v>
      </c>
      <c r="BU54" s="571">
        <v>106191.97</v>
      </c>
      <c r="BV54" s="571"/>
      <c r="BW54" s="571">
        <v>124279.94</v>
      </c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</row>
    <row r="55" spans="1:96" x14ac:dyDescent="0.25">
      <c r="A55" s="503">
        <v>44</v>
      </c>
      <c r="B55" s="572">
        <v>5325</v>
      </c>
      <c r="C55" s="571">
        <v>1014.72</v>
      </c>
      <c r="D55" s="571">
        <v>0</v>
      </c>
      <c r="E55" s="571">
        <v>0</v>
      </c>
      <c r="F55" s="571">
        <v>0</v>
      </c>
      <c r="G55" s="571"/>
      <c r="H55" s="571">
        <v>-194.09</v>
      </c>
      <c r="I55" s="571">
        <v>100</v>
      </c>
      <c r="J55" s="571"/>
      <c r="K55" s="571">
        <v>0</v>
      </c>
      <c r="L55" s="571">
        <v>-0.06</v>
      </c>
      <c r="M55" s="571">
        <v>0</v>
      </c>
      <c r="N55" s="571">
        <v>0</v>
      </c>
      <c r="O55" s="571">
        <v>0</v>
      </c>
      <c r="P55" s="571">
        <v>0</v>
      </c>
      <c r="Q55" s="571">
        <v>40.549999999999997</v>
      </c>
      <c r="S55" s="571">
        <v>0</v>
      </c>
      <c r="T55" s="571">
        <v>0</v>
      </c>
      <c r="U55" s="571">
        <v>0</v>
      </c>
      <c r="V55" s="571">
        <v>0</v>
      </c>
      <c r="W55" s="571">
        <v>0</v>
      </c>
      <c r="X55" s="571">
        <v>0</v>
      </c>
      <c r="Y55" s="571">
        <v>0</v>
      </c>
      <c r="Z55" s="571">
        <v>0</v>
      </c>
      <c r="AA55" s="571">
        <v>0</v>
      </c>
      <c r="AB55" s="571"/>
      <c r="AC55" s="571"/>
      <c r="AD55" s="571">
        <v>0</v>
      </c>
      <c r="AE55" s="571">
        <v>0</v>
      </c>
      <c r="AF55" s="571"/>
      <c r="AG55" s="571">
        <v>0</v>
      </c>
      <c r="AH55" s="571">
        <v>0</v>
      </c>
      <c r="AI55" s="571"/>
      <c r="AJ55" s="571">
        <v>0</v>
      </c>
      <c r="AK55" s="571">
        <v>0</v>
      </c>
      <c r="AL55" s="571">
        <v>-10.57</v>
      </c>
      <c r="AM55" s="571"/>
      <c r="AN55" s="763">
        <v>0</v>
      </c>
      <c r="AO55" s="571">
        <v>4.29</v>
      </c>
      <c r="AP55" s="571">
        <v>-632.02</v>
      </c>
      <c r="AQ55" s="571">
        <v>0</v>
      </c>
      <c r="AR55" s="571">
        <v>0</v>
      </c>
      <c r="AS55" s="571"/>
      <c r="AT55" s="571">
        <v>931</v>
      </c>
      <c r="AU55" s="571">
        <v>50.54</v>
      </c>
      <c r="AV55" s="571">
        <v>10.44</v>
      </c>
      <c r="AW55" s="571">
        <v>0</v>
      </c>
      <c r="AX55" s="571"/>
      <c r="AY55" s="571">
        <v>0.01</v>
      </c>
      <c r="AZ55" s="571">
        <v>-0.67</v>
      </c>
      <c r="BA55" s="571">
        <v>0</v>
      </c>
      <c r="BB55" s="571">
        <v>0</v>
      </c>
      <c r="BC55" s="571">
        <v>0</v>
      </c>
      <c r="BD55" s="571">
        <v>0</v>
      </c>
      <c r="BE55" s="571">
        <v>-1121.08</v>
      </c>
      <c r="BF55" s="571"/>
      <c r="BG55" s="571">
        <v>0</v>
      </c>
      <c r="BH55" s="571"/>
      <c r="BI55" s="571">
        <v>0</v>
      </c>
      <c r="BJ55" s="571">
        <v>-0.1</v>
      </c>
      <c r="BK55" s="571">
        <v>5.88</v>
      </c>
      <c r="BL55" s="571">
        <v>0</v>
      </c>
      <c r="BM55" s="571"/>
      <c r="BN55" s="571">
        <v>0</v>
      </c>
      <c r="BO55" s="571">
        <v>0</v>
      </c>
      <c r="BP55" s="571">
        <v>0</v>
      </c>
      <c r="BQ55" s="571">
        <v>0.67</v>
      </c>
      <c r="BR55" s="571">
        <v>0</v>
      </c>
      <c r="BS55" s="571">
        <v>0</v>
      </c>
      <c r="BT55" s="571">
        <v>41.19</v>
      </c>
      <c r="BU55" s="571">
        <v>0</v>
      </c>
      <c r="BV55" s="571"/>
      <c r="BW55" s="571">
        <v>0</v>
      </c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</row>
    <row r="56" spans="1:96" x14ac:dyDescent="0.25">
      <c r="A56" s="503">
        <v>45</v>
      </c>
      <c r="B56" s="572">
        <v>5330</v>
      </c>
      <c r="C56" s="571">
        <v>14014.53</v>
      </c>
      <c r="D56" s="571">
        <v>0</v>
      </c>
      <c r="E56" s="571">
        <v>0</v>
      </c>
      <c r="F56" s="571">
        <v>0</v>
      </c>
      <c r="G56" s="571"/>
      <c r="H56" s="571">
        <v>0</v>
      </c>
      <c r="I56" s="571">
        <v>120298.43</v>
      </c>
      <c r="J56" s="571"/>
      <c r="K56" s="571">
        <v>0</v>
      </c>
      <c r="L56" s="571">
        <v>0</v>
      </c>
      <c r="M56" s="571">
        <v>0</v>
      </c>
      <c r="N56" s="571">
        <v>0</v>
      </c>
      <c r="O56" s="571">
        <v>275</v>
      </c>
      <c r="P56" s="571">
        <v>7016.05</v>
      </c>
      <c r="Q56" s="571">
        <v>10869.29</v>
      </c>
      <c r="S56" s="571">
        <v>0</v>
      </c>
      <c r="T56" s="571">
        <v>0</v>
      </c>
      <c r="U56" s="571">
        <v>0</v>
      </c>
      <c r="V56" s="571">
        <v>0</v>
      </c>
      <c r="W56" s="571">
        <v>0</v>
      </c>
      <c r="X56" s="571">
        <v>0</v>
      </c>
      <c r="Y56" s="571">
        <v>-171.9</v>
      </c>
      <c r="Z56" s="571">
        <v>0</v>
      </c>
      <c r="AA56" s="571">
        <v>361.8</v>
      </c>
      <c r="AB56" s="571"/>
      <c r="AC56" s="571"/>
      <c r="AD56" s="571">
        <v>1220.9000000000001</v>
      </c>
      <c r="AE56" s="571">
        <v>822.94</v>
      </c>
      <c r="AF56" s="571"/>
      <c r="AG56" s="571">
        <v>1012.5</v>
      </c>
      <c r="AH56" s="571">
        <v>0</v>
      </c>
      <c r="AI56" s="571"/>
      <c r="AJ56" s="571">
        <v>0</v>
      </c>
      <c r="AK56" s="571">
        <v>13.05</v>
      </c>
      <c r="AL56" s="571">
        <v>0</v>
      </c>
      <c r="AM56" s="571"/>
      <c r="AN56" s="763">
        <v>0</v>
      </c>
      <c r="AO56" s="571">
        <v>0</v>
      </c>
      <c r="AP56" s="571">
        <v>3717.22</v>
      </c>
      <c r="AQ56" s="571">
        <v>0</v>
      </c>
      <c r="AR56" s="571">
        <v>-41529</v>
      </c>
      <c r="AS56" s="571"/>
      <c r="AT56" s="571">
        <v>0</v>
      </c>
      <c r="AU56" s="571">
        <v>0</v>
      </c>
      <c r="AV56" s="571">
        <v>0</v>
      </c>
      <c r="AW56" s="571">
        <v>0</v>
      </c>
      <c r="AX56" s="571"/>
      <c r="AY56" s="571">
        <v>0</v>
      </c>
      <c r="AZ56" s="571">
        <v>728</v>
      </c>
      <c r="BA56" s="571">
        <v>0</v>
      </c>
      <c r="BB56" s="571">
        <v>0</v>
      </c>
      <c r="BC56" s="571">
        <v>0</v>
      </c>
      <c r="BD56" s="571">
        <v>0</v>
      </c>
      <c r="BE56" s="571">
        <v>-6180</v>
      </c>
      <c r="BF56" s="571"/>
      <c r="BG56" s="571">
        <v>0</v>
      </c>
      <c r="BH56" s="571"/>
      <c r="BI56" s="571">
        <v>0</v>
      </c>
      <c r="BJ56" s="571">
        <v>0</v>
      </c>
      <c r="BK56" s="571">
        <v>0</v>
      </c>
      <c r="BL56" s="571">
        <v>3923.56</v>
      </c>
      <c r="BM56" s="571"/>
      <c r="BN56" s="571">
        <v>0</v>
      </c>
      <c r="BO56" s="571">
        <v>0</v>
      </c>
      <c r="BP56" s="571">
        <v>0</v>
      </c>
      <c r="BQ56" s="571">
        <v>2318.62</v>
      </c>
      <c r="BR56" s="571">
        <v>952.61</v>
      </c>
      <c r="BS56" s="571">
        <v>-25405</v>
      </c>
      <c r="BT56" s="571">
        <v>0</v>
      </c>
      <c r="BU56" s="571">
        <v>0</v>
      </c>
      <c r="BV56" s="571"/>
      <c r="BW56" s="571">
        <v>21106.49</v>
      </c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</row>
    <row r="57" spans="1:96" x14ac:dyDescent="0.25">
      <c r="A57" s="503">
        <v>46</v>
      </c>
      <c r="B57" s="572">
        <v>5340</v>
      </c>
      <c r="C57" s="571">
        <v>184144.14</v>
      </c>
      <c r="D57" s="571">
        <v>220656.81</v>
      </c>
      <c r="E57" s="571">
        <v>0</v>
      </c>
      <c r="F57" s="571">
        <v>0</v>
      </c>
      <c r="G57" s="571"/>
      <c r="H57" s="571">
        <v>667513.14</v>
      </c>
      <c r="I57" s="571">
        <v>801288.42</v>
      </c>
      <c r="J57" s="571"/>
      <c r="K57" s="571">
        <v>488741.31</v>
      </c>
      <c r="L57" s="571">
        <v>0</v>
      </c>
      <c r="M57" s="571">
        <v>0</v>
      </c>
      <c r="N57" s="571">
        <v>0</v>
      </c>
      <c r="O57" s="571">
        <v>0</v>
      </c>
      <c r="P57" s="571">
        <v>0</v>
      </c>
      <c r="Q57" s="571">
        <v>0</v>
      </c>
      <c r="S57" s="571">
        <v>0</v>
      </c>
      <c r="T57" s="571">
        <v>0</v>
      </c>
      <c r="U57" s="571">
        <v>0</v>
      </c>
      <c r="V57" s="571">
        <v>0</v>
      </c>
      <c r="W57" s="571">
        <v>55815.839999999997</v>
      </c>
      <c r="X57" s="571">
        <v>144977.76</v>
      </c>
      <c r="Y57" s="571">
        <v>0</v>
      </c>
      <c r="Z57" s="571">
        <v>85481.76</v>
      </c>
      <c r="AA57" s="571">
        <v>34.86</v>
      </c>
      <c r="AB57" s="571"/>
      <c r="AC57" s="571"/>
      <c r="AD57" s="571">
        <v>0</v>
      </c>
      <c r="AE57" s="571">
        <v>23769.599999999999</v>
      </c>
      <c r="AF57" s="571"/>
      <c r="AG57" s="571">
        <v>0</v>
      </c>
      <c r="AH57" s="571">
        <v>0</v>
      </c>
      <c r="AI57" s="571"/>
      <c r="AJ57" s="571">
        <v>5533036.1799999997</v>
      </c>
      <c r="AK57" s="571">
        <v>0</v>
      </c>
      <c r="AL57" s="571">
        <v>338825.15</v>
      </c>
      <c r="AM57" s="571"/>
      <c r="AN57" s="763">
        <v>0</v>
      </c>
      <c r="AO57" s="571">
        <v>0</v>
      </c>
      <c r="AP57" s="571">
        <v>49512.7</v>
      </c>
      <c r="AQ57" s="571">
        <v>124979.44</v>
      </c>
      <c r="AR57" s="571">
        <v>0</v>
      </c>
      <c r="AS57" s="571"/>
      <c r="AT57" s="571">
        <v>0</v>
      </c>
      <c r="AU57" s="571">
        <v>4428.82</v>
      </c>
      <c r="AV57" s="571">
        <v>222158.29</v>
      </c>
      <c r="AW57" s="571">
        <v>5613.5</v>
      </c>
      <c r="AX57" s="571"/>
      <c r="AY57" s="571">
        <v>0</v>
      </c>
      <c r="AZ57" s="571">
        <v>4308.04</v>
      </c>
      <c r="BA57" s="571">
        <v>80478.5</v>
      </c>
      <c r="BB57" s="571">
        <v>0</v>
      </c>
      <c r="BC57" s="571">
        <v>0</v>
      </c>
      <c r="BD57" s="571">
        <v>0</v>
      </c>
      <c r="BE57" s="571">
        <v>-42.91</v>
      </c>
      <c r="BF57" s="571"/>
      <c r="BG57" s="571">
        <v>0</v>
      </c>
      <c r="BH57" s="571"/>
      <c r="BI57" s="571">
        <v>0</v>
      </c>
      <c r="BJ57" s="571">
        <v>0</v>
      </c>
      <c r="BK57" s="571">
        <v>10114.799999999999</v>
      </c>
      <c r="BL57" s="571">
        <v>0</v>
      </c>
      <c r="BM57" s="571"/>
      <c r="BN57" s="571">
        <v>0</v>
      </c>
      <c r="BO57" s="571">
        <v>66932.73</v>
      </c>
      <c r="BP57" s="571">
        <v>0</v>
      </c>
      <c r="BQ57" s="571">
        <v>1922195.86</v>
      </c>
      <c r="BR57" s="571">
        <v>0</v>
      </c>
      <c r="BS57" s="571">
        <v>0</v>
      </c>
      <c r="BT57" s="571">
        <v>18919.560000000001</v>
      </c>
      <c r="BU57" s="571">
        <v>55770.85</v>
      </c>
      <c r="BV57" s="571"/>
      <c r="BW57" s="571">
        <v>0</v>
      </c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</row>
    <row r="58" spans="1:96" x14ac:dyDescent="0.25">
      <c r="A58" s="503">
        <v>48</v>
      </c>
      <c r="B58" s="570" t="s">
        <v>120</v>
      </c>
      <c r="C58" s="571"/>
      <c r="D58" s="571"/>
      <c r="E58" s="571"/>
      <c r="F58" s="571"/>
      <c r="G58" s="571"/>
      <c r="H58" s="571"/>
      <c r="I58" s="571"/>
      <c r="J58" s="571"/>
      <c r="K58" s="571"/>
      <c r="L58" s="571"/>
      <c r="M58" s="571"/>
      <c r="N58" s="571"/>
      <c r="O58" s="571"/>
      <c r="P58" s="571"/>
      <c r="Q58" s="571"/>
      <c r="S58" s="571"/>
      <c r="T58" s="571"/>
      <c r="U58" s="571"/>
      <c r="V58" s="571"/>
      <c r="W58" s="571"/>
      <c r="X58" s="571"/>
      <c r="Y58" s="571"/>
      <c r="Z58" s="571"/>
      <c r="AA58" s="571"/>
      <c r="AB58" s="571"/>
      <c r="AC58" s="571"/>
      <c r="AD58" s="571"/>
      <c r="AE58" s="571"/>
      <c r="AF58" s="571"/>
      <c r="AG58" s="571"/>
      <c r="AH58" s="571"/>
      <c r="AI58" s="571"/>
      <c r="AJ58" s="571"/>
      <c r="AK58" s="571"/>
      <c r="AL58" s="571"/>
      <c r="AM58" s="571"/>
      <c r="AN58" s="763"/>
      <c r="AO58" s="571"/>
      <c r="AP58" s="571"/>
      <c r="AQ58" s="571"/>
      <c r="AR58" s="571"/>
      <c r="AS58" s="571"/>
      <c r="AT58" s="571"/>
      <c r="AU58" s="571"/>
      <c r="AV58" s="571"/>
      <c r="AW58" s="571"/>
      <c r="AX58" s="571"/>
      <c r="AY58" s="571"/>
      <c r="AZ58" s="571"/>
      <c r="BA58" s="571"/>
      <c r="BB58" s="571"/>
      <c r="BC58" s="571"/>
      <c r="BD58" s="571"/>
      <c r="BE58" s="571"/>
      <c r="BF58" s="571"/>
      <c r="BG58" s="571"/>
      <c r="BH58" s="571"/>
      <c r="BI58" s="571"/>
      <c r="BJ58" s="571"/>
      <c r="BK58" s="571"/>
      <c r="BL58" s="571"/>
      <c r="BM58" s="571"/>
      <c r="BN58" s="571"/>
      <c r="BO58" s="571"/>
      <c r="BP58" s="571"/>
      <c r="BQ58" s="571"/>
      <c r="BR58" s="571"/>
      <c r="BS58" s="571"/>
      <c r="BT58" s="571"/>
      <c r="BU58" s="571"/>
      <c r="BV58" s="571"/>
      <c r="BW58" s="571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</row>
    <row r="59" spans="1:96" x14ac:dyDescent="0.25">
      <c r="A59" s="503">
        <v>49</v>
      </c>
      <c r="B59" s="572">
        <v>5405</v>
      </c>
      <c r="C59" s="571">
        <v>829193.19</v>
      </c>
      <c r="D59" s="571">
        <v>0</v>
      </c>
      <c r="E59" s="571">
        <v>0</v>
      </c>
      <c r="F59" s="571">
        <v>0</v>
      </c>
      <c r="G59" s="571"/>
      <c r="H59" s="571">
        <v>0</v>
      </c>
      <c r="I59" s="571">
        <v>0</v>
      </c>
      <c r="J59" s="571"/>
      <c r="K59" s="571">
        <v>0</v>
      </c>
      <c r="L59" s="571">
        <v>0</v>
      </c>
      <c r="M59" s="571">
        <v>0</v>
      </c>
      <c r="N59" s="571">
        <v>0</v>
      </c>
      <c r="O59" s="571">
        <v>0</v>
      </c>
      <c r="P59" s="571">
        <v>0</v>
      </c>
      <c r="Q59" s="571">
        <v>3313.39</v>
      </c>
      <c r="S59" s="571">
        <v>0</v>
      </c>
      <c r="T59" s="571">
        <v>0</v>
      </c>
      <c r="U59" s="571">
        <v>31901</v>
      </c>
      <c r="V59" s="571">
        <v>0</v>
      </c>
      <c r="W59" s="571">
        <v>0</v>
      </c>
      <c r="X59" s="571">
        <v>1015</v>
      </c>
      <c r="Y59" s="571">
        <v>12507.07</v>
      </c>
      <c r="Z59" s="571">
        <v>0</v>
      </c>
      <c r="AA59" s="571">
        <v>0</v>
      </c>
      <c r="AB59" s="571"/>
      <c r="AC59" s="571"/>
      <c r="AD59" s="571">
        <v>0</v>
      </c>
      <c r="AE59" s="571">
        <v>0</v>
      </c>
      <c r="AF59" s="571"/>
      <c r="AG59" s="571">
        <v>0</v>
      </c>
      <c r="AH59" s="571">
        <v>0</v>
      </c>
      <c r="AI59" s="571"/>
      <c r="AJ59" s="571">
        <v>0</v>
      </c>
      <c r="AK59" s="571">
        <v>0</v>
      </c>
      <c r="AL59" s="571">
        <v>0</v>
      </c>
      <c r="AM59" s="571"/>
      <c r="AN59" s="763">
        <v>0</v>
      </c>
      <c r="AO59" s="571">
        <v>0</v>
      </c>
      <c r="AP59" s="571">
        <v>0</v>
      </c>
      <c r="AQ59" s="571">
        <v>0</v>
      </c>
      <c r="AR59" s="571">
        <v>0</v>
      </c>
      <c r="AS59" s="571"/>
      <c r="AT59" s="571">
        <v>0</v>
      </c>
      <c r="AU59" s="571">
        <v>0</v>
      </c>
      <c r="AV59" s="571">
        <v>0</v>
      </c>
      <c r="AW59" s="571">
        <v>0</v>
      </c>
      <c r="AX59" s="571"/>
      <c r="AY59" s="571">
        <v>0</v>
      </c>
      <c r="AZ59" s="571">
        <v>0</v>
      </c>
      <c r="BA59" s="571">
        <v>0</v>
      </c>
      <c r="BB59" s="571">
        <v>0</v>
      </c>
      <c r="BC59" s="571">
        <v>0</v>
      </c>
      <c r="BD59" s="571">
        <v>156303.07999999999</v>
      </c>
      <c r="BE59" s="571">
        <v>430.7</v>
      </c>
      <c r="BF59" s="571"/>
      <c r="BG59" s="571">
        <v>0</v>
      </c>
      <c r="BH59" s="571"/>
      <c r="BI59" s="571">
        <v>57652.29</v>
      </c>
      <c r="BJ59" s="571">
        <v>0</v>
      </c>
      <c r="BK59" s="571">
        <v>0</v>
      </c>
      <c r="BL59" s="571">
        <v>0</v>
      </c>
      <c r="BM59" s="571"/>
      <c r="BN59" s="571">
        <v>0</v>
      </c>
      <c r="BO59" s="571">
        <v>0</v>
      </c>
      <c r="BP59" s="571">
        <v>0</v>
      </c>
      <c r="BQ59" s="571">
        <v>0</v>
      </c>
      <c r="BR59" s="571">
        <v>0</v>
      </c>
      <c r="BS59" s="571">
        <v>0</v>
      </c>
      <c r="BT59" s="571">
        <v>30345.95</v>
      </c>
      <c r="BU59" s="571">
        <v>0</v>
      </c>
      <c r="BV59" s="571"/>
      <c r="BW59" s="571">
        <v>0</v>
      </c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</row>
    <row r="60" spans="1:96" x14ac:dyDescent="0.25">
      <c r="A60" s="503">
        <v>50</v>
      </c>
      <c r="B60" s="572">
        <v>5410</v>
      </c>
      <c r="C60" s="571">
        <v>3434679.11</v>
      </c>
      <c r="D60" s="571">
        <v>6845.54</v>
      </c>
      <c r="E60" s="571">
        <v>0</v>
      </c>
      <c r="F60" s="571">
        <v>140827</v>
      </c>
      <c r="G60" s="571"/>
      <c r="H60" s="571">
        <v>143258.76</v>
      </c>
      <c r="I60" s="571">
        <v>0</v>
      </c>
      <c r="J60" s="571"/>
      <c r="K60" s="571">
        <v>0</v>
      </c>
      <c r="L60" s="571">
        <v>24322.94</v>
      </c>
      <c r="M60" s="571">
        <v>0</v>
      </c>
      <c r="N60" s="571">
        <v>158.78</v>
      </c>
      <c r="O60" s="571">
        <v>4305</v>
      </c>
      <c r="P60" s="571">
        <v>2777.29</v>
      </c>
      <c r="Q60" s="571">
        <v>42238.879999999997</v>
      </c>
      <c r="S60" s="571">
        <v>13999.25</v>
      </c>
      <c r="T60" s="571">
        <v>102480.5</v>
      </c>
      <c r="U60" s="571">
        <v>0</v>
      </c>
      <c r="V60" s="571">
        <v>0</v>
      </c>
      <c r="W60" s="571">
        <v>33267.910000000003</v>
      </c>
      <c r="X60" s="571">
        <v>0</v>
      </c>
      <c r="Y60" s="571">
        <v>10432.64</v>
      </c>
      <c r="Z60" s="571">
        <v>0</v>
      </c>
      <c r="AA60" s="571">
        <v>0</v>
      </c>
      <c r="AB60" s="571"/>
      <c r="AC60" s="571"/>
      <c r="AD60" s="571">
        <v>0</v>
      </c>
      <c r="AE60" s="571">
        <v>3638.78</v>
      </c>
      <c r="AF60" s="571"/>
      <c r="AG60" s="571">
        <v>0</v>
      </c>
      <c r="AH60" s="571">
        <v>0</v>
      </c>
      <c r="AI60" s="571"/>
      <c r="AJ60" s="571">
        <v>1270570.08</v>
      </c>
      <c r="AK60" s="571">
        <v>4109228.65</v>
      </c>
      <c r="AL60" s="571">
        <v>74184.320000000007</v>
      </c>
      <c r="AM60" s="571"/>
      <c r="AN60" s="763">
        <v>0</v>
      </c>
      <c r="AO60" s="571">
        <v>134197.75</v>
      </c>
      <c r="AP60" s="571">
        <v>17214.79</v>
      </c>
      <c r="AQ60" s="571">
        <v>2033.75</v>
      </c>
      <c r="AR60" s="571">
        <v>97670.97</v>
      </c>
      <c r="AS60" s="571"/>
      <c r="AT60" s="571">
        <v>17500</v>
      </c>
      <c r="AU60" s="571">
        <v>80334.69</v>
      </c>
      <c r="AV60" s="571">
        <v>72443.360000000001</v>
      </c>
      <c r="AW60" s="571">
        <v>0</v>
      </c>
      <c r="AX60" s="571"/>
      <c r="AY60" s="571">
        <v>0</v>
      </c>
      <c r="AZ60" s="571">
        <v>0</v>
      </c>
      <c r="BA60" s="571">
        <v>86056.35</v>
      </c>
      <c r="BB60" s="571">
        <v>9004.1200000000008</v>
      </c>
      <c r="BC60" s="571">
        <v>12648</v>
      </c>
      <c r="BD60" s="571">
        <v>162664.85</v>
      </c>
      <c r="BE60" s="571">
        <v>34820.68</v>
      </c>
      <c r="BF60" s="571"/>
      <c r="BG60" s="571">
        <v>0</v>
      </c>
      <c r="BH60" s="571"/>
      <c r="BI60" s="571">
        <v>490532.53</v>
      </c>
      <c r="BJ60" s="571">
        <v>43</v>
      </c>
      <c r="BK60" s="571">
        <v>107.8</v>
      </c>
      <c r="BL60" s="571">
        <v>0</v>
      </c>
      <c r="BM60" s="571"/>
      <c r="BN60" s="571">
        <v>0</v>
      </c>
      <c r="BO60" s="571">
        <v>0</v>
      </c>
      <c r="BP60" s="571">
        <v>0</v>
      </c>
      <c r="BQ60" s="571">
        <v>10078.5</v>
      </c>
      <c r="BR60" s="571">
        <v>16479.310000000001</v>
      </c>
      <c r="BS60" s="571">
        <v>216674</v>
      </c>
      <c r="BT60" s="571">
        <v>6811.56</v>
      </c>
      <c r="BU60" s="571">
        <v>4574.78</v>
      </c>
      <c r="BV60" s="571"/>
      <c r="BW60" s="571">
        <v>460</v>
      </c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</row>
    <row r="61" spans="1:96" x14ac:dyDescent="0.25">
      <c r="A61" s="503">
        <v>51</v>
      </c>
      <c r="B61" s="572">
        <v>5420</v>
      </c>
      <c r="C61" s="571">
        <v>0</v>
      </c>
      <c r="D61" s="571">
        <v>0</v>
      </c>
      <c r="E61" s="571">
        <v>0</v>
      </c>
      <c r="F61" s="571">
        <v>210215</v>
      </c>
      <c r="G61" s="571"/>
      <c r="H61" s="571">
        <v>13195</v>
      </c>
      <c r="I61" s="571">
        <v>29372.5</v>
      </c>
      <c r="J61" s="571"/>
      <c r="K61" s="571">
        <v>0</v>
      </c>
      <c r="L61" s="571">
        <v>1619</v>
      </c>
      <c r="M61" s="571">
        <v>0</v>
      </c>
      <c r="N61" s="571">
        <v>7934.5</v>
      </c>
      <c r="O61" s="571">
        <v>0</v>
      </c>
      <c r="P61" s="571">
        <v>0</v>
      </c>
      <c r="Q61" s="571">
        <v>99739.37</v>
      </c>
      <c r="S61" s="571">
        <v>0</v>
      </c>
      <c r="T61" s="571">
        <v>0</v>
      </c>
      <c r="U61" s="571">
        <v>945</v>
      </c>
      <c r="V61" s="571">
        <v>0</v>
      </c>
      <c r="W61" s="571">
        <v>0</v>
      </c>
      <c r="X61" s="571">
        <v>11252.63</v>
      </c>
      <c r="Y61" s="571">
        <v>880.47</v>
      </c>
      <c r="Z61" s="571">
        <v>0</v>
      </c>
      <c r="AA61" s="571">
        <v>0</v>
      </c>
      <c r="AB61" s="571"/>
      <c r="AC61" s="571"/>
      <c r="AD61" s="571">
        <v>0</v>
      </c>
      <c r="AE61" s="571">
        <v>0</v>
      </c>
      <c r="AF61" s="571"/>
      <c r="AG61" s="571">
        <v>0</v>
      </c>
      <c r="AH61" s="571">
        <v>0</v>
      </c>
      <c r="AI61" s="571"/>
      <c r="AJ61" s="571">
        <v>105002.69</v>
      </c>
      <c r="AK61" s="571">
        <v>0</v>
      </c>
      <c r="AL61" s="571">
        <v>920</v>
      </c>
      <c r="AM61" s="571"/>
      <c r="AN61" s="763">
        <v>995.34</v>
      </c>
      <c r="AO61" s="571">
        <v>96999.77</v>
      </c>
      <c r="AP61" s="571">
        <v>0</v>
      </c>
      <c r="AQ61" s="571">
        <v>0</v>
      </c>
      <c r="AR61" s="571">
        <v>25074.57</v>
      </c>
      <c r="AS61" s="571"/>
      <c r="AT61" s="571">
        <v>0</v>
      </c>
      <c r="AU61" s="571">
        <v>0</v>
      </c>
      <c r="AV61" s="571">
        <v>0</v>
      </c>
      <c r="AW61" s="571">
        <v>0</v>
      </c>
      <c r="AX61" s="571"/>
      <c r="AY61" s="571">
        <v>0</v>
      </c>
      <c r="AZ61" s="571">
        <v>0</v>
      </c>
      <c r="BA61" s="571">
        <v>2022.93</v>
      </c>
      <c r="BB61" s="571">
        <v>0</v>
      </c>
      <c r="BC61" s="571">
        <v>0</v>
      </c>
      <c r="BD61" s="571">
        <v>61620.95</v>
      </c>
      <c r="BE61" s="571">
        <v>1411.45</v>
      </c>
      <c r="BF61" s="571"/>
      <c r="BG61" s="571">
        <v>0</v>
      </c>
      <c r="BH61" s="571"/>
      <c r="BI61" s="571">
        <v>25864.07</v>
      </c>
      <c r="BJ61" s="571">
        <v>9299</v>
      </c>
      <c r="BK61" s="571">
        <v>18435.72</v>
      </c>
      <c r="BL61" s="571">
        <v>0</v>
      </c>
      <c r="BM61" s="571"/>
      <c r="BN61" s="571">
        <v>6029.15</v>
      </c>
      <c r="BO61" s="571">
        <v>0</v>
      </c>
      <c r="BP61" s="571">
        <v>2234663.04</v>
      </c>
      <c r="BQ61" s="571">
        <v>0</v>
      </c>
      <c r="BR61" s="571">
        <v>0</v>
      </c>
      <c r="BS61" s="571">
        <v>24897</v>
      </c>
      <c r="BT61" s="571">
        <v>0</v>
      </c>
      <c r="BU61" s="571">
        <v>1272</v>
      </c>
      <c r="BV61" s="571"/>
      <c r="BW61" s="571">
        <v>12150.84</v>
      </c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</row>
    <row r="62" spans="1:96" x14ac:dyDescent="0.25">
      <c r="A62" s="503">
        <v>52</v>
      </c>
      <c r="B62" s="572">
        <v>5425</v>
      </c>
      <c r="C62" s="571">
        <v>0</v>
      </c>
      <c r="D62" s="571">
        <v>27556.38</v>
      </c>
      <c r="E62" s="571">
        <v>0</v>
      </c>
      <c r="F62" s="571">
        <v>30</v>
      </c>
      <c r="G62" s="571"/>
      <c r="H62" s="571">
        <v>0</v>
      </c>
      <c r="I62" s="571">
        <v>0</v>
      </c>
      <c r="J62" s="571"/>
      <c r="K62" s="571">
        <v>39402.410000000003</v>
      </c>
      <c r="L62" s="571">
        <v>8243.7000000000007</v>
      </c>
      <c r="M62" s="571">
        <v>0</v>
      </c>
      <c r="N62" s="571">
        <v>231699.22</v>
      </c>
      <c r="O62" s="571">
        <v>0</v>
      </c>
      <c r="P62" s="571">
        <v>0</v>
      </c>
      <c r="Q62" s="571">
        <v>0</v>
      </c>
      <c r="S62" s="571">
        <v>0</v>
      </c>
      <c r="T62" s="571">
        <v>0</v>
      </c>
      <c r="U62" s="571">
        <v>445</v>
      </c>
      <c r="V62" s="571">
        <v>0</v>
      </c>
      <c r="W62" s="571">
        <v>0</v>
      </c>
      <c r="X62" s="571">
        <v>0</v>
      </c>
      <c r="Y62" s="571">
        <v>18587.59</v>
      </c>
      <c r="Z62" s="571">
        <v>0</v>
      </c>
      <c r="AA62" s="571">
        <v>0</v>
      </c>
      <c r="AB62" s="571"/>
      <c r="AC62" s="571"/>
      <c r="AD62" s="571">
        <v>0</v>
      </c>
      <c r="AE62" s="571">
        <v>0</v>
      </c>
      <c r="AF62" s="571"/>
      <c r="AG62" s="571">
        <v>0</v>
      </c>
      <c r="AH62" s="571">
        <v>0</v>
      </c>
      <c r="AI62" s="571"/>
      <c r="AJ62" s="571">
        <v>0</v>
      </c>
      <c r="AK62" s="571">
        <v>0</v>
      </c>
      <c r="AL62" s="571">
        <v>1531</v>
      </c>
      <c r="AM62" s="571"/>
      <c r="AN62" s="763">
        <v>178169.11</v>
      </c>
      <c r="AO62" s="571">
        <v>0</v>
      </c>
      <c r="AP62" s="571">
        <v>0</v>
      </c>
      <c r="AQ62" s="571">
        <v>5149.5</v>
      </c>
      <c r="AR62" s="571">
        <v>0</v>
      </c>
      <c r="AS62" s="571"/>
      <c r="AT62" s="571">
        <v>0</v>
      </c>
      <c r="AU62" s="571">
        <v>0</v>
      </c>
      <c r="AV62" s="571">
        <v>0</v>
      </c>
      <c r="AW62" s="571">
        <v>0</v>
      </c>
      <c r="AX62" s="571"/>
      <c r="AY62" s="571">
        <v>0</v>
      </c>
      <c r="AZ62" s="571">
        <v>0</v>
      </c>
      <c r="BA62" s="571">
        <v>634.16</v>
      </c>
      <c r="BB62" s="571">
        <v>0</v>
      </c>
      <c r="BC62" s="571">
        <v>0</v>
      </c>
      <c r="BD62" s="571">
        <v>443012.62</v>
      </c>
      <c r="BE62" s="571">
        <v>0</v>
      </c>
      <c r="BF62" s="571"/>
      <c r="BG62" s="571">
        <v>0</v>
      </c>
      <c r="BH62" s="571"/>
      <c r="BI62" s="571">
        <v>0</v>
      </c>
      <c r="BJ62" s="571">
        <v>2136.02</v>
      </c>
      <c r="BK62" s="571">
        <v>9422.27</v>
      </c>
      <c r="BL62" s="571">
        <v>0</v>
      </c>
      <c r="BM62" s="571"/>
      <c r="BN62" s="571">
        <v>0</v>
      </c>
      <c r="BO62" s="571">
        <v>0</v>
      </c>
      <c r="BP62" s="571">
        <v>0</v>
      </c>
      <c r="BQ62" s="571">
        <v>5</v>
      </c>
      <c r="BR62" s="571">
        <v>0</v>
      </c>
      <c r="BS62" s="571">
        <v>0</v>
      </c>
      <c r="BT62" s="571">
        <v>0</v>
      </c>
      <c r="BU62" s="571">
        <v>0</v>
      </c>
      <c r="BV62" s="571"/>
      <c r="BW62" s="571">
        <v>1492.98</v>
      </c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</row>
    <row r="63" spans="1:96" x14ac:dyDescent="0.25">
      <c r="A63" s="503">
        <v>54</v>
      </c>
      <c r="B63" s="570" t="s">
        <v>661</v>
      </c>
      <c r="C63" s="571"/>
      <c r="D63" s="571"/>
      <c r="E63" s="571"/>
      <c r="F63" s="571"/>
      <c r="G63" s="571"/>
      <c r="H63" s="571"/>
      <c r="I63" s="571"/>
      <c r="J63" s="571"/>
      <c r="K63" s="571"/>
      <c r="L63" s="571"/>
      <c r="M63" s="571"/>
      <c r="N63" s="571"/>
      <c r="O63" s="571"/>
      <c r="P63" s="571"/>
      <c r="Q63" s="571"/>
      <c r="S63" s="571"/>
      <c r="T63" s="571"/>
      <c r="U63" s="571"/>
      <c r="V63" s="571"/>
      <c r="W63" s="571"/>
      <c r="X63" s="571"/>
      <c r="Y63" s="571"/>
      <c r="Z63" s="571"/>
      <c r="AA63" s="571"/>
      <c r="AB63" s="571"/>
      <c r="AC63" s="571"/>
      <c r="AD63" s="571"/>
      <c r="AE63" s="571"/>
      <c r="AF63" s="571"/>
      <c r="AG63" s="571"/>
      <c r="AH63" s="571"/>
      <c r="AI63" s="571"/>
      <c r="AJ63" s="571"/>
      <c r="AK63" s="571"/>
      <c r="AL63" s="571"/>
      <c r="AM63" s="571"/>
      <c r="AN63" s="763"/>
      <c r="AO63" s="571"/>
      <c r="AP63" s="571"/>
      <c r="AQ63" s="571"/>
      <c r="AR63" s="571"/>
      <c r="AS63" s="571"/>
      <c r="AT63" s="571"/>
      <c r="AU63" s="571"/>
      <c r="AV63" s="571"/>
      <c r="AW63" s="571"/>
      <c r="AX63" s="571"/>
      <c r="AY63" s="571"/>
      <c r="AZ63" s="571"/>
      <c r="BA63" s="571"/>
      <c r="BB63" s="571"/>
      <c r="BC63" s="571"/>
      <c r="BD63" s="571"/>
      <c r="BE63" s="571"/>
      <c r="BF63" s="571"/>
      <c r="BG63" s="571"/>
      <c r="BH63" s="571"/>
      <c r="BI63" s="571"/>
      <c r="BJ63" s="571"/>
      <c r="BK63" s="571"/>
      <c r="BL63" s="571"/>
      <c r="BM63" s="571"/>
      <c r="BN63" s="571"/>
      <c r="BO63" s="571"/>
      <c r="BP63" s="571"/>
      <c r="BQ63" s="571"/>
      <c r="BR63" s="571"/>
      <c r="BS63" s="571"/>
      <c r="BT63" s="571"/>
      <c r="BU63" s="571"/>
      <c r="BV63" s="571"/>
      <c r="BW63" s="571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</row>
    <row r="64" spans="1:96" x14ac:dyDescent="0.25">
      <c r="A64" s="503">
        <v>55</v>
      </c>
      <c r="B64" s="572">
        <v>5515</v>
      </c>
      <c r="C64" s="571">
        <v>0</v>
      </c>
      <c r="D64" s="571">
        <v>0</v>
      </c>
      <c r="E64" s="571">
        <v>0</v>
      </c>
      <c r="F64" s="571">
        <v>0</v>
      </c>
      <c r="G64" s="571"/>
      <c r="H64" s="571">
        <v>0</v>
      </c>
      <c r="I64" s="571">
        <v>0</v>
      </c>
      <c r="J64" s="571"/>
      <c r="K64" s="571">
        <v>0</v>
      </c>
      <c r="L64" s="571">
        <v>0</v>
      </c>
      <c r="M64" s="571">
        <v>0</v>
      </c>
      <c r="N64" s="571">
        <v>0</v>
      </c>
      <c r="O64" s="571">
        <v>140</v>
      </c>
      <c r="P64" s="571">
        <v>350</v>
      </c>
      <c r="Q64" s="571">
        <v>0</v>
      </c>
      <c r="S64" s="571">
        <v>0</v>
      </c>
      <c r="T64" s="571">
        <v>0</v>
      </c>
      <c r="U64" s="571">
        <v>2045</v>
      </c>
      <c r="V64" s="571">
        <v>0</v>
      </c>
      <c r="W64" s="571">
        <v>900</v>
      </c>
      <c r="X64" s="571">
        <v>0</v>
      </c>
      <c r="Y64" s="571">
        <v>0</v>
      </c>
      <c r="Z64" s="571">
        <v>0</v>
      </c>
      <c r="AA64" s="571">
        <v>0</v>
      </c>
      <c r="AB64" s="571"/>
      <c r="AC64" s="571"/>
      <c r="AD64" s="571">
        <v>0</v>
      </c>
      <c r="AE64" s="571">
        <v>1650.97</v>
      </c>
      <c r="AF64" s="571"/>
      <c r="AG64" s="571">
        <v>0</v>
      </c>
      <c r="AH64" s="571">
        <v>0</v>
      </c>
      <c r="AI64" s="571"/>
      <c r="AJ64" s="571">
        <v>0</v>
      </c>
      <c r="AK64" s="571">
        <v>0</v>
      </c>
      <c r="AL64" s="571">
        <v>0</v>
      </c>
      <c r="AM64" s="571"/>
      <c r="AN64" s="763">
        <v>0</v>
      </c>
      <c r="AO64" s="571">
        <v>0</v>
      </c>
      <c r="AP64" s="571">
        <v>0</v>
      </c>
      <c r="AQ64" s="571">
        <v>0</v>
      </c>
      <c r="AR64" s="571">
        <v>0</v>
      </c>
      <c r="AS64" s="571"/>
      <c r="AT64" s="571">
        <v>0</v>
      </c>
      <c r="AU64" s="571">
        <v>0</v>
      </c>
      <c r="AV64" s="571">
        <v>0</v>
      </c>
      <c r="AW64" s="571">
        <v>0</v>
      </c>
      <c r="AX64" s="571"/>
      <c r="AY64" s="571">
        <v>0</v>
      </c>
      <c r="AZ64" s="571">
        <v>0</v>
      </c>
      <c r="BA64" s="571">
        <v>6612.34</v>
      </c>
      <c r="BB64" s="571">
        <v>0</v>
      </c>
      <c r="BC64" s="571">
        <v>0</v>
      </c>
      <c r="BD64" s="571">
        <v>0</v>
      </c>
      <c r="BE64" s="571">
        <v>0</v>
      </c>
      <c r="BF64" s="571"/>
      <c r="BG64" s="571">
        <v>0</v>
      </c>
      <c r="BH64" s="571"/>
      <c r="BI64" s="571">
        <v>0</v>
      </c>
      <c r="BJ64" s="571">
        <v>0</v>
      </c>
      <c r="BK64" s="571">
        <v>0</v>
      </c>
      <c r="BL64" s="571">
        <v>0</v>
      </c>
      <c r="BM64" s="571"/>
      <c r="BN64" s="571">
        <v>115210.48</v>
      </c>
      <c r="BO64" s="571">
        <v>0</v>
      </c>
      <c r="BP64" s="571">
        <v>0</v>
      </c>
      <c r="BQ64" s="571">
        <v>0</v>
      </c>
      <c r="BR64" s="571">
        <v>0</v>
      </c>
      <c r="BS64" s="571">
        <v>0</v>
      </c>
      <c r="BT64" s="571">
        <v>3628.98</v>
      </c>
      <c r="BU64" s="571">
        <v>0</v>
      </c>
      <c r="BV64" s="571"/>
      <c r="BW64" s="571">
        <v>0</v>
      </c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</row>
    <row r="65" spans="1:96" x14ac:dyDescent="0.25">
      <c r="A65" s="503">
        <v>56</v>
      </c>
      <c r="B65" s="212" t="s">
        <v>122</v>
      </c>
      <c r="C65" s="571"/>
      <c r="D65" s="571"/>
      <c r="E65" s="571"/>
      <c r="F65" s="571"/>
      <c r="G65" s="571"/>
      <c r="H65" s="571"/>
      <c r="I65" s="571"/>
      <c r="J65" s="571"/>
      <c r="K65" s="571"/>
      <c r="L65" s="571"/>
      <c r="M65" s="571"/>
      <c r="N65" s="571"/>
      <c r="O65" s="571"/>
      <c r="P65" s="571"/>
      <c r="Q65" s="571"/>
      <c r="S65" s="571"/>
      <c r="T65" s="571"/>
      <c r="U65" s="571"/>
      <c r="V65" s="571"/>
      <c r="W65" s="571"/>
      <c r="X65" s="571"/>
      <c r="Y65" s="571"/>
      <c r="Z65" s="571"/>
      <c r="AA65" s="571"/>
      <c r="AB65" s="571"/>
      <c r="AC65" s="571"/>
      <c r="AD65" s="571"/>
      <c r="AE65" s="571"/>
      <c r="AF65" s="571"/>
      <c r="AG65" s="571"/>
      <c r="AH65" s="571"/>
      <c r="AI65" s="571"/>
      <c r="AJ65" s="571"/>
      <c r="AK65" s="571"/>
      <c r="AL65" s="571"/>
      <c r="AM65" s="571"/>
      <c r="AN65" s="763"/>
      <c r="AO65" s="571"/>
      <c r="AP65" s="571"/>
      <c r="AQ65" s="571"/>
      <c r="AR65" s="571"/>
      <c r="AS65" s="571"/>
      <c r="AT65" s="571"/>
      <c r="AU65" s="571"/>
      <c r="AV65" s="571"/>
      <c r="AW65" s="571"/>
      <c r="AX65" s="571"/>
      <c r="AY65" s="571"/>
      <c r="AZ65" s="571"/>
      <c r="BA65" s="571"/>
      <c r="BB65" s="571"/>
      <c r="BC65" s="571"/>
      <c r="BD65" s="571"/>
      <c r="BE65" s="571"/>
      <c r="BF65" s="571"/>
      <c r="BG65" s="571"/>
      <c r="BH65" s="571"/>
      <c r="BI65" s="571"/>
      <c r="BJ65" s="571"/>
      <c r="BK65" s="571"/>
      <c r="BL65" s="571"/>
      <c r="BM65" s="571"/>
      <c r="BN65" s="571"/>
      <c r="BO65" s="571"/>
      <c r="BP65" s="571"/>
      <c r="BQ65" s="571"/>
      <c r="BR65" s="571"/>
      <c r="BS65" s="571"/>
      <c r="BT65" s="571"/>
      <c r="BU65" s="571"/>
      <c r="BV65" s="571"/>
      <c r="BW65" s="571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</row>
    <row r="66" spans="1:96" x14ac:dyDescent="0.25">
      <c r="A66" s="503">
        <v>57</v>
      </c>
      <c r="B66" s="570">
        <v>5605</v>
      </c>
      <c r="C66" s="571">
        <v>5969456.9299999997</v>
      </c>
      <c r="D66" s="571">
        <v>559544.56000000006</v>
      </c>
      <c r="E66" s="571">
        <v>8614.44</v>
      </c>
      <c r="F66" s="571">
        <v>1203174</v>
      </c>
      <c r="G66" s="571"/>
      <c r="H66" s="571">
        <v>653308.63</v>
      </c>
      <c r="I66" s="571">
        <v>2051538.95</v>
      </c>
      <c r="J66" s="571"/>
      <c r="K66" s="571">
        <v>623371.19999999995</v>
      </c>
      <c r="L66" s="571">
        <v>0</v>
      </c>
      <c r="M66" s="571">
        <v>16200</v>
      </c>
      <c r="N66" s="571">
        <v>1201143.55</v>
      </c>
      <c r="O66" s="571">
        <v>50336.94</v>
      </c>
      <c r="P66" s="571">
        <v>20529.71</v>
      </c>
      <c r="Q66" s="571">
        <v>1959629.12</v>
      </c>
      <c r="S66" s="571">
        <v>610777</v>
      </c>
      <c r="T66" s="571">
        <v>0</v>
      </c>
      <c r="U66" s="571">
        <v>112428</v>
      </c>
      <c r="V66" s="571">
        <v>23750</v>
      </c>
      <c r="W66" s="571">
        <v>467442</v>
      </c>
      <c r="X66" s="571">
        <v>983543.17</v>
      </c>
      <c r="Y66" s="571">
        <v>193852.35</v>
      </c>
      <c r="Z66" s="571">
        <v>1109897.48</v>
      </c>
      <c r="AA66" s="571">
        <v>280631.84000000003</v>
      </c>
      <c r="AB66" s="571"/>
      <c r="AC66" s="571"/>
      <c r="AD66" s="571">
        <v>715584.99</v>
      </c>
      <c r="AE66" s="571">
        <v>12943.91</v>
      </c>
      <c r="AF66" s="571"/>
      <c r="AG66" s="571">
        <v>37128</v>
      </c>
      <c r="AH66" s="571">
        <v>144324.57999999999</v>
      </c>
      <c r="AI66" s="571"/>
      <c r="AJ66" s="571">
        <v>6354814.21</v>
      </c>
      <c r="AK66" s="571">
        <v>2420738.44</v>
      </c>
      <c r="AL66" s="571">
        <v>265534.55</v>
      </c>
      <c r="AM66" s="571"/>
      <c r="AN66" s="763">
        <v>302862.13</v>
      </c>
      <c r="AO66" s="571">
        <v>65533.17</v>
      </c>
      <c r="AP66" s="571">
        <v>28964.17</v>
      </c>
      <c r="AQ66" s="571">
        <v>69987.929999999993</v>
      </c>
      <c r="AR66" s="571">
        <v>1370866.8</v>
      </c>
      <c r="AS66" s="571"/>
      <c r="AT66" s="571">
        <v>96666</v>
      </c>
      <c r="AU66" s="571">
        <v>100118.44</v>
      </c>
      <c r="AV66" s="571">
        <v>506396.29</v>
      </c>
      <c r="AW66" s="571">
        <v>383986.45</v>
      </c>
      <c r="AX66" s="571"/>
      <c r="AY66" s="571">
        <v>0</v>
      </c>
      <c r="AZ66" s="571">
        <v>25825.88</v>
      </c>
      <c r="BA66" s="571">
        <v>0</v>
      </c>
      <c r="BB66" s="571">
        <v>610531.99</v>
      </c>
      <c r="BC66" s="571">
        <v>264395</v>
      </c>
      <c r="BD66" s="571">
        <v>1227832.8999999999</v>
      </c>
      <c r="BE66" s="571">
        <v>39963.46</v>
      </c>
      <c r="BF66" s="571"/>
      <c r="BG66" s="571">
        <v>154160.19</v>
      </c>
      <c r="BH66" s="571"/>
      <c r="BI66" s="571">
        <v>341017.99</v>
      </c>
      <c r="BJ66" s="571">
        <v>135989.71</v>
      </c>
      <c r="BK66" s="571">
        <v>303870.24</v>
      </c>
      <c r="BL66" s="571">
        <v>176035.29</v>
      </c>
      <c r="BM66" s="571"/>
      <c r="BN66" s="571">
        <v>1003948.64</v>
      </c>
      <c r="BO66" s="571">
        <v>179437.26</v>
      </c>
      <c r="BP66" s="571">
        <v>9005167.0099999998</v>
      </c>
      <c r="BQ66" s="571">
        <v>2533329.94</v>
      </c>
      <c r="BR66" s="571">
        <v>426784.59</v>
      </c>
      <c r="BS66" s="571">
        <v>874754</v>
      </c>
      <c r="BT66" s="571">
        <v>454291.35</v>
      </c>
      <c r="BU66" s="571">
        <v>144933.63</v>
      </c>
      <c r="BV66" s="571"/>
      <c r="BW66" s="571">
        <v>544122.06000000006</v>
      </c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</row>
    <row r="67" spans="1:96" x14ac:dyDescent="0.25">
      <c r="A67" s="503">
        <v>58</v>
      </c>
      <c r="B67" s="570">
        <v>5610</v>
      </c>
      <c r="C67" s="571">
        <v>38359974.329999998</v>
      </c>
      <c r="D67" s="571">
        <v>484889.19</v>
      </c>
      <c r="E67" s="571">
        <v>125651.25</v>
      </c>
      <c r="F67" s="571">
        <v>48533</v>
      </c>
      <c r="G67" s="571"/>
      <c r="H67" s="571">
        <v>975761.69</v>
      </c>
      <c r="I67" s="571">
        <v>148117.71</v>
      </c>
      <c r="J67" s="571"/>
      <c r="K67" s="571">
        <v>584146.16</v>
      </c>
      <c r="L67" s="571">
        <v>370815.63</v>
      </c>
      <c r="M67" s="571">
        <v>168622.49</v>
      </c>
      <c r="N67" s="571">
        <v>23174.52</v>
      </c>
      <c r="O67" s="571">
        <v>112805.84</v>
      </c>
      <c r="P67" s="571">
        <v>457866.08</v>
      </c>
      <c r="Q67" s="571">
        <v>2382259.0499999998</v>
      </c>
      <c r="S67" s="571">
        <v>3294562.93</v>
      </c>
      <c r="T67" s="571">
        <v>1583346.5360000001</v>
      </c>
      <c r="U67" s="571">
        <v>1270133</v>
      </c>
      <c r="V67" s="571">
        <v>67049.22</v>
      </c>
      <c r="W67" s="571">
        <v>1211477.44</v>
      </c>
      <c r="X67" s="571">
        <v>0</v>
      </c>
      <c r="Y67" s="571">
        <v>0</v>
      </c>
      <c r="Z67" s="571">
        <v>583023.98</v>
      </c>
      <c r="AA67" s="571">
        <v>189429.53</v>
      </c>
      <c r="AB67" s="571"/>
      <c r="AC67" s="571"/>
      <c r="AD67" s="571">
        <v>630064.12</v>
      </c>
      <c r="AE67" s="571">
        <v>102475.72</v>
      </c>
      <c r="AF67" s="571"/>
      <c r="AG67" s="571">
        <v>77098.86</v>
      </c>
      <c r="AH67" s="571">
        <v>80210.16</v>
      </c>
      <c r="AI67" s="571"/>
      <c r="AJ67" s="571">
        <v>26106098.379999999</v>
      </c>
      <c r="AK67" s="571">
        <v>10852888.470000001</v>
      </c>
      <c r="AL67" s="571">
        <v>634692.13</v>
      </c>
      <c r="AM67" s="571"/>
      <c r="AN67" s="763">
        <v>142010.37</v>
      </c>
      <c r="AO67" s="571">
        <v>752688.95</v>
      </c>
      <c r="AP67" s="571">
        <v>128552.61</v>
      </c>
      <c r="AQ67" s="571">
        <v>0</v>
      </c>
      <c r="AR67" s="571">
        <v>2006731.46</v>
      </c>
      <c r="AS67" s="571"/>
      <c r="AT67" s="571">
        <v>1282096</v>
      </c>
      <c r="AU67" s="571">
        <v>1374123.11</v>
      </c>
      <c r="AV67" s="571">
        <v>2563791.25</v>
      </c>
      <c r="AW67" s="571">
        <v>43360.06</v>
      </c>
      <c r="AX67" s="571"/>
      <c r="AY67" s="571">
        <v>1071654.6399999999</v>
      </c>
      <c r="AZ67" s="571">
        <v>152983.73000000001</v>
      </c>
      <c r="BA67" s="571">
        <v>1691595.08</v>
      </c>
      <c r="BB67" s="571">
        <v>0</v>
      </c>
      <c r="BC67" s="571">
        <v>560416</v>
      </c>
      <c r="BD67" s="571">
        <v>791429.69</v>
      </c>
      <c r="BE67" s="571">
        <v>341441.84</v>
      </c>
      <c r="BF67" s="571"/>
      <c r="BG67" s="571">
        <v>0</v>
      </c>
      <c r="BH67" s="571"/>
      <c r="BI67" s="571">
        <v>469114.53</v>
      </c>
      <c r="BJ67" s="571">
        <v>126350.34</v>
      </c>
      <c r="BK67" s="571">
        <v>0</v>
      </c>
      <c r="BL67" s="571">
        <v>2698.44</v>
      </c>
      <c r="BM67" s="571"/>
      <c r="BN67" s="571">
        <v>0</v>
      </c>
      <c r="BO67" s="571">
        <v>127729.44</v>
      </c>
      <c r="BP67" s="571">
        <v>16208632.449999999</v>
      </c>
      <c r="BQ67" s="571">
        <v>1547169.72</v>
      </c>
      <c r="BR67" s="571">
        <v>493974.96</v>
      </c>
      <c r="BS67" s="571">
        <v>174947</v>
      </c>
      <c r="BT67" s="571">
        <v>374837.19</v>
      </c>
      <c r="BU67" s="571">
        <v>102834.21</v>
      </c>
      <c r="BV67" s="571"/>
      <c r="BW67" s="571">
        <v>552466.6</v>
      </c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</row>
    <row r="68" spans="1:96" x14ac:dyDescent="0.25">
      <c r="A68" s="503">
        <v>59</v>
      </c>
      <c r="B68" s="570">
        <v>5615</v>
      </c>
      <c r="C68" s="571">
        <v>8709241.9900000002</v>
      </c>
      <c r="D68" s="571">
        <v>2341635.5699999998</v>
      </c>
      <c r="E68" s="571">
        <v>91095.87</v>
      </c>
      <c r="F68" s="571">
        <v>1739527</v>
      </c>
      <c r="G68" s="571"/>
      <c r="H68" s="571">
        <v>1338072.18</v>
      </c>
      <c r="I68" s="571">
        <v>2385064.65</v>
      </c>
      <c r="J68" s="571"/>
      <c r="K68" s="571">
        <v>4213572.8499999996</v>
      </c>
      <c r="L68" s="571">
        <v>221941.2</v>
      </c>
      <c r="M68" s="571">
        <v>22390.99</v>
      </c>
      <c r="N68" s="571">
        <v>509903.11</v>
      </c>
      <c r="O68" s="571">
        <v>64134.19</v>
      </c>
      <c r="P68" s="571">
        <v>40807.85</v>
      </c>
      <c r="Q68" s="571">
        <v>1319204.1399999999</v>
      </c>
      <c r="S68" s="571">
        <v>260485.66</v>
      </c>
      <c r="T68" s="571">
        <v>2989726.2039999999</v>
      </c>
      <c r="U68" s="571">
        <v>83798</v>
      </c>
      <c r="V68" s="571">
        <v>44149.23</v>
      </c>
      <c r="W68" s="571">
        <v>181839.73</v>
      </c>
      <c r="X68" s="571">
        <v>511466.89</v>
      </c>
      <c r="Y68" s="571">
        <v>174388.39</v>
      </c>
      <c r="Z68" s="571">
        <v>531290.14</v>
      </c>
      <c r="AA68" s="571">
        <v>238174.56</v>
      </c>
      <c r="AB68" s="571"/>
      <c r="AC68" s="571"/>
      <c r="AD68" s="571">
        <v>975981.67</v>
      </c>
      <c r="AE68" s="571">
        <v>0</v>
      </c>
      <c r="AF68" s="571"/>
      <c r="AG68" s="571">
        <v>8224.8700000000008</v>
      </c>
      <c r="AH68" s="571">
        <v>0</v>
      </c>
      <c r="AI68" s="571"/>
      <c r="AJ68" s="571">
        <v>47855058.289999999</v>
      </c>
      <c r="AK68" s="571">
        <v>4568233.93</v>
      </c>
      <c r="AL68" s="571">
        <v>765384.15</v>
      </c>
      <c r="AM68" s="571"/>
      <c r="AN68" s="763">
        <v>671798.52</v>
      </c>
      <c r="AO68" s="571">
        <v>497433.32</v>
      </c>
      <c r="AP68" s="571">
        <v>373519.65</v>
      </c>
      <c r="AQ68" s="571">
        <v>47077.73</v>
      </c>
      <c r="AR68" s="571">
        <v>4091509.1</v>
      </c>
      <c r="AS68" s="571"/>
      <c r="AT68" s="571">
        <v>936690</v>
      </c>
      <c r="AU68" s="571">
        <v>1614586.74</v>
      </c>
      <c r="AV68" s="571">
        <v>500731.76</v>
      </c>
      <c r="AW68" s="571">
        <v>96584.44</v>
      </c>
      <c r="AX68" s="571"/>
      <c r="AY68" s="571">
        <v>354711.22489999997</v>
      </c>
      <c r="AZ68" s="571">
        <v>139132.64000000001</v>
      </c>
      <c r="BA68" s="571">
        <v>0</v>
      </c>
      <c r="BB68" s="571">
        <v>341254</v>
      </c>
      <c r="BC68" s="571">
        <v>174465</v>
      </c>
      <c r="BD68" s="571">
        <v>1019327.47</v>
      </c>
      <c r="BE68" s="571">
        <v>88321.85</v>
      </c>
      <c r="BF68" s="571"/>
      <c r="BG68" s="571">
        <v>1292627.43</v>
      </c>
      <c r="BH68" s="571"/>
      <c r="BI68" s="571">
        <v>409007.77</v>
      </c>
      <c r="BJ68" s="571">
        <v>60022.239999999998</v>
      </c>
      <c r="BK68" s="571">
        <v>231897.59</v>
      </c>
      <c r="BL68" s="571">
        <v>66827.88</v>
      </c>
      <c r="BM68" s="571"/>
      <c r="BN68" s="571">
        <v>1825389.57</v>
      </c>
      <c r="BO68" s="571">
        <v>348358.43</v>
      </c>
      <c r="BP68" s="571">
        <v>30094464.359999999</v>
      </c>
      <c r="BQ68" s="571">
        <v>7946712.46</v>
      </c>
      <c r="BR68" s="571">
        <v>258706.39</v>
      </c>
      <c r="BS68" s="571">
        <v>1194173</v>
      </c>
      <c r="BT68" s="571">
        <v>356765.3</v>
      </c>
      <c r="BU68" s="571">
        <v>81028.69</v>
      </c>
      <c r="BV68" s="571"/>
      <c r="BW68" s="571">
        <v>443175.03</v>
      </c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</row>
    <row r="69" spans="1:96" x14ac:dyDescent="0.25">
      <c r="A69" s="503">
        <v>60</v>
      </c>
      <c r="B69" s="570">
        <v>5620</v>
      </c>
      <c r="C69" s="571">
        <v>17272257.539999999</v>
      </c>
      <c r="D69" s="571">
        <v>137521.48000000001</v>
      </c>
      <c r="E69" s="571">
        <v>2985.35</v>
      </c>
      <c r="F69" s="571">
        <v>3257</v>
      </c>
      <c r="G69" s="571"/>
      <c r="H69" s="571">
        <v>108669.05</v>
      </c>
      <c r="I69" s="571">
        <v>411044.86</v>
      </c>
      <c r="J69" s="571"/>
      <c r="K69" s="571">
        <v>429196.08</v>
      </c>
      <c r="L69" s="571">
        <v>99961.279999999999</v>
      </c>
      <c r="M69" s="571">
        <v>26777.8</v>
      </c>
      <c r="N69" s="571">
        <v>0</v>
      </c>
      <c r="O69" s="571">
        <v>35409.19</v>
      </c>
      <c r="P69" s="571">
        <v>72349.990000000005</v>
      </c>
      <c r="Q69" s="571">
        <v>497611.09</v>
      </c>
      <c r="S69" s="571">
        <v>478361.38</v>
      </c>
      <c r="T69" s="571">
        <v>868040.76</v>
      </c>
      <c r="U69" s="571">
        <v>27255</v>
      </c>
      <c r="V69" s="571">
        <v>79296.11</v>
      </c>
      <c r="W69" s="571">
        <v>221236.79</v>
      </c>
      <c r="X69" s="571">
        <v>173796.77</v>
      </c>
      <c r="Y69" s="571">
        <v>37242.97</v>
      </c>
      <c r="Z69" s="571">
        <v>66682.67</v>
      </c>
      <c r="AA69" s="571">
        <v>40770.03</v>
      </c>
      <c r="AB69" s="571"/>
      <c r="AC69" s="571"/>
      <c r="AD69" s="571">
        <v>73523.12</v>
      </c>
      <c r="AE69" s="571">
        <v>9883.2000000000007</v>
      </c>
      <c r="AF69" s="571"/>
      <c r="AG69" s="571">
        <v>27259.68</v>
      </c>
      <c r="AH69" s="571">
        <v>15397.75</v>
      </c>
      <c r="AI69" s="571"/>
      <c r="AJ69" s="571">
        <v>0</v>
      </c>
      <c r="AK69" s="571">
        <v>4480602.55</v>
      </c>
      <c r="AL69" s="571">
        <v>223015.57</v>
      </c>
      <c r="AM69" s="571"/>
      <c r="AN69" s="763">
        <v>24218.11</v>
      </c>
      <c r="AO69" s="571">
        <v>194077.01</v>
      </c>
      <c r="AP69" s="571">
        <v>85211.38</v>
      </c>
      <c r="AQ69" s="571">
        <v>113744.71</v>
      </c>
      <c r="AR69" s="571">
        <v>2132915.64</v>
      </c>
      <c r="AS69" s="571"/>
      <c r="AT69" s="571">
        <v>300029</v>
      </c>
      <c r="AU69" s="571">
        <v>290613.69</v>
      </c>
      <c r="AV69" s="571">
        <v>77038.34</v>
      </c>
      <c r="AW69" s="571">
        <v>25477.16</v>
      </c>
      <c r="AX69" s="571"/>
      <c r="AY69" s="571">
        <v>4552.51</v>
      </c>
      <c r="AZ69" s="571">
        <v>104220.17</v>
      </c>
      <c r="BA69" s="571">
        <v>193844.11</v>
      </c>
      <c r="BB69" s="571">
        <v>70152.649999999994</v>
      </c>
      <c r="BC69" s="571">
        <v>190400</v>
      </c>
      <c r="BD69" s="571">
        <v>845632.83</v>
      </c>
      <c r="BE69" s="571">
        <v>79314.539999999994</v>
      </c>
      <c r="BF69" s="571"/>
      <c r="BG69" s="571">
        <v>-1023.24</v>
      </c>
      <c r="BH69" s="571"/>
      <c r="BI69" s="571">
        <v>444244.85</v>
      </c>
      <c r="BJ69" s="571">
        <v>36704.97</v>
      </c>
      <c r="BK69" s="571">
        <v>8602.83</v>
      </c>
      <c r="BL69" s="571">
        <v>18267.87</v>
      </c>
      <c r="BM69" s="571"/>
      <c r="BN69" s="571">
        <v>248960.1</v>
      </c>
      <c r="BO69" s="571">
        <v>0</v>
      </c>
      <c r="BP69" s="571">
        <v>649116.06999999995</v>
      </c>
      <c r="BQ69" s="571">
        <v>998916.63</v>
      </c>
      <c r="BR69" s="571">
        <v>65325.18</v>
      </c>
      <c r="BS69" s="571">
        <v>156982</v>
      </c>
      <c r="BT69" s="571">
        <v>0</v>
      </c>
      <c r="BU69" s="571">
        <v>22972.03</v>
      </c>
      <c r="BV69" s="571"/>
      <c r="BW69" s="571">
        <v>504107.36</v>
      </c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</row>
    <row r="70" spans="1:96" x14ac:dyDescent="0.25">
      <c r="A70" s="503">
        <v>61</v>
      </c>
      <c r="B70" s="570">
        <v>5625</v>
      </c>
      <c r="C70" s="571">
        <v>-14279773.43</v>
      </c>
      <c r="D70" s="571">
        <v>-628155.25</v>
      </c>
      <c r="E70" s="571">
        <v>0</v>
      </c>
      <c r="F70" s="571">
        <v>0</v>
      </c>
      <c r="G70" s="571"/>
      <c r="H70" s="571">
        <v>0</v>
      </c>
      <c r="I70" s="571">
        <v>-381829.09</v>
      </c>
      <c r="J70" s="571"/>
      <c r="K70" s="571">
        <v>-4476188.3899999997</v>
      </c>
      <c r="L70" s="571">
        <v>0</v>
      </c>
      <c r="M70" s="571">
        <v>0</v>
      </c>
      <c r="N70" s="571">
        <v>0</v>
      </c>
      <c r="O70" s="571">
        <v>0</v>
      </c>
      <c r="P70" s="571">
        <v>0</v>
      </c>
      <c r="Q70" s="571">
        <v>-1200</v>
      </c>
      <c r="S70" s="571">
        <v>0</v>
      </c>
      <c r="T70" s="571">
        <v>0</v>
      </c>
      <c r="U70" s="571">
        <v>0</v>
      </c>
      <c r="V70" s="571">
        <v>0</v>
      </c>
      <c r="W70" s="571">
        <v>0</v>
      </c>
      <c r="X70" s="571">
        <v>0</v>
      </c>
      <c r="Y70" s="571">
        <v>-12776.19</v>
      </c>
      <c r="Z70" s="571">
        <v>0</v>
      </c>
      <c r="AA70" s="571">
        <v>0</v>
      </c>
      <c r="AB70" s="571"/>
      <c r="AC70" s="571"/>
      <c r="AD70" s="571">
        <v>0</v>
      </c>
      <c r="AE70" s="571">
        <v>0</v>
      </c>
      <c r="AF70" s="571"/>
      <c r="AG70" s="571">
        <v>0</v>
      </c>
      <c r="AH70" s="571">
        <v>0</v>
      </c>
      <c r="AI70" s="571"/>
      <c r="AJ70" s="571">
        <v>-84444158.549999997</v>
      </c>
      <c r="AK70" s="571">
        <v>-1185378.54</v>
      </c>
      <c r="AL70" s="571">
        <v>0</v>
      </c>
      <c r="AM70" s="571"/>
      <c r="AN70" s="763">
        <v>0</v>
      </c>
      <c r="AO70" s="571">
        <v>-267269.94</v>
      </c>
      <c r="AP70" s="571">
        <v>0</v>
      </c>
      <c r="AQ70" s="571">
        <v>0</v>
      </c>
      <c r="AR70" s="571">
        <v>0</v>
      </c>
      <c r="AS70" s="571"/>
      <c r="AT70" s="571">
        <v>-156931</v>
      </c>
      <c r="AU70" s="571">
        <v>0</v>
      </c>
      <c r="AV70" s="571">
        <v>0</v>
      </c>
      <c r="AW70" s="571">
        <v>0</v>
      </c>
      <c r="AX70" s="571"/>
      <c r="AY70" s="571">
        <v>0</v>
      </c>
      <c r="AZ70" s="571">
        <v>0</v>
      </c>
      <c r="BA70" s="571">
        <v>-632524</v>
      </c>
      <c r="BB70" s="571">
        <v>0</v>
      </c>
      <c r="BC70" s="571">
        <v>-140046</v>
      </c>
      <c r="BD70" s="571">
        <v>-208551.57</v>
      </c>
      <c r="BE70" s="571">
        <v>0</v>
      </c>
      <c r="BF70" s="571"/>
      <c r="BG70" s="571">
        <v>0</v>
      </c>
      <c r="BH70" s="571"/>
      <c r="BI70" s="571">
        <v>0</v>
      </c>
      <c r="BJ70" s="571">
        <v>0</v>
      </c>
      <c r="BK70" s="571">
        <v>44536.45</v>
      </c>
      <c r="BL70" s="571">
        <v>0</v>
      </c>
      <c r="BM70" s="571"/>
      <c r="BN70" s="571">
        <v>0</v>
      </c>
      <c r="BO70" s="571">
        <v>0</v>
      </c>
      <c r="BP70" s="571">
        <v>0</v>
      </c>
      <c r="BQ70" s="571">
        <v>-11187.84</v>
      </c>
      <c r="BR70" s="571">
        <v>58546.18</v>
      </c>
      <c r="BS70" s="571">
        <v>-638462</v>
      </c>
      <c r="BT70" s="571">
        <v>0</v>
      </c>
      <c r="BU70" s="571">
        <v>0</v>
      </c>
      <c r="BV70" s="571"/>
      <c r="BW70" s="571">
        <v>0</v>
      </c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</row>
    <row r="71" spans="1:96" x14ac:dyDescent="0.25">
      <c r="A71" s="503">
        <v>62</v>
      </c>
      <c r="B71" s="570">
        <v>5630</v>
      </c>
      <c r="C71" s="571">
        <v>2992982.76</v>
      </c>
      <c r="D71" s="571">
        <v>497880.62</v>
      </c>
      <c r="E71" s="571">
        <v>54698.73</v>
      </c>
      <c r="F71" s="571">
        <v>0</v>
      </c>
      <c r="G71" s="571"/>
      <c r="H71" s="571">
        <v>604487.01</v>
      </c>
      <c r="I71" s="571">
        <v>533216.17000000004</v>
      </c>
      <c r="J71" s="571"/>
      <c r="K71" s="571">
        <v>711169.34</v>
      </c>
      <c r="L71" s="571">
        <v>55081.120000000003</v>
      </c>
      <c r="M71" s="571">
        <v>66420.539999999994</v>
      </c>
      <c r="N71" s="571">
        <v>128830.91</v>
      </c>
      <c r="O71" s="571">
        <v>44664.85</v>
      </c>
      <c r="P71" s="571">
        <v>153564.79999999999</v>
      </c>
      <c r="Q71" s="571">
        <v>417423.34</v>
      </c>
      <c r="S71" s="571">
        <v>421441.42</v>
      </c>
      <c r="T71" s="571">
        <v>1831742.16</v>
      </c>
      <c r="U71" s="571">
        <v>279335</v>
      </c>
      <c r="V71" s="571">
        <v>103701.47</v>
      </c>
      <c r="W71" s="571">
        <v>225596.66</v>
      </c>
      <c r="X71" s="571">
        <v>103693.3</v>
      </c>
      <c r="Y71" s="571">
        <v>62137.15</v>
      </c>
      <c r="Z71" s="571">
        <v>47000.04</v>
      </c>
      <c r="AA71" s="571">
        <v>239532.46</v>
      </c>
      <c r="AB71" s="571"/>
      <c r="AC71" s="571"/>
      <c r="AD71" s="571">
        <v>238271.25</v>
      </c>
      <c r="AE71" s="571">
        <v>93787.85</v>
      </c>
      <c r="AF71" s="571"/>
      <c r="AG71" s="571">
        <v>56170.07</v>
      </c>
      <c r="AH71" s="571">
        <v>42498.91</v>
      </c>
      <c r="AI71" s="571"/>
      <c r="AJ71" s="571">
        <v>15403992.890000001</v>
      </c>
      <c r="AK71" s="571">
        <v>2041368.51</v>
      </c>
      <c r="AL71" s="571">
        <v>283775.46999999997</v>
      </c>
      <c r="AM71" s="571"/>
      <c r="AN71" s="763">
        <v>449837.96</v>
      </c>
      <c r="AO71" s="571">
        <v>180699.6</v>
      </c>
      <c r="AP71" s="571">
        <v>177299.39</v>
      </c>
      <c r="AQ71" s="571">
        <v>88407.77</v>
      </c>
      <c r="AR71" s="571">
        <v>1064618.6499999999</v>
      </c>
      <c r="AS71" s="571"/>
      <c r="AT71" s="571">
        <v>638303</v>
      </c>
      <c r="AU71" s="571">
        <v>675943.37</v>
      </c>
      <c r="AV71" s="571">
        <v>53978.96</v>
      </c>
      <c r="AW71" s="571">
        <v>109566.06</v>
      </c>
      <c r="AX71" s="571"/>
      <c r="AY71" s="571">
        <v>270604.78000000003</v>
      </c>
      <c r="AZ71" s="571">
        <v>63229.69</v>
      </c>
      <c r="BA71" s="571">
        <v>389569.36</v>
      </c>
      <c r="BB71" s="571">
        <v>185379.03</v>
      </c>
      <c r="BC71" s="571">
        <v>144697</v>
      </c>
      <c r="BD71" s="571">
        <v>394958.43</v>
      </c>
      <c r="BE71" s="571">
        <v>17343.21</v>
      </c>
      <c r="BF71" s="571"/>
      <c r="BG71" s="571">
        <v>423797.88</v>
      </c>
      <c r="BH71" s="571"/>
      <c r="BI71" s="571">
        <v>297995.62</v>
      </c>
      <c r="BJ71" s="571">
        <v>49070</v>
      </c>
      <c r="BK71" s="571">
        <v>79054.36</v>
      </c>
      <c r="BL71" s="571">
        <v>69925.539999999994</v>
      </c>
      <c r="BM71" s="571"/>
      <c r="BN71" s="571">
        <v>205167.77</v>
      </c>
      <c r="BO71" s="571">
        <v>211028</v>
      </c>
      <c r="BP71" s="571">
        <v>17513733.960000001</v>
      </c>
      <c r="BQ71" s="571">
        <v>439908.48</v>
      </c>
      <c r="BR71" s="571">
        <v>267926.90999999997</v>
      </c>
      <c r="BS71" s="571">
        <v>89102</v>
      </c>
      <c r="BT71" s="571">
        <v>187513.32</v>
      </c>
      <c r="BU71" s="571">
        <v>155394.31</v>
      </c>
      <c r="BV71" s="571"/>
      <c r="BW71" s="571">
        <v>129035.1</v>
      </c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</row>
    <row r="72" spans="1:96" x14ac:dyDescent="0.25">
      <c r="A72" s="503">
        <v>63</v>
      </c>
      <c r="B72" s="570">
        <v>5640</v>
      </c>
      <c r="C72" s="571">
        <v>0</v>
      </c>
      <c r="D72" s="571">
        <v>0</v>
      </c>
      <c r="E72" s="571">
        <v>0</v>
      </c>
      <c r="F72" s="571">
        <v>0</v>
      </c>
      <c r="G72" s="571"/>
      <c r="H72" s="571">
        <v>0</v>
      </c>
      <c r="I72" s="571">
        <v>144713.60000000001</v>
      </c>
      <c r="J72" s="571"/>
      <c r="K72" s="571">
        <v>0</v>
      </c>
      <c r="L72" s="571">
        <v>42889.94</v>
      </c>
      <c r="M72" s="571">
        <v>3620.67</v>
      </c>
      <c r="N72" s="571">
        <v>86830.09</v>
      </c>
      <c r="O72" s="571">
        <v>3861.65</v>
      </c>
      <c r="P72" s="571">
        <v>38455.18</v>
      </c>
      <c r="Q72" s="571">
        <v>211964.24</v>
      </c>
      <c r="S72" s="571">
        <v>0</v>
      </c>
      <c r="T72" s="571">
        <v>309867.12</v>
      </c>
      <c r="U72" s="571">
        <v>0</v>
      </c>
      <c r="V72" s="571">
        <v>13160.39</v>
      </c>
      <c r="W72" s="571">
        <v>121738.44</v>
      </c>
      <c r="X72" s="571">
        <v>55757.06</v>
      </c>
      <c r="Y72" s="571">
        <v>0</v>
      </c>
      <c r="Z72" s="571">
        <v>0</v>
      </c>
      <c r="AA72" s="571">
        <v>0</v>
      </c>
      <c r="AB72" s="571"/>
      <c r="AC72" s="571"/>
      <c r="AD72" s="571">
        <v>78103.320000000007</v>
      </c>
      <c r="AE72" s="571">
        <v>0</v>
      </c>
      <c r="AF72" s="571"/>
      <c r="AG72" s="571">
        <v>0</v>
      </c>
      <c r="AH72" s="571">
        <v>7439.04</v>
      </c>
      <c r="AI72" s="571"/>
      <c r="AJ72" s="571">
        <v>227526.91</v>
      </c>
      <c r="AK72" s="571">
        <v>1014657.97</v>
      </c>
      <c r="AL72" s="571">
        <v>63140.68</v>
      </c>
      <c r="AM72" s="571"/>
      <c r="AN72" s="763">
        <v>79982.850000000006</v>
      </c>
      <c r="AO72" s="571">
        <v>226289.57</v>
      </c>
      <c r="AP72" s="571">
        <v>42008.76</v>
      </c>
      <c r="AQ72" s="571">
        <v>2672.23</v>
      </c>
      <c r="AR72" s="571">
        <v>596303.05000000005</v>
      </c>
      <c r="AS72" s="571"/>
      <c r="AT72" s="571">
        <v>0</v>
      </c>
      <c r="AU72" s="571">
        <v>20647.68</v>
      </c>
      <c r="AV72" s="571">
        <v>0</v>
      </c>
      <c r="AW72" s="571">
        <v>26744.33</v>
      </c>
      <c r="AX72" s="571"/>
      <c r="AY72" s="571">
        <v>0</v>
      </c>
      <c r="AZ72" s="571">
        <v>0</v>
      </c>
      <c r="BA72" s="571">
        <v>225990.21</v>
      </c>
      <c r="BB72" s="571">
        <v>23971.040000000001</v>
      </c>
      <c r="BC72" s="571">
        <v>35458</v>
      </c>
      <c r="BD72" s="571">
        <v>195036.3</v>
      </c>
      <c r="BE72" s="571">
        <v>0</v>
      </c>
      <c r="BF72" s="571"/>
      <c r="BG72" s="571">
        <v>0</v>
      </c>
      <c r="BH72" s="571"/>
      <c r="BI72" s="571">
        <v>0</v>
      </c>
      <c r="BJ72" s="571">
        <v>8043.8</v>
      </c>
      <c r="BK72" s="571">
        <v>19156.8</v>
      </c>
      <c r="BL72" s="571">
        <v>10447.92</v>
      </c>
      <c r="BM72" s="571"/>
      <c r="BN72" s="571">
        <v>276685.64</v>
      </c>
      <c r="BO72" s="571">
        <v>0</v>
      </c>
      <c r="BP72" s="571">
        <v>2636026.6</v>
      </c>
      <c r="BQ72" s="571">
        <v>410278.2</v>
      </c>
      <c r="BR72" s="571">
        <v>0</v>
      </c>
      <c r="BS72" s="571">
        <v>2000</v>
      </c>
      <c r="BT72" s="571">
        <v>0</v>
      </c>
      <c r="BU72" s="571">
        <v>0</v>
      </c>
      <c r="BV72" s="571"/>
      <c r="BW72" s="571">
        <v>7257.31</v>
      </c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</row>
    <row r="73" spans="1:96" x14ac:dyDescent="0.25">
      <c r="A73" s="503">
        <v>64</v>
      </c>
      <c r="B73" s="570">
        <v>5645</v>
      </c>
      <c r="C73" s="571">
        <v>1205679.48</v>
      </c>
      <c r="D73" s="571">
        <v>209074.48</v>
      </c>
      <c r="E73" s="571">
        <v>64730.400000000001</v>
      </c>
      <c r="F73" s="571">
        <v>1224461</v>
      </c>
      <c r="G73" s="571"/>
      <c r="H73" s="571">
        <v>139527.23000000001</v>
      </c>
      <c r="I73" s="571">
        <v>348956.25</v>
      </c>
      <c r="J73" s="571"/>
      <c r="K73" s="571">
        <v>857727.3</v>
      </c>
      <c r="L73" s="571">
        <v>0</v>
      </c>
      <c r="M73" s="571">
        <v>102961.19</v>
      </c>
      <c r="N73" s="571">
        <v>0</v>
      </c>
      <c r="O73" s="571">
        <v>0</v>
      </c>
      <c r="P73" s="571">
        <v>0</v>
      </c>
      <c r="Q73" s="571">
        <v>256750.37</v>
      </c>
      <c r="S73" s="571">
        <v>207771.6</v>
      </c>
      <c r="T73" s="571">
        <v>0</v>
      </c>
      <c r="U73" s="571">
        <v>225648</v>
      </c>
      <c r="V73" s="571">
        <v>12764.6</v>
      </c>
      <c r="W73" s="571">
        <v>489076</v>
      </c>
      <c r="X73" s="571">
        <v>138704.24</v>
      </c>
      <c r="Y73" s="571">
        <v>68582.48</v>
      </c>
      <c r="Z73" s="571">
        <v>0</v>
      </c>
      <c r="AA73" s="571">
        <v>9981.66</v>
      </c>
      <c r="AB73" s="571"/>
      <c r="AC73" s="571"/>
      <c r="AD73" s="571">
        <v>86958.03</v>
      </c>
      <c r="AE73" s="571">
        <v>0</v>
      </c>
      <c r="AF73" s="571"/>
      <c r="AG73" s="571">
        <v>14559.17</v>
      </c>
      <c r="AH73" s="571">
        <v>26064.2</v>
      </c>
      <c r="AI73" s="571"/>
      <c r="AJ73" s="571">
        <v>0</v>
      </c>
      <c r="AK73" s="571">
        <v>-3093.15</v>
      </c>
      <c r="AL73" s="571">
        <v>30511</v>
      </c>
      <c r="AM73" s="571"/>
      <c r="AN73" s="763">
        <v>13416.85</v>
      </c>
      <c r="AO73" s="571">
        <v>2768.37</v>
      </c>
      <c r="AP73" s="571">
        <v>0</v>
      </c>
      <c r="AQ73" s="571">
        <v>42553.7</v>
      </c>
      <c r="AR73" s="571">
        <v>62047.15</v>
      </c>
      <c r="AS73" s="571"/>
      <c r="AT73" s="571">
        <v>32010</v>
      </c>
      <c r="AU73" s="571">
        <v>117723.17</v>
      </c>
      <c r="AV73" s="571">
        <v>0</v>
      </c>
      <c r="AW73" s="571">
        <v>42615.67</v>
      </c>
      <c r="AX73" s="571"/>
      <c r="AY73" s="571">
        <v>364136.43520000001</v>
      </c>
      <c r="AZ73" s="571">
        <v>-8709</v>
      </c>
      <c r="BA73" s="571">
        <v>1870319.04</v>
      </c>
      <c r="BB73" s="571">
        <v>31306.49</v>
      </c>
      <c r="BC73" s="571">
        <v>0</v>
      </c>
      <c r="BD73" s="571">
        <v>802708.2</v>
      </c>
      <c r="BE73" s="571">
        <v>166785.5</v>
      </c>
      <c r="BF73" s="571"/>
      <c r="BG73" s="571">
        <v>28889</v>
      </c>
      <c r="BH73" s="571"/>
      <c r="BI73" s="571">
        <v>0</v>
      </c>
      <c r="BJ73" s="571">
        <v>0</v>
      </c>
      <c r="BK73" s="571">
        <v>0</v>
      </c>
      <c r="BL73" s="571">
        <v>3339.21</v>
      </c>
      <c r="BM73" s="571"/>
      <c r="BN73" s="571">
        <v>952106.57</v>
      </c>
      <c r="BO73" s="571">
        <v>0</v>
      </c>
      <c r="BP73" s="571">
        <v>0</v>
      </c>
      <c r="BQ73" s="571">
        <v>0</v>
      </c>
      <c r="BR73" s="571">
        <v>0</v>
      </c>
      <c r="BS73" s="571">
        <v>0</v>
      </c>
      <c r="BT73" s="571">
        <v>103766</v>
      </c>
      <c r="BU73" s="571">
        <v>0</v>
      </c>
      <c r="BV73" s="571"/>
      <c r="BW73" s="571">
        <v>186644.12</v>
      </c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</row>
    <row r="74" spans="1:96" x14ac:dyDescent="0.25">
      <c r="A74" s="503">
        <v>65</v>
      </c>
      <c r="B74" s="570">
        <v>5646</v>
      </c>
      <c r="C74" s="571">
        <v>0</v>
      </c>
      <c r="D74" s="571"/>
      <c r="E74" s="571">
        <v>0</v>
      </c>
      <c r="F74" s="571">
        <v>342197</v>
      </c>
      <c r="G74" s="571"/>
      <c r="H74" s="571">
        <v>0</v>
      </c>
      <c r="I74" s="571">
        <v>0</v>
      </c>
      <c r="J74" s="571"/>
      <c r="K74" s="571"/>
      <c r="L74" s="571">
        <v>22554.639999999999</v>
      </c>
      <c r="M74" s="571">
        <v>0</v>
      </c>
      <c r="N74" s="571">
        <v>1589</v>
      </c>
      <c r="O74" s="571">
        <v>0</v>
      </c>
      <c r="P74" s="571">
        <v>0</v>
      </c>
      <c r="Q74" s="571">
        <v>0</v>
      </c>
      <c r="S74" s="571">
        <v>115561.47</v>
      </c>
      <c r="T74" s="571">
        <v>2015068.91</v>
      </c>
      <c r="U74" s="571">
        <v>0</v>
      </c>
      <c r="V74" s="571">
        <v>0</v>
      </c>
      <c r="W74" s="571">
        <v>0</v>
      </c>
      <c r="X74" s="571">
        <v>0</v>
      </c>
      <c r="Y74" s="571">
        <v>0</v>
      </c>
      <c r="Z74" s="571">
        <v>399398.65</v>
      </c>
      <c r="AA74" s="571">
        <v>0</v>
      </c>
      <c r="AB74" s="571"/>
      <c r="AC74" s="571"/>
      <c r="AD74" s="571">
        <v>0</v>
      </c>
      <c r="AE74" s="571">
        <v>0</v>
      </c>
      <c r="AF74" s="571"/>
      <c r="AG74" s="571">
        <v>0</v>
      </c>
      <c r="AH74" s="571">
        <v>0</v>
      </c>
      <c r="AI74" s="571"/>
      <c r="AJ74" s="571"/>
      <c r="AK74" s="571">
        <v>0</v>
      </c>
      <c r="AL74" s="571">
        <v>0</v>
      </c>
      <c r="AM74" s="571"/>
      <c r="AN74" s="763">
        <v>0</v>
      </c>
      <c r="AO74" s="571">
        <v>0</v>
      </c>
      <c r="AP74" s="571">
        <v>0</v>
      </c>
      <c r="AQ74" s="571">
        <v>-8587</v>
      </c>
      <c r="AR74" s="571">
        <v>0</v>
      </c>
      <c r="AS74" s="571"/>
      <c r="AT74" s="571">
        <v>0</v>
      </c>
      <c r="AU74" s="571">
        <v>0</v>
      </c>
      <c r="AV74" s="571">
        <v>0</v>
      </c>
      <c r="AW74" s="571">
        <v>0</v>
      </c>
      <c r="AX74" s="571"/>
      <c r="AY74" s="571">
        <v>0</v>
      </c>
      <c r="AZ74" s="571">
        <v>0</v>
      </c>
      <c r="BA74" s="571">
        <v>399800</v>
      </c>
      <c r="BB74" s="571">
        <v>0</v>
      </c>
      <c r="BC74" s="571">
        <v>0</v>
      </c>
      <c r="BD74" s="571">
        <v>0</v>
      </c>
      <c r="BE74" s="571">
        <v>0</v>
      </c>
      <c r="BF74" s="571"/>
      <c r="BG74" s="571">
        <v>0</v>
      </c>
      <c r="BH74" s="571"/>
      <c r="BI74" s="571">
        <v>0</v>
      </c>
      <c r="BJ74" s="571">
        <v>16714.39</v>
      </c>
      <c r="BK74" s="571">
        <v>1292.0999999999999</v>
      </c>
      <c r="BL74" s="571">
        <v>10716</v>
      </c>
      <c r="BM74" s="571"/>
      <c r="BN74" s="571">
        <v>0</v>
      </c>
      <c r="BO74" s="571">
        <v>0</v>
      </c>
      <c r="BP74" s="571">
        <v>0</v>
      </c>
      <c r="BQ74" s="571">
        <v>0</v>
      </c>
      <c r="BR74" s="571">
        <v>0</v>
      </c>
      <c r="BS74" s="571">
        <v>175750</v>
      </c>
      <c r="BT74" s="571">
        <v>0</v>
      </c>
      <c r="BU74" s="571">
        <v>11806.68</v>
      </c>
      <c r="BV74" s="571"/>
      <c r="BW74" s="571">
        <v>0</v>
      </c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</row>
    <row r="75" spans="1:96" x14ac:dyDescent="0.25">
      <c r="A75" s="503">
        <v>66</v>
      </c>
      <c r="B75" s="570">
        <v>5647</v>
      </c>
      <c r="C75" s="571">
        <v>0</v>
      </c>
      <c r="D75" s="571"/>
      <c r="E75" s="571">
        <v>0</v>
      </c>
      <c r="F75" s="571">
        <v>0</v>
      </c>
      <c r="G75" s="571"/>
      <c r="H75" s="571">
        <v>0</v>
      </c>
      <c r="I75" s="571">
        <v>0</v>
      </c>
      <c r="J75" s="571"/>
      <c r="K75" s="571"/>
      <c r="L75" s="571">
        <v>0</v>
      </c>
      <c r="M75" s="571">
        <v>0</v>
      </c>
      <c r="N75" s="571">
        <v>0</v>
      </c>
      <c r="O75" s="571">
        <v>0</v>
      </c>
      <c r="P75" s="571">
        <v>0</v>
      </c>
      <c r="Q75" s="571">
        <v>0</v>
      </c>
      <c r="S75" s="571">
        <v>0</v>
      </c>
      <c r="T75" s="571">
        <v>0</v>
      </c>
      <c r="U75" s="571">
        <v>0</v>
      </c>
      <c r="V75" s="571">
        <v>0</v>
      </c>
      <c r="W75" s="571">
        <v>0</v>
      </c>
      <c r="X75" s="571">
        <v>0</v>
      </c>
      <c r="Y75" s="571">
        <v>0</v>
      </c>
      <c r="Z75" s="571">
        <v>0</v>
      </c>
      <c r="AA75" s="571">
        <v>0</v>
      </c>
      <c r="AB75" s="571"/>
      <c r="AC75" s="571"/>
      <c r="AD75" s="571">
        <v>0</v>
      </c>
      <c r="AE75" s="571">
        <v>0</v>
      </c>
      <c r="AF75" s="571"/>
      <c r="AG75" s="571">
        <v>0</v>
      </c>
      <c r="AH75" s="571">
        <v>0</v>
      </c>
      <c r="AI75" s="571"/>
      <c r="AJ75" s="571"/>
      <c r="AK75" s="571">
        <v>0</v>
      </c>
      <c r="AL75" s="571">
        <v>0</v>
      </c>
      <c r="AM75" s="571"/>
      <c r="AN75" s="763">
        <v>0</v>
      </c>
      <c r="AO75" s="571">
        <v>0</v>
      </c>
      <c r="AP75" s="571">
        <v>0</v>
      </c>
      <c r="AQ75" s="571">
        <v>0</v>
      </c>
      <c r="AR75" s="571">
        <v>0</v>
      </c>
      <c r="AS75" s="571"/>
      <c r="AT75" s="571">
        <v>0</v>
      </c>
      <c r="AU75" s="571">
        <v>0</v>
      </c>
      <c r="AV75" s="571">
        <v>0</v>
      </c>
      <c r="AW75" s="571">
        <v>0</v>
      </c>
      <c r="AX75" s="571"/>
      <c r="AY75" s="571">
        <v>17500</v>
      </c>
      <c r="AZ75" s="571">
        <v>0</v>
      </c>
      <c r="BA75" s="571">
        <v>0</v>
      </c>
      <c r="BB75" s="571">
        <v>0</v>
      </c>
      <c r="BC75" s="571">
        <v>-2539</v>
      </c>
      <c r="BD75" s="571">
        <v>0</v>
      </c>
      <c r="BE75" s="571">
        <v>85456.09</v>
      </c>
      <c r="BF75" s="571"/>
      <c r="BG75" s="571">
        <v>0</v>
      </c>
      <c r="BH75" s="571"/>
      <c r="BI75" s="571">
        <v>0</v>
      </c>
      <c r="BJ75" s="571">
        <v>0</v>
      </c>
      <c r="BK75" s="571">
        <v>0</v>
      </c>
      <c r="BL75" s="571">
        <v>0</v>
      </c>
      <c r="BM75" s="571"/>
      <c r="BN75" s="571">
        <v>0</v>
      </c>
      <c r="BO75" s="571">
        <v>0</v>
      </c>
      <c r="BP75" s="571">
        <v>0</v>
      </c>
      <c r="BQ75" s="571">
        <v>0</v>
      </c>
      <c r="BR75" s="571">
        <v>0</v>
      </c>
      <c r="BS75" s="571">
        <v>0</v>
      </c>
      <c r="BT75" s="571">
        <v>0</v>
      </c>
      <c r="BU75" s="571">
        <v>0</v>
      </c>
      <c r="BV75" s="571"/>
      <c r="BW75" s="571">
        <v>0</v>
      </c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</row>
    <row r="76" spans="1:96" x14ac:dyDescent="0.25">
      <c r="A76" s="503">
        <v>67</v>
      </c>
      <c r="B76" s="570">
        <v>5650</v>
      </c>
      <c r="C76" s="571">
        <v>0</v>
      </c>
      <c r="D76" s="571">
        <v>0</v>
      </c>
      <c r="E76" s="571">
        <v>0</v>
      </c>
      <c r="F76" s="571">
        <v>0</v>
      </c>
      <c r="G76" s="571"/>
      <c r="H76" s="571">
        <v>82300</v>
      </c>
      <c r="I76" s="571">
        <v>0</v>
      </c>
      <c r="J76" s="571"/>
      <c r="K76" s="571">
        <v>0</v>
      </c>
      <c r="L76" s="571">
        <v>0</v>
      </c>
      <c r="M76" s="571">
        <v>0</v>
      </c>
      <c r="N76" s="571">
        <v>0</v>
      </c>
      <c r="O76" s="571">
        <v>0</v>
      </c>
      <c r="P76" s="571">
        <v>0</v>
      </c>
      <c r="Q76" s="571">
        <v>0</v>
      </c>
      <c r="S76" s="571">
        <v>0</v>
      </c>
      <c r="T76" s="571">
        <v>0</v>
      </c>
      <c r="U76" s="571">
        <v>0</v>
      </c>
      <c r="V76" s="571">
        <v>0</v>
      </c>
      <c r="W76" s="571">
        <v>0</v>
      </c>
      <c r="X76" s="571">
        <v>0</v>
      </c>
      <c r="Y76" s="571">
        <v>0</v>
      </c>
      <c r="Z76" s="571">
        <v>0</v>
      </c>
      <c r="AA76" s="571">
        <v>0</v>
      </c>
      <c r="AB76" s="571"/>
      <c r="AC76" s="571"/>
      <c r="AD76" s="571">
        <v>0</v>
      </c>
      <c r="AE76" s="571">
        <v>0</v>
      </c>
      <c r="AF76" s="571"/>
      <c r="AG76" s="571">
        <v>0</v>
      </c>
      <c r="AH76" s="571">
        <v>0</v>
      </c>
      <c r="AI76" s="571"/>
      <c r="AJ76" s="571">
        <v>0</v>
      </c>
      <c r="AK76" s="571">
        <v>0</v>
      </c>
      <c r="AL76" s="571">
        <v>0</v>
      </c>
      <c r="AM76" s="571"/>
      <c r="AN76" s="763">
        <v>0</v>
      </c>
      <c r="AO76" s="571">
        <v>0</v>
      </c>
      <c r="AP76" s="571">
        <v>0</v>
      </c>
      <c r="AQ76" s="571">
        <v>0</v>
      </c>
      <c r="AR76" s="571">
        <v>0</v>
      </c>
      <c r="AS76" s="571"/>
      <c r="AT76" s="571">
        <v>0</v>
      </c>
      <c r="AU76" s="571">
        <v>0</v>
      </c>
      <c r="AV76" s="571">
        <v>0</v>
      </c>
      <c r="AW76" s="571">
        <v>0</v>
      </c>
      <c r="AX76" s="571"/>
      <c r="AY76" s="571">
        <v>0</v>
      </c>
      <c r="AZ76" s="571">
        <v>0</v>
      </c>
      <c r="BA76" s="571">
        <v>0</v>
      </c>
      <c r="BB76" s="571">
        <v>0</v>
      </c>
      <c r="BC76" s="571">
        <v>0</v>
      </c>
      <c r="BD76" s="571">
        <v>0</v>
      </c>
      <c r="BE76" s="571">
        <v>0</v>
      </c>
      <c r="BF76" s="571"/>
      <c r="BG76" s="571">
        <v>0</v>
      </c>
      <c r="BH76" s="571"/>
      <c r="BI76" s="571">
        <v>0</v>
      </c>
      <c r="BJ76" s="571">
        <v>0</v>
      </c>
      <c r="BK76" s="571">
        <v>0</v>
      </c>
      <c r="BL76" s="571">
        <v>0</v>
      </c>
      <c r="BM76" s="571"/>
      <c r="BN76" s="571">
        <v>0</v>
      </c>
      <c r="BO76" s="571">
        <v>0</v>
      </c>
      <c r="BP76" s="571">
        <v>0</v>
      </c>
      <c r="BQ76" s="571">
        <v>0</v>
      </c>
      <c r="BR76" s="571">
        <v>0</v>
      </c>
      <c r="BS76" s="571">
        <v>0</v>
      </c>
      <c r="BT76" s="571">
        <v>0</v>
      </c>
      <c r="BU76" s="571">
        <v>0</v>
      </c>
      <c r="BV76" s="571"/>
      <c r="BW76" s="571">
        <v>0</v>
      </c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</row>
    <row r="77" spans="1:96" x14ac:dyDescent="0.25">
      <c r="A77" s="503">
        <v>68</v>
      </c>
      <c r="B77" s="570">
        <v>5655</v>
      </c>
      <c r="C77" s="571">
        <v>3342153.29</v>
      </c>
      <c r="D77" s="571">
        <v>135509.95000000001</v>
      </c>
      <c r="E77" s="571">
        <v>12332.02</v>
      </c>
      <c r="F77" s="571">
        <v>322060</v>
      </c>
      <c r="G77" s="571"/>
      <c r="H77" s="571">
        <v>247404.01</v>
      </c>
      <c r="I77" s="571">
        <v>240780.57</v>
      </c>
      <c r="J77" s="571"/>
      <c r="K77" s="571">
        <v>250938.5</v>
      </c>
      <c r="L77" s="571">
        <v>111825.95</v>
      </c>
      <c r="M77" s="571">
        <v>44009.01</v>
      </c>
      <c r="N77" s="571">
        <v>40165.360000000001</v>
      </c>
      <c r="O77" s="571">
        <v>72553.42</v>
      </c>
      <c r="P77" s="571">
        <v>125587.78</v>
      </c>
      <c r="Q77" s="571">
        <v>285723.52000000002</v>
      </c>
      <c r="S77" s="571">
        <v>451910.55</v>
      </c>
      <c r="T77" s="571">
        <v>330993.05</v>
      </c>
      <c r="U77" s="571">
        <v>152391</v>
      </c>
      <c r="V77" s="571">
        <v>24546.55</v>
      </c>
      <c r="W77" s="571">
        <v>283881.96000000002</v>
      </c>
      <c r="X77" s="571">
        <v>121424.7</v>
      </c>
      <c r="Y77" s="571">
        <v>39608.239999999998</v>
      </c>
      <c r="Z77" s="571">
        <v>694392.13</v>
      </c>
      <c r="AA77" s="571">
        <v>112740.9</v>
      </c>
      <c r="AB77" s="571"/>
      <c r="AC77" s="571"/>
      <c r="AD77" s="571">
        <v>147841.38</v>
      </c>
      <c r="AE77" s="571">
        <v>50350.1</v>
      </c>
      <c r="AF77" s="571"/>
      <c r="AG77" s="571">
        <v>55386.81</v>
      </c>
      <c r="AH77" s="571">
        <v>86313.45</v>
      </c>
      <c r="AI77" s="571"/>
      <c r="AJ77" s="571">
        <v>4737465.71</v>
      </c>
      <c r="AK77" s="571">
        <v>1385598.4</v>
      </c>
      <c r="AL77" s="571">
        <v>144451.29999999999</v>
      </c>
      <c r="AM77" s="571"/>
      <c r="AN77" s="763">
        <v>179413.18</v>
      </c>
      <c r="AO77" s="571">
        <v>987607.95</v>
      </c>
      <c r="AP77" s="571">
        <v>73247.16</v>
      </c>
      <c r="AQ77" s="571">
        <v>82157.42</v>
      </c>
      <c r="AR77" s="571">
        <v>707267.84</v>
      </c>
      <c r="AS77" s="571"/>
      <c r="AT77" s="571">
        <v>113393</v>
      </c>
      <c r="AU77" s="571">
        <v>225478.28</v>
      </c>
      <c r="AV77" s="571">
        <v>265313.21000000002</v>
      </c>
      <c r="AW77" s="571">
        <v>46356.27</v>
      </c>
      <c r="AX77" s="571"/>
      <c r="AY77" s="571">
        <v>296186.0037</v>
      </c>
      <c r="AZ77" s="571">
        <v>33234.11</v>
      </c>
      <c r="BA77" s="571">
        <v>774763.24</v>
      </c>
      <c r="BB77" s="571">
        <v>78929.87</v>
      </c>
      <c r="BC77" s="571">
        <v>55799</v>
      </c>
      <c r="BD77" s="571">
        <v>124281.98</v>
      </c>
      <c r="BE77" s="571">
        <v>159827.69</v>
      </c>
      <c r="BF77" s="571"/>
      <c r="BG77" s="571">
        <v>200089.92</v>
      </c>
      <c r="BH77" s="571"/>
      <c r="BI77" s="571">
        <v>279078.77</v>
      </c>
      <c r="BJ77" s="571">
        <v>55401.06</v>
      </c>
      <c r="BK77" s="571">
        <v>42011.360000000001</v>
      </c>
      <c r="BL77" s="571">
        <v>13141.32</v>
      </c>
      <c r="BM77" s="571"/>
      <c r="BN77" s="571">
        <v>328027.21999999997</v>
      </c>
      <c r="BO77" s="571">
        <v>33640.620000000003</v>
      </c>
      <c r="BP77" s="571">
        <v>4166976.37</v>
      </c>
      <c r="BQ77" s="571">
        <v>1192320.58</v>
      </c>
      <c r="BR77" s="571">
        <v>51875.040000000001</v>
      </c>
      <c r="BS77" s="571">
        <v>428144</v>
      </c>
      <c r="BT77" s="571">
        <v>113136.64</v>
      </c>
      <c r="BU77" s="571">
        <v>192001.44</v>
      </c>
      <c r="BV77" s="571"/>
      <c r="BW77" s="571">
        <v>182848.16</v>
      </c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</row>
    <row r="78" spans="1:96" x14ac:dyDescent="0.25">
      <c r="A78" s="503">
        <v>69</v>
      </c>
      <c r="B78" s="570">
        <v>5665</v>
      </c>
      <c r="C78" s="571">
        <v>4010036.85</v>
      </c>
      <c r="D78" s="571">
        <v>36916.720000000001</v>
      </c>
      <c r="E78" s="571">
        <v>22561.119999999999</v>
      </c>
      <c r="F78" s="571">
        <v>1241359</v>
      </c>
      <c r="G78" s="571"/>
      <c r="H78" s="571">
        <v>13032.29</v>
      </c>
      <c r="I78" s="571">
        <v>737211.86</v>
      </c>
      <c r="J78" s="571"/>
      <c r="K78" s="571">
        <v>507416.16</v>
      </c>
      <c r="L78" s="571">
        <v>99891.75</v>
      </c>
      <c r="M78" s="571">
        <v>21243.68</v>
      </c>
      <c r="N78" s="571">
        <v>102097.54</v>
      </c>
      <c r="O78" s="571">
        <v>0</v>
      </c>
      <c r="P78" s="571">
        <v>6136.93</v>
      </c>
      <c r="Q78" s="571">
        <v>8432.2900000000009</v>
      </c>
      <c r="S78" s="571">
        <v>25849.919999999998</v>
      </c>
      <c r="T78" s="571">
        <v>136142.62</v>
      </c>
      <c r="U78" s="571">
        <v>759339.79</v>
      </c>
      <c r="V78" s="571">
        <v>1985.02</v>
      </c>
      <c r="W78" s="571">
        <v>141365.51999999999</v>
      </c>
      <c r="X78" s="571">
        <v>98236.62</v>
      </c>
      <c r="Y78" s="571">
        <v>81724.759999999995</v>
      </c>
      <c r="Z78" s="571">
        <v>218233.52</v>
      </c>
      <c r="AA78" s="571">
        <v>111076.89</v>
      </c>
      <c r="AB78" s="571"/>
      <c r="AC78" s="571"/>
      <c r="AD78" s="571">
        <v>575218.28</v>
      </c>
      <c r="AE78" s="571">
        <v>15765.46</v>
      </c>
      <c r="AF78" s="571"/>
      <c r="AG78" s="571">
        <v>0</v>
      </c>
      <c r="AH78" s="571">
        <v>17900</v>
      </c>
      <c r="AI78" s="571"/>
      <c r="AJ78" s="571">
        <v>23289351.640000001</v>
      </c>
      <c r="AK78" s="571">
        <v>1937503.44</v>
      </c>
      <c r="AL78" s="571">
        <v>287679.33</v>
      </c>
      <c r="AM78" s="571"/>
      <c r="AN78" s="763">
        <v>124074.8</v>
      </c>
      <c r="AO78" s="571">
        <v>104962.16</v>
      </c>
      <c r="AP78" s="571">
        <v>41566</v>
      </c>
      <c r="AQ78" s="571">
        <v>887737.19</v>
      </c>
      <c r="AR78" s="571">
        <v>772749.89</v>
      </c>
      <c r="AS78" s="571"/>
      <c r="AT78" s="571">
        <v>413660</v>
      </c>
      <c r="AU78" s="571">
        <v>178411.64</v>
      </c>
      <c r="AV78" s="571">
        <v>36568.910000000003</v>
      </c>
      <c r="AW78" s="571">
        <v>58220.4</v>
      </c>
      <c r="AX78" s="571"/>
      <c r="AY78" s="571">
        <v>99258.373550000004</v>
      </c>
      <c r="AZ78" s="571">
        <v>12954.11</v>
      </c>
      <c r="BA78" s="571">
        <v>387294.49</v>
      </c>
      <c r="BB78" s="571">
        <v>148637.06</v>
      </c>
      <c r="BC78" s="571">
        <v>739246</v>
      </c>
      <c r="BD78" s="571">
        <v>452725.05</v>
      </c>
      <c r="BE78" s="571">
        <v>78858.61</v>
      </c>
      <c r="BF78" s="571"/>
      <c r="BG78" s="571">
        <v>91237.3</v>
      </c>
      <c r="BH78" s="571"/>
      <c r="BI78" s="571">
        <v>77826.28</v>
      </c>
      <c r="BJ78" s="571">
        <v>41607.43</v>
      </c>
      <c r="BK78" s="571">
        <v>134830.39999999999</v>
      </c>
      <c r="BL78" s="571">
        <v>36223.32</v>
      </c>
      <c r="BM78" s="571"/>
      <c r="BN78" s="571">
        <v>156763.84</v>
      </c>
      <c r="BO78" s="571">
        <v>204801.58</v>
      </c>
      <c r="BP78" s="571">
        <v>144306.38</v>
      </c>
      <c r="BQ78" s="571">
        <v>775476.23</v>
      </c>
      <c r="BR78" s="571">
        <v>119040.22</v>
      </c>
      <c r="BS78" s="571">
        <v>312096</v>
      </c>
      <c r="BT78" s="571">
        <v>105301.09</v>
      </c>
      <c r="BU78" s="571">
        <v>61685.55</v>
      </c>
      <c r="BV78" s="571"/>
      <c r="BW78" s="571">
        <v>231096.81</v>
      </c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</row>
    <row r="79" spans="1:96" x14ac:dyDescent="0.25">
      <c r="A79" s="503">
        <v>70</v>
      </c>
      <c r="B79" s="570">
        <v>5670</v>
      </c>
      <c r="C79" s="571">
        <v>1360152.75</v>
      </c>
      <c r="D79" s="571">
        <v>266504.92</v>
      </c>
      <c r="E79" s="571">
        <v>0</v>
      </c>
      <c r="F79" s="571">
        <v>0</v>
      </c>
      <c r="G79" s="571"/>
      <c r="H79" s="571">
        <v>14583.31</v>
      </c>
      <c r="I79" s="571">
        <v>0</v>
      </c>
      <c r="J79" s="571"/>
      <c r="K79" s="571">
        <v>363466.44</v>
      </c>
      <c r="L79" s="571">
        <v>0</v>
      </c>
      <c r="M79" s="571">
        <v>0</v>
      </c>
      <c r="N79" s="571">
        <v>0</v>
      </c>
      <c r="O79" s="571">
        <v>16800</v>
      </c>
      <c r="P79" s="571">
        <v>0</v>
      </c>
      <c r="Q79" s="571">
        <v>0</v>
      </c>
      <c r="S79" s="571">
        <v>0</v>
      </c>
      <c r="T79" s="571">
        <v>0</v>
      </c>
      <c r="U79" s="571">
        <v>0</v>
      </c>
      <c r="V79" s="571">
        <v>0</v>
      </c>
      <c r="W79" s="571">
        <v>0</v>
      </c>
      <c r="X79" s="571">
        <v>0</v>
      </c>
      <c r="Y79" s="571">
        <v>17151.64</v>
      </c>
      <c r="Z79" s="571">
        <v>0</v>
      </c>
      <c r="AA79" s="571">
        <v>0</v>
      </c>
      <c r="AB79" s="571"/>
      <c r="AC79" s="571"/>
      <c r="AD79" s="571">
        <v>0</v>
      </c>
      <c r="AE79" s="571">
        <v>14671.68</v>
      </c>
      <c r="AF79" s="571"/>
      <c r="AG79" s="571">
        <v>12314.79</v>
      </c>
      <c r="AH79" s="571">
        <v>0</v>
      </c>
      <c r="AI79" s="571"/>
      <c r="AJ79" s="571">
        <v>10027899.27</v>
      </c>
      <c r="AK79" s="571">
        <v>0</v>
      </c>
      <c r="AL79" s="571">
        <v>824.15</v>
      </c>
      <c r="AM79" s="571"/>
      <c r="AN79" s="763">
        <v>249883.59</v>
      </c>
      <c r="AO79" s="571">
        <v>0</v>
      </c>
      <c r="AP79" s="571">
        <v>0</v>
      </c>
      <c r="AQ79" s="571">
        <v>0</v>
      </c>
      <c r="AR79" s="571">
        <v>0</v>
      </c>
      <c r="AS79" s="571"/>
      <c r="AT79" s="571">
        <v>0</v>
      </c>
      <c r="AU79" s="571">
        <v>124533.08</v>
      </c>
      <c r="AV79" s="571">
        <v>0</v>
      </c>
      <c r="AW79" s="571">
        <v>0</v>
      </c>
      <c r="AX79" s="571"/>
      <c r="AY79" s="571">
        <v>0</v>
      </c>
      <c r="AZ79" s="571">
        <v>0</v>
      </c>
      <c r="BA79" s="571">
        <v>2400</v>
      </c>
      <c r="BB79" s="571">
        <v>0</v>
      </c>
      <c r="BC79" s="571">
        <v>0</v>
      </c>
      <c r="BD79" s="571">
        <v>334707</v>
      </c>
      <c r="BE79" s="571">
        <v>14330.76</v>
      </c>
      <c r="BF79" s="571"/>
      <c r="BG79" s="571">
        <v>696454</v>
      </c>
      <c r="BH79" s="571"/>
      <c r="BI79" s="571">
        <v>0</v>
      </c>
      <c r="BJ79" s="571">
        <v>0</v>
      </c>
      <c r="BK79" s="571">
        <v>8208.36</v>
      </c>
      <c r="BL79" s="571">
        <v>0</v>
      </c>
      <c r="BM79" s="571"/>
      <c r="BN79" s="571">
        <v>361508.26</v>
      </c>
      <c r="BO79" s="571">
        <v>150000</v>
      </c>
      <c r="BP79" s="571">
        <v>-1076.6300000000001</v>
      </c>
      <c r="BQ79" s="571">
        <v>0</v>
      </c>
      <c r="BR79" s="571">
        <v>0</v>
      </c>
      <c r="BS79" s="571">
        <v>0</v>
      </c>
      <c r="BT79" s="571">
        <v>0</v>
      </c>
      <c r="BU79" s="571">
        <v>0</v>
      </c>
      <c r="BV79" s="571"/>
      <c r="BW79" s="571">
        <v>0</v>
      </c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</row>
    <row r="80" spans="1:96" x14ac:dyDescent="0.25">
      <c r="A80" s="503">
        <v>71</v>
      </c>
      <c r="B80" s="570">
        <v>5672</v>
      </c>
      <c r="C80" s="571">
        <v>0</v>
      </c>
      <c r="D80" s="571"/>
      <c r="E80" s="571">
        <v>0</v>
      </c>
      <c r="F80" s="571">
        <v>0</v>
      </c>
      <c r="G80" s="571"/>
      <c r="H80" s="571">
        <v>0</v>
      </c>
      <c r="I80" s="571">
        <v>0</v>
      </c>
      <c r="J80" s="571"/>
      <c r="K80" s="571"/>
      <c r="L80" s="571">
        <v>0</v>
      </c>
      <c r="M80" s="571">
        <v>0</v>
      </c>
      <c r="N80" s="571">
        <v>0</v>
      </c>
      <c r="O80" s="571">
        <v>0</v>
      </c>
      <c r="P80" s="571">
        <v>0</v>
      </c>
      <c r="Q80" s="571">
        <v>35845.360000000001</v>
      </c>
      <c r="S80" s="571">
        <v>0</v>
      </c>
      <c r="T80" s="571">
        <v>0</v>
      </c>
      <c r="U80" s="571">
        <v>0</v>
      </c>
      <c r="V80" s="571">
        <v>0</v>
      </c>
      <c r="W80" s="571">
        <v>0</v>
      </c>
      <c r="X80" s="571">
        <v>0</v>
      </c>
      <c r="Y80" s="571">
        <v>0</v>
      </c>
      <c r="Z80" s="571">
        <v>0</v>
      </c>
      <c r="AA80" s="571">
        <v>0</v>
      </c>
      <c r="AB80" s="571"/>
      <c r="AC80" s="571"/>
      <c r="AD80" s="571">
        <v>0</v>
      </c>
      <c r="AE80" s="571">
        <v>0</v>
      </c>
      <c r="AF80" s="571"/>
      <c r="AG80" s="571">
        <v>0</v>
      </c>
      <c r="AH80" s="571">
        <v>0</v>
      </c>
      <c r="AI80" s="571"/>
      <c r="AJ80" s="571"/>
      <c r="AK80" s="571">
        <v>0</v>
      </c>
      <c r="AL80" s="571">
        <v>0</v>
      </c>
      <c r="AM80" s="571"/>
      <c r="AN80" s="763">
        <v>0</v>
      </c>
      <c r="AO80" s="571">
        <v>0</v>
      </c>
      <c r="AP80" s="571">
        <v>0</v>
      </c>
      <c r="AQ80" s="571">
        <v>0</v>
      </c>
      <c r="AR80" s="571">
        <v>0</v>
      </c>
      <c r="AS80" s="571"/>
      <c r="AT80" s="571">
        <v>0</v>
      </c>
      <c r="AU80" s="571">
        <v>0</v>
      </c>
      <c r="AV80" s="571">
        <v>0</v>
      </c>
      <c r="AW80" s="571">
        <v>0</v>
      </c>
      <c r="AX80" s="571"/>
      <c r="AY80" s="571">
        <v>0</v>
      </c>
      <c r="AZ80" s="571">
        <v>0</v>
      </c>
      <c r="BA80" s="571">
        <v>0</v>
      </c>
      <c r="BB80" s="571">
        <v>0</v>
      </c>
      <c r="BC80" s="571">
        <v>1294</v>
      </c>
      <c r="BD80" s="571">
        <v>0</v>
      </c>
      <c r="BE80" s="571">
        <v>0</v>
      </c>
      <c r="BF80" s="571"/>
      <c r="BG80" s="571">
        <v>0</v>
      </c>
      <c r="BH80" s="571"/>
      <c r="BI80" s="571">
        <v>0</v>
      </c>
      <c r="BJ80" s="571">
        <v>0</v>
      </c>
      <c r="BK80" s="571">
        <v>0</v>
      </c>
      <c r="BL80" s="571">
        <v>0</v>
      </c>
      <c r="BM80" s="571"/>
      <c r="BN80" s="571">
        <v>0</v>
      </c>
      <c r="BO80" s="571">
        <v>0</v>
      </c>
      <c r="BP80" s="571">
        <v>0</v>
      </c>
      <c r="BQ80" s="571">
        <v>0</v>
      </c>
      <c r="BR80" s="571">
        <v>0</v>
      </c>
      <c r="BS80" s="571">
        <v>0</v>
      </c>
      <c r="BT80" s="571">
        <v>0</v>
      </c>
      <c r="BU80" s="571">
        <v>0</v>
      </c>
      <c r="BV80" s="571"/>
      <c r="BW80" s="571">
        <v>0</v>
      </c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</row>
    <row r="81" spans="1:96" x14ac:dyDescent="0.25">
      <c r="A81" s="503">
        <v>72</v>
      </c>
      <c r="B81" s="570">
        <v>5675</v>
      </c>
      <c r="C81" s="571">
        <v>25809993.219999999</v>
      </c>
      <c r="D81" s="571">
        <v>1144471.73</v>
      </c>
      <c r="E81" s="571">
        <v>27663.87</v>
      </c>
      <c r="F81" s="571">
        <v>289020</v>
      </c>
      <c r="G81" s="571"/>
      <c r="H81" s="571">
        <v>161793.26999999999</v>
      </c>
      <c r="I81" s="571">
        <v>401542.78</v>
      </c>
      <c r="J81" s="571"/>
      <c r="K81" s="571">
        <v>-416720.65</v>
      </c>
      <c r="L81" s="571">
        <v>17569.02</v>
      </c>
      <c r="M81" s="571">
        <v>0</v>
      </c>
      <c r="N81" s="571">
        <v>4135.96</v>
      </c>
      <c r="O81" s="571">
        <v>0</v>
      </c>
      <c r="P81" s="571">
        <v>62585.5</v>
      </c>
      <c r="Q81" s="571">
        <v>1290623.83</v>
      </c>
      <c r="S81" s="571">
        <v>615328.98</v>
      </c>
      <c r="T81" s="571">
        <v>1638969.42</v>
      </c>
      <c r="U81" s="571">
        <v>189156</v>
      </c>
      <c r="V81" s="571">
        <v>0</v>
      </c>
      <c r="W81" s="571">
        <v>374884.49</v>
      </c>
      <c r="X81" s="571">
        <v>120029.2</v>
      </c>
      <c r="Y81" s="571">
        <v>1421.1</v>
      </c>
      <c r="Z81" s="571">
        <v>623868.44999999995</v>
      </c>
      <c r="AA81" s="571">
        <v>106485.67</v>
      </c>
      <c r="AB81" s="571"/>
      <c r="AC81" s="571"/>
      <c r="AD81" s="571">
        <v>205415.07</v>
      </c>
      <c r="AE81" s="571">
        <v>0</v>
      </c>
      <c r="AF81" s="571"/>
      <c r="AG81" s="571">
        <v>0</v>
      </c>
      <c r="AH81" s="571">
        <v>26255.63</v>
      </c>
      <c r="AI81" s="571"/>
      <c r="AJ81" s="571">
        <v>80855724.359999999</v>
      </c>
      <c r="AK81" s="571">
        <v>6339473.1900000004</v>
      </c>
      <c r="AL81" s="571">
        <v>313324.13</v>
      </c>
      <c r="AM81" s="571"/>
      <c r="AN81" s="763">
        <v>100591.09</v>
      </c>
      <c r="AO81" s="571">
        <v>1076100.6599999999</v>
      </c>
      <c r="AP81" s="571">
        <v>65192.44</v>
      </c>
      <c r="AQ81" s="571">
        <v>477989.49</v>
      </c>
      <c r="AR81" s="571">
        <v>684044.68</v>
      </c>
      <c r="AS81" s="571"/>
      <c r="AT81" s="571">
        <v>625649</v>
      </c>
      <c r="AU81" s="571">
        <v>529549.97</v>
      </c>
      <c r="AV81" s="571">
        <v>703477.09</v>
      </c>
      <c r="AW81" s="571">
        <v>319872.53999999998</v>
      </c>
      <c r="AX81" s="571"/>
      <c r="AY81" s="571">
        <v>211050.91</v>
      </c>
      <c r="AZ81" s="571">
        <v>0</v>
      </c>
      <c r="BA81" s="571">
        <v>530856.37</v>
      </c>
      <c r="BB81" s="571">
        <v>70875.990000000005</v>
      </c>
      <c r="BC81" s="571">
        <v>330204</v>
      </c>
      <c r="BD81" s="571">
        <v>995736.52</v>
      </c>
      <c r="BE81" s="571">
        <v>191538.17</v>
      </c>
      <c r="BF81" s="571"/>
      <c r="BG81" s="571">
        <v>0</v>
      </c>
      <c r="BH81" s="571"/>
      <c r="BI81" s="571">
        <v>319986.58</v>
      </c>
      <c r="BJ81" s="571">
        <v>14089.12</v>
      </c>
      <c r="BK81" s="571">
        <v>37171.449999999997</v>
      </c>
      <c r="BL81" s="571">
        <v>12485</v>
      </c>
      <c r="BM81" s="571"/>
      <c r="BN81" s="571">
        <v>35146.339999999997</v>
      </c>
      <c r="BO81" s="571">
        <v>0</v>
      </c>
      <c r="BP81" s="571">
        <v>25813228.879999999</v>
      </c>
      <c r="BQ81" s="571">
        <v>1490509.5</v>
      </c>
      <c r="BR81" s="571">
        <v>28172.46</v>
      </c>
      <c r="BS81" s="571">
        <v>614484</v>
      </c>
      <c r="BT81" s="571">
        <v>0</v>
      </c>
      <c r="BU81" s="571">
        <v>6228.41</v>
      </c>
      <c r="BV81" s="571"/>
      <c r="BW81" s="571">
        <v>134917.91</v>
      </c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</row>
    <row r="82" spans="1:96" x14ac:dyDescent="0.25">
      <c r="A82" s="503">
        <v>73</v>
      </c>
      <c r="B82" s="570">
        <v>5680</v>
      </c>
      <c r="C82" s="571">
        <v>0</v>
      </c>
      <c r="D82" s="571">
        <v>18233</v>
      </c>
      <c r="E82" s="571">
        <v>0</v>
      </c>
      <c r="F82" s="571">
        <v>0</v>
      </c>
      <c r="G82" s="571"/>
      <c r="H82" s="571">
        <v>25182</v>
      </c>
      <c r="I82" s="571">
        <v>0</v>
      </c>
      <c r="J82" s="571"/>
      <c r="K82" s="571">
        <v>14758.15</v>
      </c>
      <c r="L82" s="571">
        <v>9374.0499999999993</v>
      </c>
      <c r="M82" s="571">
        <v>0</v>
      </c>
      <c r="N82" s="571">
        <v>8068</v>
      </c>
      <c r="O82" s="571">
        <v>2061</v>
      </c>
      <c r="P82" s="571">
        <v>5292</v>
      </c>
      <c r="Q82" s="571">
        <v>0</v>
      </c>
      <c r="S82" s="571">
        <v>0</v>
      </c>
      <c r="T82" s="571">
        <v>43450</v>
      </c>
      <c r="U82" s="571">
        <v>12329</v>
      </c>
      <c r="V82" s="571">
        <v>3217.2</v>
      </c>
      <c r="W82" s="571">
        <v>13136</v>
      </c>
      <c r="X82" s="571">
        <v>10718</v>
      </c>
      <c r="Y82" s="571">
        <v>5328.2</v>
      </c>
      <c r="Z82" s="571">
        <v>0</v>
      </c>
      <c r="AA82" s="571">
        <v>0</v>
      </c>
      <c r="AB82" s="571"/>
      <c r="AC82" s="571"/>
      <c r="AD82" s="571">
        <v>0</v>
      </c>
      <c r="AE82" s="571">
        <v>2603</v>
      </c>
      <c r="AF82" s="571"/>
      <c r="AG82" s="571">
        <v>1600</v>
      </c>
      <c r="AH82" s="571">
        <v>4679.97</v>
      </c>
      <c r="AI82" s="571"/>
      <c r="AJ82" s="571">
        <v>0</v>
      </c>
      <c r="AK82" s="571">
        <v>0</v>
      </c>
      <c r="AL82" s="571">
        <v>11175</v>
      </c>
      <c r="AM82" s="571"/>
      <c r="AN82" s="763">
        <v>12619</v>
      </c>
      <c r="AO82" s="571">
        <v>43877</v>
      </c>
      <c r="AP82" s="571">
        <v>0</v>
      </c>
      <c r="AQ82" s="571">
        <v>14751.84</v>
      </c>
      <c r="AR82" s="571">
        <v>0</v>
      </c>
      <c r="AS82" s="571"/>
      <c r="AT82" s="571">
        <v>0</v>
      </c>
      <c r="AU82" s="571">
        <v>0</v>
      </c>
      <c r="AV82" s="571">
        <v>0</v>
      </c>
      <c r="AW82" s="571">
        <v>5400</v>
      </c>
      <c r="AX82" s="571"/>
      <c r="AY82" s="571">
        <v>12116.97</v>
      </c>
      <c r="AZ82" s="571">
        <v>3789.96</v>
      </c>
      <c r="BA82" s="571">
        <v>37415</v>
      </c>
      <c r="BB82" s="571">
        <v>0</v>
      </c>
      <c r="BC82" s="571">
        <v>0</v>
      </c>
      <c r="BD82" s="571">
        <v>0</v>
      </c>
      <c r="BE82" s="571">
        <v>8612</v>
      </c>
      <c r="BF82" s="571"/>
      <c r="BG82" s="571">
        <v>15634</v>
      </c>
      <c r="BH82" s="571"/>
      <c r="BI82" s="571">
        <v>0</v>
      </c>
      <c r="BJ82" s="571">
        <v>2911</v>
      </c>
      <c r="BK82" s="571">
        <v>3555</v>
      </c>
      <c r="BL82" s="571">
        <v>2668</v>
      </c>
      <c r="BM82" s="571"/>
      <c r="BN82" s="571">
        <v>0</v>
      </c>
      <c r="BO82" s="571">
        <v>0</v>
      </c>
      <c r="BP82" s="571">
        <v>575246</v>
      </c>
      <c r="BQ82" s="571">
        <v>0</v>
      </c>
      <c r="BR82" s="571">
        <v>6313.36</v>
      </c>
      <c r="BS82" s="571">
        <v>0</v>
      </c>
      <c r="BT82" s="571">
        <v>10926</v>
      </c>
      <c r="BU82" s="571">
        <v>4849</v>
      </c>
      <c r="BV82" s="571"/>
      <c r="BW82" s="571">
        <v>0</v>
      </c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</row>
    <row r="83" spans="1:96" x14ac:dyDescent="0.25">
      <c r="A83" s="503">
        <v>75</v>
      </c>
      <c r="B83" s="570" t="s">
        <v>124</v>
      </c>
      <c r="C83" s="571"/>
      <c r="D83" s="571"/>
      <c r="E83" s="571"/>
      <c r="F83" s="571"/>
      <c r="G83" s="571"/>
      <c r="H83" s="571"/>
      <c r="I83" s="571"/>
      <c r="J83" s="571"/>
      <c r="K83" s="571"/>
      <c r="L83" s="571"/>
      <c r="M83" s="571"/>
      <c r="N83" s="571"/>
      <c r="O83" s="571"/>
      <c r="P83" s="571"/>
      <c r="Q83" s="571"/>
      <c r="S83" s="571"/>
      <c r="T83" s="571"/>
      <c r="U83" s="571"/>
      <c r="V83" s="571"/>
      <c r="W83" s="571"/>
      <c r="X83" s="571"/>
      <c r="Y83" s="571"/>
      <c r="Z83" s="571"/>
      <c r="AA83" s="571"/>
      <c r="AB83" s="571"/>
      <c r="AC83" s="571"/>
      <c r="AD83" s="571"/>
      <c r="AE83" s="571"/>
      <c r="AF83" s="571"/>
      <c r="AG83" s="571"/>
      <c r="AH83" s="571"/>
      <c r="AI83" s="571"/>
      <c r="AJ83" s="571"/>
      <c r="AK83" s="571"/>
      <c r="AL83" s="571"/>
      <c r="AM83" s="571"/>
      <c r="AN83" s="763"/>
      <c r="AO83" s="571"/>
      <c r="AP83" s="571"/>
      <c r="AQ83" s="571"/>
      <c r="AR83" s="571"/>
      <c r="AS83" s="571"/>
      <c r="AT83" s="571"/>
      <c r="AU83" s="571"/>
      <c r="AV83" s="571"/>
      <c r="AW83" s="571"/>
      <c r="AX83" s="571"/>
      <c r="AY83" s="571"/>
      <c r="AZ83" s="571"/>
      <c r="BA83" s="571"/>
      <c r="BB83" s="571"/>
      <c r="BC83" s="571"/>
      <c r="BD83" s="571"/>
      <c r="BE83" s="571"/>
      <c r="BF83" s="571"/>
      <c r="BG83" s="571"/>
      <c r="BH83" s="571"/>
      <c r="BI83" s="571"/>
      <c r="BJ83" s="571"/>
      <c r="BK83" s="571"/>
      <c r="BL83" s="571"/>
      <c r="BM83" s="571"/>
      <c r="BN83" s="571"/>
      <c r="BO83" s="571"/>
      <c r="BP83" s="571"/>
      <c r="BQ83" s="571"/>
      <c r="BR83" s="571"/>
      <c r="BS83" s="571"/>
      <c r="BT83" s="571"/>
      <c r="BU83" s="571"/>
      <c r="BV83" s="571"/>
      <c r="BW83" s="571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</row>
    <row r="84" spans="1:96" x14ac:dyDescent="0.25">
      <c r="A84" s="503">
        <v>76</v>
      </c>
      <c r="B84" s="572">
        <v>5635</v>
      </c>
      <c r="C84" s="571">
        <v>0</v>
      </c>
      <c r="D84" s="571">
        <v>53460.3</v>
      </c>
      <c r="E84" s="571">
        <v>8328.75</v>
      </c>
      <c r="F84" s="571">
        <v>198399</v>
      </c>
      <c r="G84" s="571"/>
      <c r="H84" s="571">
        <v>151706.74</v>
      </c>
      <c r="I84" s="571">
        <v>38294.92</v>
      </c>
      <c r="J84" s="571"/>
      <c r="K84" s="571">
        <v>66326.789999999994</v>
      </c>
      <c r="L84" s="571">
        <v>2191.35</v>
      </c>
      <c r="M84" s="571">
        <v>10681.96</v>
      </c>
      <c r="N84" s="571">
        <v>20949.84</v>
      </c>
      <c r="O84" s="571">
        <v>3568.32</v>
      </c>
      <c r="P84" s="571">
        <v>35718.47</v>
      </c>
      <c r="Q84" s="571">
        <v>25066.560000000001</v>
      </c>
      <c r="S84" s="571">
        <v>160738.92000000001</v>
      </c>
      <c r="T84" s="571">
        <v>456878.75</v>
      </c>
      <c r="U84" s="571">
        <v>75190</v>
      </c>
      <c r="V84" s="571">
        <v>12648.35</v>
      </c>
      <c r="W84" s="571">
        <v>12516.75</v>
      </c>
      <c r="X84" s="571">
        <v>0</v>
      </c>
      <c r="Y84" s="571">
        <v>12449.81</v>
      </c>
      <c r="Z84" s="571">
        <v>135981.91</v>
      </c>
      <c r="AA84" s="571">
        <v>37016.5</v>
      </c>
      <c r="AB84" s="571"/>
      <c r="AC84" s="571"/>
      <c r="AD84" s="571">
        <v>71566.559999999998</v>
      </c>
      <c r="AE84" s="571">
        <v>9094.2199999999993</v>
      </c>
      <c r="AF84" s="571"/>
      <c r="AG84" s="571">
        <v>5497.2</v>
      </c>
      <c r="AH84" s="571">
        <v>4575</v>
      </c>
      <c r="AI84" s="571"/>
      <c r="AJ84" s="571">
        <v>4360240.8</v>
      </c>
      <c r="AK84" s="571">
        <v>1980427.73</v>
      </c>
      <c r="AL84" s="571">
        <v>48211.199999999997</v>
      </c>
      <c r="AM84" s="571"/>
      <c r="AN84" s="763">
        <v>169944.1</v>
      </c>
      <c r="AO84" s="571">
        <v>194301.56</v>
      </c>
      <c r="AP84" s="571">
        <v>40298.04</v>
      </c>
      <c r="AQ84" s="571">
        <v>51538.52</v>
      </c>
      <c r="AR84" s="571">
        <v>521293.36</v>
      </c>
      <c r="AS84" s="571"/>
      <c r="AT84" s="571">
        <v>144083</v>
      </c>
      <c r="AU84" s="571">
        <v>180143.77</v>
      </c>
      <c r="AV84" s="571">
        <v>324630.64</v>
      </c>
      <c r="AW84" s="571">
        <v>26941.01</v>
      </c>
      <c r="AX84" s="571"/>
      <c r="AY84" s="571">
        <v>126938.8</v>
      </c>
      <c r="AZ84" s="571">
        <v>40096.99</v>
      </c>
      <c r="BA84" s="571">
        <v>126874.55</v>
      </c>
      <c r="BB84" s="571">
        <v>36207.53</v>
      </c>
      <c r="BC84" s="571">
        <v>45978</v>
      </c>
      <c r="BD84" s="571">
        <v>115884.96</v>
      </c>
      <c r="BE84" s="571">
        <v>12739.74</v>
      </c>
      <c r="BF84" s="571"/>
      <c r="BG84" s="571">
        <v>126387.34</v>
      </c>
      <c r="BH84" s="571"/>
      <c r="BI84" s="571">
        <v>159899.32999999999</v>
      </c>
      <c r="BJ84" s="571">
        <v>0</v>
      </c>
      <c r="BK84" s="571">
        <v>16771.07</v>
      </c>
      <c r="BL84" s="571">
        <v>17535.64</v>
      </c>
      <c r="BM84" s="571"/>
      <c r="BN84" s="571">
        <v>34417.08</v>
      </c>
      <c r="BO84" s="571">
        <v>0</v>
      </c>
      <c r="BP84" s="571">
        <v>1206736.6299999999</v>
      </c>
      <c r="BQ84" s="571">
        <v>215994.74</v>
      </c>
      <c r="BR84" s="571">
        <v>13781.77</v>
      </c>
      <c r="BS84" s="571">
        <v>188689</v>
      </c>
      <c r="BT84" s="571">
        <v>0</v>
      </c>
      <c r="BU84" s="571">
        <v>45040.2</v>
      </c>
      <c r="BV84" s="571"/>
      <c r="BW84" s="571">
        <v>90553.02</v>
      </c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</row>
    <row r="85" spans="1:96" x14ac:dyDescent="0.25">
      <c r="A85" s="503">
        <v>77</v>
      </c>
      <c r="B85" s="572">
        <v>6210</v>
      </c>
      <c r="C85" s="571">
        <v>0</v>
      </c>
      <c r="D85" s="571">
        <v>0</v>
      </c>
      <c r="E85" s="571">
        <v>0</v>
      </c>
      <c r="F85" s="571">
        <v>0</v>
      </c>
      <c r="G85" s="571"/>
      <c r="H85" s="571">
        <v>0</v>
      </c>
      <c r="I85" s="571">
        <v>0</v>
      </c>
      <c r="J85" s="571"/>
      <c r="K85" s="571">
        <v>0</v>
      </c>
      <c r="L85" s="571">
        <v>0</v>
      </c>
      <c r="M85" s="571">
        <v>0</v>
      </c>
      <c r="N85" s="571">
        <v>0</v>
      </c>
      <c r="O85" s="571">
        <v>0</v>
      </c>
      <c r="P85" s="571">
        <v>0</v>
      </c>
      <c r="Q85" s="571">
        <v>0</v>
      </c>
      <c r="S85" s="571">
        <v>0</v>
      </c>
      <c r="T85" s="571">
        <v>0</v>
      </c>
      <c r="U85" s="571">
        <v>0</v>
      </c>
      <c r="V85" s="571">
        <v>0</v>
      </c>
      <c r="W85" s="571">
        <v>0</v>
      </c>
      <c r="X85" s="571">
        <v>0</v>
      </c>
      <c r="Y85" s="571">
        <v>0</v>
      </c>
      <c r="Z85" s="571">
        <v>0</v>
      </c>
      <c r="AA85" s="571">
        <v>0</v>
      </c>
      <c r="AB85" s="571"/>
      <c r="AC85" s="571"/>
      <c r="AD85" s="571">
        <v>0</v>
      </c>
      <c r="AE85" s="571">
        <v>0</v>
      </c>
      <c r="AF85" s="571"/>
      <c r="AG85" s="571">
        <v>0</v>
      </c>
      <c r="AH85" s="571">
        <v>0</v>
      </c>
      <c r="AI85" s="571"/>
      <c r="AJ85" s="571">
        <v>0</v>
      </c>
      <c r="AK85" s="571">
        <v>0</v>
      </c>
      <c r="AL85" s="571">
        <v>0</v>
      </c>
      <c r="AM85" s="571"/>
      <c r="AN85" s="763">
        <v>0</v>
      </c>
      <c r="AO85" s="571">
        <v>0</v>
      </c>
      <c r="AP85" s="571">
        <v>0</v>
      </c>
      <c r="AQ85" s="571">
        <v>0</v>
      </c>
      <c r="AR85" s="571">
        <v>0</v>
      </c>
      <c r="AS85" s="571"/>
      <c r="AT85" s="571">
        <v>0</v>
      </c>
      <c r="AU85" s="571">
        <v>0</v>
      </c>
      <c r="AV85" s="571">
        <v>0</v>
      </c>
      <c r="AW85" s="571">
        <v>0</v>
      </c>
      <c r="AX85" s="571"/>
      <c r="AY85" s="571">
        <v>0</v>
      </c>
      <c r="AZ85" s="571">
        <v>0</v>
      </c>
      <c r="BA85" s="571">
        <v>0</v>
      </c>
      <c r="BB85" s="571">
        <v>0</v>
      </c>
      <c r="BC85" s="571">
        <v>0</v>
      </c>
      <c r="BD85" s="571">
        <v>0</v>
      </c>
      <c r="BE85" s="571">
        <v>0</v>
      </c>
      <c r="BF85" s="571"/>
      <c r="BG85" s="571">
        <v>0</v>
      </c>
      <c r="BH85" s="571"/>
      <c r="BI85" s="571">
        <v>0</v>
      </c>
      <c r="BJ85" s="571">
        <v>0</v>
      </c>
      <c r="BK85" s="571">
        <v>0</v>
      </c>
      <c r="BL85" s="571">
        <v>0</v>
      </c>
      <c r="BM85" s="571"/>
      <c r="BN85" s="571">
        <v>0</v>
      </c>
      <c r="BO85" s="571">
        <v>0</v>
      </c>
      <c r="BP85" s="571">
        <v>0</v>
      </c>
      <c r="BQ85" s="571">
        <v>0</v>
      </c>
      <c r="BR85" s="571">
        <v>0</v>
      </c>
      <c r="BS85" s="571">
        <v>0</v>
      </c>
      <c r="BT85" s="571">
        <v>0</v>
      </c>
      <c r="BU85" s="571">
        <v>0</v>
      </c>
      <c r="BV85" s="571"/>
      <c r="BW85" s="571">
        <v>0</v>
      </c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</row>
    <row r="86" spans="1:96" x14ac:dyDescent="0.25">
      <c r="AH86" s="573"/>
      <c r="BQ86" s="502"/>
    </row>
    <row r="92" spans="1:96" x14ac:dyDescent="0.25">
      <c r="A92" s="574" t="s">
        <v>662</v>
      </c>
    </row>
    <row r="94" spans="1:96" s="533" customFormat="1" ht="110.25" x14ac:dyDescent="0.25">
      <c r="A94" s="531" t="s">
        <v>663</v>
      </c>
      <c r="B94" s="531" t="s">
        <v>664</v>
      </c>
      <c r="C94" s="532" t="s">
        <v>4</v>
      </c>
      <c r="D94" s="532" t="s">
        <v>20</v>
      </c>
      <c r="E94" s="532" t="s">
        <v>21</v>
      </c>
      <c r="F94" s="532" t="s">
        <v>22</v>
      </c>
      <c r="G94" s="532" t="s">
        <v>24</v>
      </c>
      <c r="H94" s="532" t="s">
        <v>25</v>
      </c>
      <c r="I94" s="532" t="s">
        <v>27</v>
      </c>
      <c r="J94" s="532" t="s">
        <v>28</v>
      </c>
      <c r="K94" s="532" t="s">
        <v>29</v>
      </c>
      <c r="L94" s="532" t="s">
        <v>30</v>
      </c>
      <c r="M94" s="532" t="s">
        <v>31</v>
      </c>
      <c r="N94" s="532" t="s">
        <v>617</v>
      </c>
      <c r="O94" s="532" t="s">
        <v>442</v>
      </c>
      <c r="P94" s="532" t="s">
        <v>443</v>
      </c>
      <c r="Q94" s="532" t="s">
        <v>80</v>
      </c>
      <c r="R94" s="532" t="s">
        <v>631</v>
      </c>
      <c r="S94" s="532" t="s">
        <v>33</v>
      </c>
      <c r="T94" s="532" t="s">
        <v>35</v>
      </c>
      <c r="U94" s="532" t="s">
        <v>36</v>
      </c>
      <c r="V94" s="532" t="s">
        <v>37</v>
      </c>
      <c r="W94" s="532" t="s">
        <v>38</v>
      </c>
      <c r="X94" s="532" t="s">
        <v>39</v>
      </c>
      <c r="Y94" s="532" t="s">
        <v>40</v>
      </c>
      <c r="Z94" s="532" t="s">
        <v>43</v>
      </c>
      <c r="AA94" s="532" t="s">
        <v>44</v>
      </c>
      <c r="AB94" s="532" t="s">
        <v>46</v>
      </c>
      <c r="AC94" s="532" t="s">
        <v>47</v>
      </c>
      <c r="AD94" s="532" t="s">
        <v>49</v>
      </c>
      <c r="AE94" s="532" t="s">
        <v>609</v>
      </c>
      <c r="AF94" s="532" t="s">
        <v>611</v>
      </c>
      <c r="AG94" s="532" t="s">
        <v>50</v>
      </c>
      <c r="AH94" s="532" t="s">
        <v>51</v>
      </c>
      <c r="AI94" s="532" t="s">
        <v>52</v>
      </c>
      <c r="AJ94" s="532" t="s">
        <v>53</v>
      </c>
      <c r="AK94" s="532" t="s">
        <v>54</v>
      </c>
      <c r="AL94" s="532" t="s">
        <v>55</v>
      </c>
      <c r="AM94" s="532" t="s">
        <v>56</v>
      </c>
      <c r="AN94" s="764" t="s">
        <v>58</v>
      </c>
      <c r="AO94" s="532" t="s">
        <v>59</v>
      </c>
      <c r="AP94" s="532" t="s">
        <v>60</v>
      </c>
      <c r="AQ94" s="532" t="s">
        <v>61</v>
      </c>
      <c r="AR94" s="532" t="s">
        <v>63</v>
      </c>
      <c r="AS94" s="532" t="s">
        <v>64</v>
      </c>
      <c r="AT94" s="532" t="s">
        <v>65</v>
      </c>
      <c r="AU94" s="532" t="s">
        <v>66</v>
      </c>
      <c r="AV94" s="532" t="s">
        <v>68</v>
      </c>
      <c r="AW94" s="532" t="s">
        <v>69</v>
      </c>
      <c r="AX94" s="532" t="s">
        <v>73</v>
      </c>
      <c r="AY94" s="532" t="s">
        <v>74</v>
      </c>
      <c r="AZ94" s="532" t="s">
        <v>75</v>
      </c>
      <c r="BA94" s="532" t="s">
        <v>76</v>
      </c>
      <c r="BB94" s="532" t="s">
        <v>444</v>
      </c>
      <c r="BC94" s="532" t="s">
        <v>78</v>
      </c>
      <c r="BD94" s="532" t="s">
        <v>79</v>
      </c>
      <c r="BE94" s="532" t="s">
        <v>81</v>
      </c>
      <c r="BF94" s="532" t="s">
        <v>82</v>
      </c>
      <c r="BG94" s="532" t="s">
        <v>83</v>
      </c>
      <c r="BH94" s="532" t="s">
        <v>84</v>
      </c>
      <c r="BI94" s="534" t="s">
        <v>85</v>
      </c>
    </row>
    <row r="95" spans="1:96" s="537" customFormat="1" ht="15.75" x14ac:dyDescent="0.25">
      <c r="A95" s="894" t="s">
        <v>665</v>
      </c>
      <c r="B95" s="535">
        <v>5605</v>
      </c>
      <c r="C95" s="536">
        <v>5969456.9299999997</v>
      </c>
      <c r="D95" s="536">
        <v>559544.56000000006</v>
      </c>
      <c r="E95" s="536">
        <v>8614.44</v>
      </c>
      <c r="F95" s="536">
        <v>1203174</v>
      </c>
      <c r="G95" s="536">
        <v>653308.63</v>
      </c>
      <c r="H95" s="536">
        <v>2051538.95</v>
      </c>
      <c r="I95" s="536">
        <v>623371.19999999995</v>
      </c>
      <c r="J95" s="536">
        <v>0</v>
      </c>
      <c r="K95" s="536">
        <v>16200</v>
      </c>
      <c r="L95" s="536">
        <v>50336.94</v>
      </c>
      <c r="M95" s="536">
        <v>20529.71</v>
      </c>
      <c r="N95" s="536">
        <v>0</v>
      </c>
      <c r="O95" s="536">
        <v>1201143.55</v>
      </c>
      <c r="P95" s="536">
        <v>112428</v>
      </c>
      <c r="Q95" s="536">
        <v>2533329.94</v>
      </c>
      <c r="R95" s="536">
        <v>1959629.12</v>
      </c>
      <c r="S95" s="536">
        <v>610777</v>
      </c>
      <c r="T95" s="536">
        <v>23750</v>
      </c>
      <c r="U95" s="536">
        <v>467442</v>
      </c>
      <c r="V95" s="536">
        <v>983543.17</v>
      </c>
      <c r="W95" s="536">
        <v>193852.35</v>
      </c>
      <c r="X95" s="536">
        <v>1109897.48</v>
      </c>
      <c r="Y95" s="536">
        <v>280631.84000000003</v>
      </c>
      <c r="Z95" s="536">
        <v>715584.99</v>
      </c>
      <c r="AA95" s="536">
        <v>12943.91</v>
      </c>
      <c r="AB95" s="536">
        <v>37128</v>
      </c>
      <c r="AC95" s="536">
        <v>144324.57999999999</v>
      </c>
      <c r="AD95" s="536">
        <v>6354814.21</v>
      </c>
      <c r="AE95" s="536">
        <v>264395</v>
      </c>
      <c r="AF95" s="536">
        <v>154160.19</v>
      </c>
      <c r="AG95" s="536">
        <v>2420738.44</v>
      </c>
      <c r="AH95" s="536">
        <v>265534.55</v>
      </c>
      <c r="AI95" s="536">
        <v>302862.13</v>
      </c>
      <c r="AJ95" s="536">
        <v>65533.17</v>
      </c>
      <c r="AK95" s="536">
        <v>28964.17</v>
      </c>
      <c r="AL95" s="536">
        <v>69987.929999999993</v>
      </c>
      <c r="AM95" s="536">
        <v>1370866.8</v>
      </c>
      <c r="AN95" s="765">
        <v>96666</v>
      </c>
      <c r="AO95" s="536">
        <v>100118.44</v>
      </c>
      <c r="AP95" s="536">
        <v>506396.29</v>
      </c>
      <c r="AQ95" s="536">
        <v>383986.45</v>
      </c>
      <c r="AR95" s="536">
        <v>0</v>
      </c>
      <c r="AS95" s="536">
        <v>25825.88</v>
      </c>
      <c r="AT95" s="536">
        <v>0</v>
      </c>
      <c r="AU95" s="536">
        <v>610531.99</v>
      </c>
      <c r="AV95" s="536">
        <v>1227832.8999999999</v>
      </c>
      <c r="AW95" s="536">
        <v>39963.46</v>
      </c>
      <c r="AX95" s="536">
        <v>341017.99</v>
      </c>
      <c r="AY95" s="536">
        <v>135989.71</v>
      </c>
      <c r="AZ95" s="536">
        <v>303870.24</v>
      </c>
      <c r="BA95" s="536">
        <v>176035.29</v>
      </c>
      <c r="BB95" s="536">
        <v>1003948.64</v>
      </c>
      <c r="BC95" s="536">
        <v>179437.26</v>
      </c>
      <c r="BD95" s="536">
        <v>9005167.0099999998</v>
      </c>
      <c r="BE95" s="536">
        <v>426784.59</v>
      </c>
      <c r="BF95" s="536">
        <v>874754</v>
      </c>
      <c r="BG95" s="536">
        <v>454291.35</v>
      </c>
      <c r="BH95" s="536">
        <v>144933.63</v>
      </c>
      <c r="BI95" s="559">
        <v>544122.06000000006</v>
      </c>
    </row>
    <row r="96" spans="1:96" s="537" customFormat="1" ht="15.75" x14ac:dyDescent="0.25">
      <c r="A96" s="895"/>
      <c r="B96" s="535">
        <v>5610</v>
      </c>
      <c r="C96" s="536">
        <v>38359974.329999998</v>
      </c>
      <c r="D96" s="536">
        <v>484889.19</v>
      </c>
      <c r="E96" s="536">
        <v>125651.25</v>
      </c>
      <c r="F96" s="536">
        <v>48533</v>
      </c>
      <c r="G96" s="536">
        <v>975761.69</v>
      </c>
      <c r="H96" s="536">
        <v>148117.71</v>
      </c>
      <c r="I96" s="536">
        <v>584146.16</v>
      </c>
      <c r="J96" s="536">
        <v>370815.63</v>
      </c>
      <c r="K96" s="536">
        <v>168622.49</v>
      </c>
      <c r="L96" s="536">
        <v>112805.84</v>
      </c>
      <c r="M96" s="536">
        <v>457866.08</v>
      </c>
      <c r="N96" s="536">
        <v>1583346.5360000001</v>
      </c>
      <c r="O96" s="536">
        <v>23174.52</v>
      </c>
      <c r="P96" s="536">
        <v>1270133</v>
      </c>
      <c r="Q96" s="536">
        <v>1547169.72</v>
      </c>
      <c r="R96" s="536">
        <v>2382259.0499999998</v>
      </c>
      <c r="S96" s="536">
        <v>3294562.93</v>
      </c>
      <c r="T96" s="536">
        <v>67049.22</v>
      </c>
      <c r="U96" s="536">
        <v>1211477.44</v>
      </c>
      <c r="V96" s="536">
        <v>0</v>
      </c>
      <c r="W96" s="536">
        <v>0</v>
      </c>
      <c r="X96" s="536">
        <v>583023.98</v>
      </c>
      <c r="Y96" s="536">
        <v>189429.53</v>
      </c>
      <c r="Z96" s="536">
        <v>630064.12</v>
      </c>
      <c r="AA96" s="536">
        <v>102475.72</v>
      </c>
      <c r="AB96" s="536">
        <v>77098.86</v>
      </c>
      <c r="AC96" s="536">
        <v>80210.16</v>
      </c>
      <c r="AD96" s="536">
        <v>26106098.379999999</v>
      </c>
      <c r="AE96" s="536">
        <v>560416</v>
      </c>
      <c r="AF96" s="536">
        <v>0</v>
      </c>
      <c r="AG96" s="536">
        <v>10852888.470000001</v>
      </c>
      <c r="AH96" s="536">
        <v>634692.13</v>
      </c>
      <c r="AI96" s="536">
        <v>142010.37</v>
      </c>
      <c r="AJ96" s="536">
        <v>752688.95</v>
      </c>
      <c r="AK96" s="536">
        <v>128552.61</v>
      </c>
      <c r="AL96" s="536">
        <v>0</v>
      </c>
      <c r="AM96" s="536">
        <v>2006731.46</v>
      </c>
      <c r="AN96" s="765">
        <v>1282096</v>
      </c>
      <c r="AO96" s="536">
        <v>1374123.11</v>
      </c>
      <c r="AP96" s="536">
        <v>2563791.25</v>
      </c>
      <c r="AQ96" s="536">
        <v>43360.06</v>
      </c>
      <c r="AR96" s="536">
        <v>1071654.6399999999</v>
      </c>
      <c r="AS96" s="536">
        <v>152983.73000000001</v>
      </c>
      <c r="AT96" s="536">
        <v>1691595.08</v>
      </c>
      <c r="AU96" s="536">
        <v>0</v>
      </c>
      <c r="AV96" s="536">
        <v>791429.69</v>
      </c>
      <c r="AW96" s="536">
        <v>341441.84</v>
      </c>
      <c r="AX96" s="536">
        <v>469114.53</v>
      </c>
      <c r="AY96" s="536">
        <v>126350.34</v>
      </c>
      <c r="AZ96" s="536">
        <v>0</v>
      </c>
      <c r="BA96" s="536">
        <v>2698.44</v>
      </c>
      <c r="BB96" s="536">
        <v>0</v>
      </c>
      <c r="BC96" s="536">
        <v>127729.44</v>
      </c>
      <c r="BD96" s="536">
        <v>16208632.449999999</v>
      </c>
      <c r="BE96" s="536">
        <v>493974.96</v>
      </c>
      <c r="BF96" s="536">
        <v>174947</v>
      </c>
      <c r="BG96" s="536">
        <v>374837.19</v>
      </c>
      <c r="BH96" s="536">
        <v>102834.21</v>
      </c>
      <c r="BI96" s="559">
        <v>552466.6</v>
      </c>
    </row>
    <row r="97" spans="1:61" s="537" customFormat="1" ht="15.75" x14ac:dyDescent="0.25">
      <c r="A97" s="895"/>
      <c r="B97" s="535">
        <v>5615</v>
      </c>
      <c r="C97" s="536">
        <v>8709241.9900000002</v>
      </c>
      <c r="D97" s="536">
        <v>2341635.5699999998</v>
      </c>
      <c r="E97" s="536">
        <v>91095.87</v>
      </c>
      <c r="F97" s="536">
        <v>1739527</v>
      </c>
      <c r="G97" s="536">
        <v>1338072.18</v>
      </c>
      <c r="H97" s="536">
        <v>2385064.65</v>
      </c>
      <c r="I97" s="536">
        <v>4213572.8499999996</v>
      </c>
      <c r="J97" s="536">
        <v>221941.2</v>
      </c>
      <c r="K97" s="536">
        <v>22390.99</v>
      </c>
      <c r="L97" s="536">
        <v>64134.19</v>
      </c>
      <c r="M97" s="536">
        <v>40807.85</v>
      </c>
      <c r="N97" s="536">
        <v>2989726.2039999999</v>
      </c>
      <c r="O97" s="536">
        <v>509903.11</v>
      </c>
      <c r="P97" s="536">
        <v>83798</v>
      </c>
      <c r="Q97" s="536">
        <v>7946712.46</v>
      </c>
      <c r="R97" s="536">
        <v>1319204.1399999999</v>
      </c>
      <c r="S97" s="536">
        <v>260485.66</v>
      </c>
      <c r="T97" s="536">
        <v>44149.23</v>
      </c>
      <c r="U97" s="536">
        <v>181839.73</v>
      </c>
      <c r="V97" s="536">
        <v>511466.89</v>
      </c>
      <c r="W97" s="536">
        <v>174388.39</v>
      </c>
      <c r="X97" s="536">
        <v>531290.14</v>
      </c>
      <c r="Y97" s="536">
        <v>238174.56</v>
      </c>
      <c r="Z97" s="536">
        <v>975981.67</v>
      </c>
      <c r="AA97" s="536">
        <v>0</v>
      </c>
      <c r="AB97" s="536">
        <v>8224.8700000000008</v>
      </c>
      <c r="AC97" s="536">
        <v>0</v>
      </c>
      <c r="AD97" s="536">
        <v>47855058.289999999</v>
      </c>
      <c r="AE97" s="536">
        <v>174465</v>
      </c>
      <c r="AF97" s="536">
        <v>1292627.43</v>
      </c>
      <c r="AG97" s="536">
        <v>4568233.93</v>
      </c>
      <c r="AH97" s="536">
        <v>765384.15</v>
      </c>
      <c r="AI97" s="536">
        <v>671798.52</v>
      </c>
      <c r="AJ97" s="536">
        <v>497433.32</v>
      </c>
      <c r="AK97" s="536">
        <v>373519.65</v>
      </c>
      <c r="AL97" s="536">
        <v>47077.73</v>
      </c>
      <c r="AM97" s="536">
        <v>4091509.1</v>
      </c>
      <c r="AN97" s="765">
        <v>936690</v>
      </c>
      <c r="AO97" s="536">
        <v>1614586.74</v>
      </c>
      <c r="AP97" s="536">
        <v>500731.76</v>
      </c>
      <c r="AQ97" s="536">
        <v>96584.44</v>
      </c>
      <c r="AR97" s="536">
        <v>354711.22489999997</v>
      </c>
      <c r="AS97" s="536">
        <v>139132.64000000001</v>
      </c>
      <c r="AT97" s="536">
        <v>0</v>
      </c>
      <c r="AU97" s="536">
        <v>341254</v>
      </c>
      <c r="AV97" s="536">
        <v>1019327.47</v>
      </c>
      <c r="AW97" s="536">
        <v>88321.85</v>
      </c>
      <c r="AX97" s="536">
        <v>409007.77</v>
      </c>
      <c r="AY97" s="536">
        <v>60022.239999999998</v>
      </c>
      <c r="AZ97" s="536">
        <v>231897.59</v>
      </c>
      <c r="BA97" s="536">
        <v>66827.88</v>
      </c>
      <c r="BB97" s="536">
        <v>1825389.57</v>
      </c>
      <c r="BC97" s="536">
        <v>348358.43</v>
      </c>
      <c r="BD97" s="536">
        <v>30094464.359999999</v>
      </c>
      <c r="BE97" s="536">
        <v>258706.39</v>
      </c>
      <c r="BF97" s="536">
        <v>1194173</v>
      </c>
      <c r="BG97" s="536">
        <v>356765.3</v>
      </c>
      <c r="BH97" s="536">
        <v>81028.69</v>
      </c>
      <c r="BI97" s="559">
        <v>443175.03</v>
      </c>
    </row>
    <row r="98" spans="1:61" s="537" customFormat="1" ht="15.75" x14ac:dyDescent="0.25">
      <c r="A98" s="895"/>
      <c r="B98" s="535">
        <v>5620</v>
      </c>
      <c r="C98" s="536">
        <v>17272257.539999999</v>
      </c>
      <c r="D98" s="536">
        <v>137521.48000000001</v>
      </c>
      <c r="E98" s="536">
        <v>2985.35</v>
      </c>
      <c r="F98" s="536">
        <v>3257</v>
      </c>
      <c r="G98" s="536">
        <v>108669.05</v>
      </c>
      <c r="H98" s="536">
        <v>411044.86</v>
      </c>
      <c r="I98" s="536">
        <v>429196.08</v>
      </c>
      <c r="J98" s="536">
        <v>99961.279999999999</v>
      </c>
      <c r="K98" s="536">
        <v>26777.8</v>
      </c>
      <c r="L98" s="536">
        <v>35409.19</v>
      </c>
      <c r="M98" s="536">
        <v>72349.990000000005</v>
      </c>
      <c r="N98" s="536">
        <v>868040.76</v>
      </c>
      <c r="O98" s="536">
        <v>0</v>
      </c>
      <c r="P98" s="536">
        <v>27255</v>
      </c>
      <c r="Q98" s="536">
        <v>998916.63</v>
      </c>
      <c r="R98" s="536">
        <v>497611.09</v>
      </c>
      <c r="S98" s="536">
        <v>478361.38</v>
      </c>
      <c r="T98" s="536">
        <v>79296.11</v>
      </c>
      <c r="U98" s="536">
        <v>221236.79</v>
      </c>
      <c r="V98" s="536">
        <v>173796.77</v>
      </c>
      <c r="W98" s="536">
        <v>37242.97</v>
      </c>
      <c r="X98" s="536">
        <v>66682.67</v>
      </c>
      <c r="Y98" s="536">
        <v>40770.03</v>
      </c>
      <c r="Z98" s="536">
        <v>73523.12</v>
      </c>
      <c r="AA98" s="536">
        <v>9883.2000000000007</v>
      </c>
      <c r="AB98" s="536">
        <v>27259.68</v>
      </c>
      <c r="AC98" s="536">
        <v>15397.75</v>
      </c>
      <c r="AD98" s="536">
        <v>0</v>
      </c>
      <c r="AE98" s="536">
        <v>190400</v>
      </c>
      <c r="AF98" s="536">
        <v>-1023.24</v>
      </c>
      <c r="AG98" s="536">
        <v>4480602.55</v>
      </c>
      <c r="AH98" s="536">
        <v>223015.57</v>
      </c>
      <c r="AI98" s="536">
        <v>24218.11</v>
      </c>
      <c r="AJ98" s="536">
        <v>194077.01</v>
      </c>
      <c r="AK98" s="536">
        <v>85211.38</v>
      </c>
      <c r="AL98" s="536">
        <v>113744.71</v>
      </c>
      <c r="AM98" s="536">
        <v>2132915.64</v>
      </c>
      <c r="AN98" s="765">
        <v>300029</v>
      </c>
      <c r="AO98" s="536">
        <v>290613.69</v>
      </c>
      <c r="AP98" s="536">
        <v>77038.34</v>
      </c>
      <c r="AQ98" s="536">
        <v>25477.16</v>
      </c>
      <c r="AR98" s="536">
        <v>4552.51</v>
      </c>
      <c r="AS98" s="536">
        <v>104220.17</v>
      </c>
      <c r="AT98" s="536">
        <v>193844.11</v>
      </c>
      <c r="AU98" s="536">
        <v>70152.649999999994</v>
      </c>
      <c r="AV98" s="536">
        <v>845632.83</v>
      </c>
      <c r="AW98" s="536">
        <v>79314.539999999994</v>
      </c>
      <c r="AX98" s="536">
        <v>444244.85</v>
      </c>
      <c r="AY98" s="536">
        <v>36704.97</v>
      </c>
      <c r="AZ98" s="536">
        <v>8602.83</v>
      </c>
      <c r="BA98" s="536">
        <v>18267.87</v>
      </c>
      <c r="BB98" s="536">
        <v>248960.1</v>
      </c>
      <c r="BC98" s="536">
        <v>0</v>
      </c>
      <c r="BD98" s="536">
        <v>649116.06999999995</v>
      </c>
      <c r="BE98" s="536">
        <v>65325.18</v>
      </c>
      <c r="BF98" s="536">
        <v>156982</v>
      </c>
      <c r="BG98" s="536">
        <v>0</v>
      </c>
      <c r="BH98" s="536">
        <v>22972.03</v>
      </c>
      <c r="BI98" s="559">
        <v>504107.36</v>
      </c>
    </row>
    <row r="99" spans="1:61" s="537" customFormat="1" ht="15.75" x14ac:dyDescent="0.25">
      <c r="A99" s="895"/>
      <c r="B99" s="535">
        <v>5625</v>
      </c>
      <c r="C99" s="536">
        <v>-14279773.43</v>
      </c>
      <c r="D99" s="536">
        <v>-628155.25</v>
      </c>
      <c r="E99" s="536">
        <v>0</v>
      </c>
      <c r="F99" s="536">
        <v>0</v>
      </c>
      <c r="G99" s="536">
        <v>0</v>
      </c>
      <c r="H99" s="536">
        <v>-381829.09</v>
      </c>
      <c r="I99" s="536">
        <v>-4476188.3899999997</v>
      </c>
      <c r="J99" s="536">
        <v>0</v>
      </c>
      <c r="K99" s="536">
        <v>0</v>
      </c>
      <c r="L99" s="536">
        <v>0</v>
      </c>
      <c r="M99" s="536">
        <v>0</v>
      </c>
      <c r="N99" s="536">
        <v>0</v>
      </c>
      <c r="O99" s="536">
        <v>0</v>
      </c>
      <c r="P99" s="536">
        <v>0</v>
      </c>
      <c r="Q99" s="536">
        <v>-11187.84</v>
      </c>
      <c r="R99" s="536">
        <v>-1200</v>
      </c>
      <c r="S99" s="536">
        <v>0</v>
      </c>
      <c r="T99" s="536">
        <v>0</v>
      </c>
      <c r="U99" s="536">
        <v>0</v>
      </c>
      <c r="V99" s="536">
        <v>0</v>
      </c>
      <c r="W99" s="536">
        <v>-12776.19</v>
      </c>
      <c r="X99" s="536">
        <v>0</v>
      </c>
      <c r="Y99" s="536">
        <v>0</v>
      </c>
      <c r="Z99" s="536">
        <v>0</v>
      </c>
      <c r="AA99" s="536">
        <v>0</v>
      </c>
      <c r="AB99" s="536">
        <v>0</v>
      </c>
      <c r="AC99" s="536">
        <v>0</v>
      </c>
      <c r="AD99" s="536">
        <v>-84444158.549999997</v>
      </c>
      <c r="AE99" s="536">
        <v>-140046</v>
      </c>
      <c r="AF99" s="536">
        <v>0</v>
      </c>
      <c r="AG99" s="536">
        <v>-1185378.54</v>
      </c>
      <c r="AH99" s="536">
        <v>0</v>
      </c>
      <c r="AI99" s="536">
        <v>0</v>
      </c>
      <c r="AJ99" s="536">
        <v>-267269.94</v>
      </c>
      <c r="AK99" s="536">
        <v>0</v>
      </c>
      <c r="AL99" s="536">
        <v>0</v>
      </c>
      <c r="AM99" s="536">
        <v>0</v>
      </c>
      <c r="AN99" s="765">
        <v>-156931</v>
      </c>
      <c r="AO99" s="536">
        <v>0</v>
      </c>
      <c r="AP99" s="536">
        <v>0</v>
      </c>
      <c r="AQ99" s="536">
        <v>0</v>
      </c>
      <c r="AR99" s="536">
        <v>0</v>
      </c>
      <c r="AS99" s="536">
        <v>0</v>
      </c>
      <c r="AT99" s="536">
        <v>-632524</v>
      </c>
      <c r="AU99" s="536">
        <v>0</v>
      </c>
      <c r="AV99" s="536">
        <v>-208551.57</v>
      </c>
      <c r="AW99" s="536">
        <v>0</v>
      </c>
      <c r="AX99" s="536">
        <v>0</v>
      </c>
      <c r="AY99" s="536">
        <v>0</v>
      </c>
      <c r="AZ99" s="536">
        <v>44536.45</v>
      </c>
      <c r="BA99" s="536">
        <v>0</v>
      </c>
      <c r="BB99" s="536">
        <v>0</v>
      </c>
      <c r="BC99" s="536">
        <v>0</v>
      </c>
      <c r="BD99" s="536">
        <v>0</v>
      </c>
      <c r="BE99" s="536">
        <v>58546.18</v>
      </c>
      <c r="BF99" s="536">
        <v>-638462</v>
      </c>
      <c r="BG99" s="536">
        <v>0</v>
      </c>
      <c r="BH99" s="536">
        <v>0</v>
      </c>
      <c r="BI99" s="559">
        <v>0</v>
      </c>
    </row>
    <row r="100" spans="1:61" s="537" customFormat="1" ht="15.75" x14ac:dyDescent="0.25">
      <c r="A100" s="895"/>
      <c r="B100" s="535">
        <v>5630</v>
      </c>
      <c r="C100" s="536">
        <v>2992982.76</v>
      </c>
      <c r="D100" s="536">
        <v>497880.62</v>
      </c>
      <c r="E100" s="536">
        <v>54698.73</v>
      </c>
      <c r="F100" s="536">
        <v>0</v>
      </c>
      <c r="G100" s="536">
        <v>604487.01</v>
      </c>
      <c r="H100" s="536">
        <v>533216.17000000004</v>
      </c>
      <c r="I100" s="536">
        <v>711169.34</v>
      </c>
      <c r="J100" s="536">
        <v>55081.120000000003</v>
      </c>
      <c r="K100" s="536">
        <v>66420.539999999994</v>
      </c>
      <c r="L100" s="536">
        <v>44664.85</v>
      </c>
      <c r="M100" s="536">
        <v>153564.79999999999</v>
      </c>
      <c r="N100" s="536">
        <v>1831742.16</v>
      </c>
      <c r="O100" s="536">
        <v>128830.91</v>
      </c>
      <c r="P100" s="536">
        <v>279335</v>
      </c>
      <c r="Q100" s="536">
        <v>439908.48</v>
      </c>
      <c r="R100" s="536">
        <v>417423.34</v>
      </c>
      <c r="S100" s="536">
        <v>421441.42</v>
      </c>
      <c r="T100" s="536">
        <v>103701.47</v>
      </c>
      <c r="U100" s="536">
        <v>225596.66</v>
      </c>
      <c r="V100" s="536">
        <v>103693.3</v>
      </c>
      <c r="W100" s="536">
        <v>62137.15</v>
      </c>
      <c r="X100" s="536">
        <v>47000.04</v>
      </c>
      <c r="Y100" s="536">
        <v>239532.46</v>
      </c>
      <c r="Z100" s="536">
        <v>238271.25</v>
      </c>
      <c r="AA100" s="536">
        <v>93787.85</v>
      </c>
      <c r="AB100" s="536">
        <v>56170.07</v>
      </c>
      <c r="AC100" s="536">
        <v>42498.91</v>
      </c>
      <c r="AD100" s="536">
        <v>15403992.890000001</v>
      </c>
      <c r="AE100" s="536">
        <v>144697</v>
      </c>
      <c r="AF100" s="536">
        <v>423797.88</v>
      </c>
      <c r="AG100" s="536">
        <v>2041368.51</v>
      </c>
      <c r="AH100" s="536">
        <v>283775.46999999997</v>
      </c>
      <c r="AI100" s="536">
        <v>449837.96</v>
      </c>
      <c r="AJ100" s="536">
        <v>180699.6</v>
      </c>
      <c r="AK100" s="536">
        <v>177299.39</v>
      </c>
      <c r="AL100" s="536">
        <v>88407.77</v>
      </c>
      <c r="AM100" s="536">
        <v>1064618.6499999999</v>
      </c>
      <c r="AN100" s="765">
        <v>638303</v>
      </c>
      <c r="AO100" s="536">
        <v>675943.37</v>
      </c>
      <c r="AP100" s="536">
        <v>53978.96</v>
      </c>
      <c r="AQ100" s="536">
        <v>109566.06</v>
      </c>
      <c r="AR100" s="536">
        <v>270604.78000000003</v>
      </c>
      <c r="AS100" s="536">
        <v>63229.69</v>
      </c>
      <c r="AT100" s="536">
        <v>389569.36</v>
      </c>
      <c r="AU100" s="536">
        <v>185379.03</v>
      </c>
      <c r="AV100" s="536">
        <v>394958.43</v>
      </c>
      <c r="AW100" s="536">
        <v>17343.21</v>
      </c>
      <c r="AX100" s="536">
        <v>297995.62</v>
      </c>
      <c r="AY100" s="536">
        <v>49070</v>
      </c>
      <c r="AZ100" s="536">
        <v>79054.36</v>
      </c>
      <c r="BA100" s="536">
        <v>69925.539999999994</v>
      </c>
      <c r="BB100" s="536">
        <v>205167.77</v>
      </c>
      <c r="BC100" s="536">
        <v>211028</v>
      </c>
      <c r="BD100" s="536">
        <v>17513733.960000001</v>
      </c>
      <c r="BE100" s="536">
        <v>267926.90999999997</v>
      </c>
      <c r="BF100" s="536">
        <v>89102</v>
      </c>
      <c r="BG100" s="536">
        <v>187513.32</v>
      </c>
      <c r="BH100" s="536">
        <v>155394.31</v>
      </c>
      <c r="BI100" s="559">
        <v>129035.1</v>
      </c>
    </row>
    <row r="101" spans="1:61" s="537" customFormat="1" ht="15.75" x14ac:dyDescent="0.25">
      <c r="A101" s="895"/>
      <c r="B101" s="535">
        <v>5640</v>
      </c>
      <c r="C101" s="536">
        <v>0</v>
      </c>
      <c r="D101" s="536">
        <v>0</v>
      </c>
      <c r="E101" s="536">
        <v>0</v>
      </c>
      <c r="F101" s="536">
        <v>0</v>
      </c>
      <c r="G101" s="536">
        <v>0</v>
      </c>
      <c r="H101" s="536">
        <v>144713.60000000001</v>
      </c>
      <c r="I101" s="536">
        <v>0</v>
      </c>
      <c r="J101" s="536">
        <v>42889.94</v>
      </c>
      <c r="K101" s="536">
        <v>3620.67</v>
      </c>
      <c r="L101" s="536">
        <v>3861.65</v>
      </c>
      <c r="M101" s="536">
        <v>38455.18</v>
      </c>
      <c r="N101" s="536">
        <v>309867.12</v>
      </c>
      <c r="O101" s="536">
        <v>86830.09</v>
      </c>
      <c r="P101" s="536">
        <v>0</v>
      </c>
      <c r="Q101" s="536">
        <v>410278.2</v>
      </c>
      <c r="R101" s="536">
        <v>211964.24</v>
      </c>
      <c r="S101" s="536">
        <v>0</v>
      </c>
      <c r="T101" s="536">
        <v>13160.39</v>
      </c>
      <c r="U101" s="536">
        <v>121738.44</v>
      </c>
      <c r="V101" s="536">
        <v>55757.06</v>
      </c>
      <c r="W101" s="536">
        <v>0</v>
      </c>
      <c r="X101" s="536">
        <v>0</v>
      </c>
      <c r="Y101" s="536">
        <v>0</v>
      </c>
      <c r="Z101" s="536">
        <v>78103.320000000007</v>
      </c>
      <c r="AA101" s="536">
        <v>0</v>
      </c>
      <c r="AB101" s="536">
        <v>0</v>
      </c>
      <c r="AC101" s="536">
        <v>7439.04</v>
      </c>
      <c r="AD101" s="536">
        <v>227526.91</v>
      </c>
      <c r="AE101" s="536">
        <v>35458</v>
      </c>
      <c r="AF101" s="536">
        <v>0</v>
      </c>
      <c r="AG101" s="536">
        <v>1014657.97</v>
      </c>
      <c r="AH101" s="536">
        <v>63140.68</v>
      </c>
      <c r="AI101" s="536">
        <v>79982.850000000006</v>
      </c>
      <c r="AJ101" s="536">
        <v>226289.57</v>
      </c>
      <c r="AK101" s="536">
        <v>42008.76</v>
      </c>
      <c r="AL101" s="536">
        <v>2672.23</v>
      </c>
      <c r="AM101" s="536">
        <v>596303.05000000005</v>
      </c>
      <c r="AN101" s="765">
        <v>0</v>
      </c>
      <c r="AO101" s="536">
        <v>20647.68</v>
      </c>
      <c r="AP101" s="536">
        <v>0</v>
      </c>
      <c r="AQ101" s="536">
        <v>26744.33</v>
      </c>
      <c r="AR101" s="536">
        <v>0</v>
      </c>
      <c r="AS101" s="536">
        <v>0</v>
      </c>
      <c r="AT101" s="536">
        <v>225990.21</v>
      </c>
      <c r="AU101" s="536">
        <v>23971.040000000001</v>
      </c>
      <c r="AV101" s="536">
        <v>195036.3</v>
      </c>
      <c r="AW101" s="536">
        <v>0</v>
      </c>
      <c r="AX101" s="536">
        <v>0</v>
      </c>
      <c r="AY101" s="536">
        <v>8043.8</v>
      </c>
      <c r="AZ101" s="536">
        <v>19156.8</v>
      </c>
      <c r="BA101" s="536">
        <v>10447.92</v>
      </c>
      <c r="BB101" s="536">
        <v>276685.64</v>
      </c>
      <c r="BC101" s="536">
        <v>0</v>
      </c>
      <c r="BD101" s="536">
        <v>2636026.6</v>
      </c>
      <c r="BE101" s="536">
        <v>0</v>
      </c>
      <c r="BF101" s="536">
        <v>2000</v>
      </c>
      <c r="BG101" s="536">
        <v>0</v>
      </c>
      <c r="BH101" s="536">
        <v>0</v>
      </c>
      <c r="BI101" s="559">
        <v>7257.31</v>
      </c>
    </row>
    <row r="102" spans="1:61" s="537" customFormat="1" ht="15.75" x14ac:dyDescent="0.25">
      <c r="A102" s="895"/>
      <c r="B102" s="535">
        <v>5645</v>
      </c>
      <c r="C102" s="536">
        <v>1205679.48</v>
      </c>
      <c r="D102" s="536">
        <v>209074.48</v>
      </c>
      <c r="E102" s="536">
        <v>64730.400000000001</v>
      </c>
      <c r="F102" s="536">
        <v>1224461</v>
      </c>
      <c r="G102" s="536">
        <v>139527.23000000001</v>
      </c>
      <c r="H102" s="536">
        <v>348956.25</v>
      </c>
      <c r="I102" s="536">
        <v>857727.3</v>
      </c>
      <c r="J102" s="536">
        <v>0</v>
      </c>
      <c r="K102" s="536">
        <v>102961.19</v>
      </c>
      <c r="L102" s="536">
        <v>0</v>
      </c>
      <c r="M102" s="536">
        <v>0</v>
      </c>
      <c r="N102" s="536">
        <v>0</v>
      </c>
      <c r="O102" s="536">
        <v>0</v>
      </c>
      <c r="P102" s="536">
        <v>225648</v>
      </c>
      <c r="Q102" s="536">
        <v>0</v>
      </c>
      <c r="R102" s="536">
        <v>256750.37</v>
      </c>
      <c r="S102" s="536">
        <v>207771.6</v>
      </c>
      <c r="T102" s="536">
        <v>12764.6</v>
      </c>
      <c r="U102" s="536">
        <v>489076</v>
      </c>
      <c r="V102" s="536">
        <v>138704.24</v>
      </c>
      <c r="W102" s="536">
        <v>68582.48</v>
      </c>
      <c r="X102" s="536">
        <v>0</v>
      </c>
      <c r="Y102" s="536">
        <v>9981.66</v>
      </c>
      <c r="Z102" s="536">
        <v>86958.03</v>
      </c>
      <c r="AA102" s="536">
        <v>0</v>
      </c>
      <c r="AB102" s="536">
        <v>14559.17</v>
      </c>
      <c r="AC102" s="536">
        <v>26064.2</v>
      </c>
      <c r="AD102" s="536">
        <v>0</v>
      </c>
      <c r="AE102" s="536">
        <v>0</v>
      </c>
      <c r="AF102" s="536">
        <v>28889</v>
      </c>
      <c r="AG102" s="536">
        <v>-3093.15</v>
      </c>
      <c r="AH102" s="536">
        <v>30511</v>
      </c>
      <c r="AI102" s="536">
        <v>13416.85</v>
      </c>
      <c r="AJ102" s="536">
        <v>2768.37</v>
      </c>
      <c r="AK102" s="536">
        <v>0</v>
      </c>
      <c r="AL102" s="536">
        <v>42553.7</v>
      </c>
      <c r="AM102" s="536">
        <v>62047.15</v>
      </c>
      <c r="AN102" s="765">
        <v>32010</v>
      </c>
      <c r="AO102" s="536">
        <v>117723.17</v>
      </c>
      <c r="AP102" s="536">
        <v>0</v>
      </c>
      <c r="AQ102" s="536">
        <v>42615.67</v>
      </c>
      <c r="AR102" s="536">
        <v>364136.43520000001</v>
      </c>
      <c r="AS102" s="536">
        <v>-8709</v>
      </c>
      <c r="AT102" s="536">
        <v>1870319.04</v>
      </c>
      <c r="AU102" s="536">
        <v>31306.49</v>
      </c>
      <c r="AV102" s="536">
        <v>802708.2</v>
      </c>
      <c r="AW102" s="536">
        <v>166785.5</v>
      </c>
      <c r="AX102" s="536">
        <v>0</v>
      </c>
      <c r="AY102" s="536">
        <v>0</v>
      </c>
      <c r="AZ102" s="536">
        <v>0</v>
      </c>
      <c r="BA102" s="536">
        <v>3339.21</v>
      </c>
      <c r="BB102" s="536">
        <v>952106.57</v>
      </c>
      <c r="BC102" s="536">
        <v>0</v>
      </c>
      <c r="BD102" s="536">
        <v>0</v>
      </c>
      <c r="BE102" s="536">
        <v>0</v>
      </c>
      <c r="BF102" s="536">
        <v>0</v>
      </c>
      <c r="BG102" s="536">
        <v>103766</v>
      </c>
      <c r="BH102" s="536">
        <v>0</v>
      </c>
      <c r="BI102" s="559">
        <v>186644.12</v>
      </c>
    </row>
    <row r="103" spans="1:61" s="537" customFormat="1" ht="15.75" x14ac:dyDescent="0.25">
      <c r="A103" s="895"/>
      <c r="B103" s="535">
        <v>5646</v>
      </c>
      <c r="C103" s="536">
        <v>0</v>
      </c>
      <c r="D103" s="536"/>
      <c r="E103" s="536">
        <v>0</v>
      </c>
      <c r="F103" s="536">
        <v>342197</v>
      </c>
      <c r="G103" s="536">
        <v>0</v>
      </c>
      <c r="H103" s="536">
        <v>0</v>
      </c>
      <c r="I103" s="536"/>
      <c r="J103" s="536">
        <v>22554.639999999999</v>
      </c>
      <c r="K103" s="536">
        <v>0</v>
      </c>
      <c r="L103" s="536">
        <v>0</v>
      </c>
      <c r="M103" s="536">
        <v>0</v>
      </c>
      <c r="N103" s="536">
        <v>2015068.91</v>
      </c>
      <c r="O103" s="536">
        <v>1589</v>
      </c>
      <c r="P103" s="536">
        <v>0</v>
      </c>
      <c r="Q103" s="536">
        <v>0</v>
      </c>
      <c r="R103" s="536">
        <v>0</v>
      </c>
      <c r="S103" s="536">
        <v>115561.47</v>
      </c>
      <c r="T103" s="536">
        <v>0</v>
      </c>
      <c r="U103" s="536">
        <v>0</v>
      </c>
      <c r="V103" s="536">
        <v>0</v>
      </c>
      <c r="W103" s="536">
        <v>0</v>
      </c>
      <c r="X103" s="536">
        <v>399398.65</v>
      </c>
      <c r="Y103" s="536">
        <v>0</v>
      </c>
      <c r="Z103" s="536">
        <v>0</v>
      </c>
      <c r="AA103" s="536">
        <v>0</v>
      </c>
      <c r="AB103" s="536">
        <v>0</v>
      </c>
      <c r="AC103" s="536">
        <v>0</v>
      </c>
      <c r="AD103" s="536"/>
      <c r="AE103" s="536">
        <v>0</v>
      </c>
      <c r="AF103" s="536">
        <v>0</v>
      </c>
      <c r="AG103" s="536">
        <v>0</v>
      </c>
      <c r="AH103" s="536">
        <v>0</v>
      </c>
      <c r="AI103" s="536">
        <v>0</v>
      </c>
      <c r="AJ103" s="536">
        <v>0</v>
      </c>
      <c r="AK103" s="536">
        <v>0</v>
      </c>
      <c r="AL103" s="536">
        <v>-8587</v>
      </c>
      <c r="AM103" s="536">
        <v>0</v>
      </c>
      <c r="AN103" s="765">
        <v>0</v>
      </c>
      <c r="AO103" s="536">
        <v>0</v>
      </c>
      <c r="AP103" s="536">
        <v>0</v>
      </c>
      <c r="AQ103" s="536">
        <v>0</v>
      </c>
      <c r="AR103" s="536">
        <v>0</v>
      </c>
      <c r="AS103" s="536">
        <v>0</v>
      </c>
      <c r="AT103" s="536">
        <v>399800</v>
      </c>
      <c r="AU103" s="536">
        <v>0</v>
      </c>
      <c r="AV103" s="536">
        <v>0</v>
      </c>
      <c r="AW103" s="536">
        <v>0</v>
      </c>
      <c r="AX103" s="536">
        <v>0</v>
      </c>
      <c r="AY103" s="536">
        <v>16714.39</v>
      </c>
      <c r="AZ103" s="536">
        <v>1292.0999999999999</v>
      </c>
      <c r="BA103" s="536">
        <v>10716</v>
      </c>
      <c r="BB103" s="536">
        <v>0</v>
      </c>
      <c r="BC103" s="536">
        <v>0</v>
      </c>
      <c r="BD103" s="536">
        <v>0</v>
      </c>
      <c r="BE103" s="536">
        <v>0</v>
      </c>
      <c r="BF103" s="536">
        <v>175750</v>
      </c>
      <c r="BG103" s="536">
        <v>0</v>
      </c>
      <c r="BH103" s="536">
        <v>11806.68</v>
      </c>
      <c r="BI103" s="559">
        <v>0</v>
      </c>
    </row>
    <row r="104" spans="1:61" s="537" customFormat="1" ht="15.75" x14ac:dyDescent="0.25">
      <c r="A104" s="895"/>
      <c r="B104" s="535">
        <v>5647</v>
      </c>
      <c r="C104" s="536">
        <v>0</v>
      </c>
      <c r="D104" s="536"/>
      <c r="E104" s="536">
        <v>0</v>
      </c>
      <c r="F104" s="536">
        <v>0</v>
      </c>
      <c r="G104" s="536">
        <v>0</v>
      </c>
      <c r="H104" s="536">
        <v>0</v>
      </c>
      <c r="I104" s="536"/>
      <c r="J104" s="536">
        <v>0</v>
      </c>
      <c r="K104" s="536">
        <v>0</v>
      </c>
      <c r="L104" s="536">
        <v>0</v>
      </c>
      <c r="M104" s="536">
        <v>0</v>
      </c>
      <c r="N104" s="536">
        <v>0</v>
      </c>
      <c r="O104" s="536">
        <v>0</v>
      </c>
      <c r="P104" s="536">
        <v>0</v>
      </c>
      <c r="Q104" s="536">
        <v>0</v>
      </c>
      <c r="R104" s="536">
        <v>0</v>
      </c>
      <c r="S104" s="536">
        <v>0</v>
      </c>
      <c r="T104" s="536">
        <v>0</v>
      </c>
      <c r="U104" s="536">
        <v>0</v>
      </c>
      <c r="V104" s="536">
        <v>0</v>
      </c>
      <c r="W104" s="536">
        <v>0</v>
      </c>
      <c r="X104" s="536">
        <v>0</v>
      </c>
      <c r="Y104" s="536">
        <v>0</v>
      </c>
      <c r="Z104" s="536">
        <v>0</v>
      </c>
      <c r="AA104" s="536">
        <v>0</v>
      </c>
      <c r="AB104" s="536">
        <v>0</v>
      </c>
      <c r="AC104" s="536">
        <v>0</v>
      </c>
      <c r="AD104" s="536"/>
      <c r="AE104" s="536">
        <v>-2539</v>
      </c>
      <c r="AF104" s="536">
        <v>0</v>
      </c>
      <c r="AG104" s="536">
        <v>0</v>
      </c>
      <c r="AH104" s="536">
        <v>0</v>
      </c>
      <c r="AI104" s="536">
        <v>0</v>
      </c>
      <c r="AJ104" s="536">
        <v>0</v>
      </c>
      <c r="AK104" s="536">
        <v>0</v>
      </c>
      <c r="AL104" s="536">
        <v>0</v>
      </c>
      <c r="AM104" s="536">
        <v>0</v>
      </c>
      <c r="AN104" s="765">
        <v>0</v>
      </c>
      <c r="AO104" s="536">
        <v>0</v>
      </c>
      <c r="AP104" s="536">
        <v>0</v>
      </c>
      <c r="AQ104" s="536">
        <v>0</v>
      </c>
      <c r="AR104" s="536">
        <v>17500</v>
      </c>
      <c r="AS104" s="536">
        <v>0</v>
      </c>
      <c r="AT104" s="536">
        <v>0</v>
      </c>
      <c r="AU104" s="536">
        <v>0</v>
      </c>
      <c r="AV104" s="536">
        <v>0</v>
      </c>
      <c r="AW104" s="536">
        <v>85456.09</v>
      </c>
      <c r="AX104" s="536">
        <v>0</v>
      </c>
      <c r="AY104" s="536">
        <v>0</v>
      </c>
      <c r="AZ104" s="536">
        <v>0</v>
      </c>
      <c r="BA104" s="536">
        <v>0</v>
      </c>
      <c r="BB104" s="536">
        <v>0</v>
      </c>
      <c r="BC104" s="536">
        <v>0</v>
      </c>
      <c r="BD104" s="536">
        <v>0</v>
      </c>
      <c r="BE104" s="536">
        <v>0</v>
      </c>
      <c r="BF104" s="536">
        <v>0</v>
      </c>
      <c r="BG104" s="536">
        <v>0</v>
      </c>
      <c r="BH104" s="536">
        <v>0</v>
      </c>
      <c r="BI104" s="559">
        <v>0</v>
      </c>
    </row>
    <row r="105" spans="1:61" s="537" customFormat="1" ht="15.75" x14ac:dyDescent="0.25">
      <c r="A105" s="895"/>
      <c r="B105" s="535">
        <v>5650</v>
      </c>
      <c r="C105" s="536">
        <v>0</v>
      </c>
      <c r="D105" s="536">
        <v>0</v>
      </c>
      <c r="E105" s="536">
        <v>0</v>
      </c>
      <c r="F105" s="536">
        <v>0</v>
      </c>
      <c r="G105" s="536">
        <v>82300</v>
      </c>
      <c r="H105" s="536">
        <v>0</v>
      </c>
      <c r="I105" s="536">
        <v>0</v>
      </c>
      <c r="J105" s="536">
        <v>0</v>
      </c>
      <c r="K105" s="536">
        <v>0</v>
      </c>
      <c r="L105" s="536">
        <v>0</v>
      </c>
      <c r="M105" s="536">
        <v>0</v>
      </c>
      <c r="N105" s="536">
        <v>0</v>
      </c>
      <c r="O105" s="536">
        <v>0</v>
      </c>
      <c r="P105" s="536">
        <v>0</v>
      </c>
      <c r="Q105" s="536">
        <v>0</v>
      </c>
      <c r="R105" s="536">
        <v>0</v>
      </c>
      <c r="S105" s="536">
        <v>0</v>
      </c>
      <c r="T105" s="536">
        <v>0</v>
      </c>
      <c r="U105" s="536">
        <v>0</v>
      </c>
      <c r="V105" s="536">
        <v>0</v>
      </c>
      <c r="W105" s="536">
        <v>0</v>
      </c>
      <c r="X105" s="536">
        <v>0</v>
      </c>
      <c r="Y105" s="536">
        <v>0</v>
      </c>
      <c r="Z105" s="536">
        <v>0</v>
      </c>
      <c r="AA105" s="536">
        <v>0</v>
      </c>
      <c r="AB105" s="536">
        <v>0</v>
      </c>
      <c r="AC105" s="536">
        <v>0</v>
      </c>
      <c r="AD105" s="536">
        <v>0</v>
      </c>
      <c r="AE105" s="536">
        <v>0</v>
      </c>
      <c r="AF105" s="536">
        <v>0</v>
      </c>
      <c r="AG105" s="536">
        <v>0</v>
      </c>
      <c r="AH105" s="536">
        <v>0</v>
      </c>
      <c r="AI105" s="536">
        <v>0</v>
      </c>
      <c r="AJ105" s="536">
        <v>0</v>
      </c>
      <c r="AK105" s="536">
        <v>0</v>
      </c>
      <c r="AL105" s="536">
        <v>0</v>
      </c>
      <c r="AM105" s="536">
        <v>0</v>
      </c>
      <c r="AN105" s="765">
        <v>0</v>
      </c>
      <c r="AO105" s="536">
        <v>0</v>
      </c>
      <c r="AP105" s="536">
        <v>0</v>
      </c>
      <c r="AQ105" s="536">
        <v>0</v>
      </c>
      <c r="AR105" s="536">
        <v>0</v>
      </c>
      <c r="AS105" s="536">
        <v>0</v>
      </c>
      <c r="AT105" s="536">
        <v>0</v>
      </c>
      <c r="AU105" s="536">
        <v>0</v>
      </c>
      <c r="AV105" s="536">
        <v>0</v>
      </c>
      <c r="AW105" s="536">
        <v>0</v>
      </c>
      <c r="AX105" s="536">
        <v>0</v>
      </c>
      <c r="AY105" s="536">
        <v>0</v>
      </c>
      <c r="AZ105" s="536">
        <v>0</v>
      </c>
      <c r="BA105" s="536">
        <v>0</v>
      </c>
      <c r="BB105" s="536">
        <v>0</v>
      </c>
      <c r="BC105" s="536">
        <v>0</v>
      </c>
      <c r="BD105" s="536">
        <v>0</v>
      </c>
      <c r="BE105" s="536">
        <v>0</v>
      </c>
      <c r="BF105" s="536">
        <v>0</v>
      </c>
      <c r="BG105" s="536">
        <v>0</v>
      </c>
      <c r="BH105" s="536">
        <v>0</v>
      </c>
      <c r="BI105" s="559">
        <v>0</v>
      </c>
    </row>
    <row r="106" spans="1:61" s="537" customFormat="1" ht="15.75" x14ac:dyDescent="0.25">
      <c r="A106" s="895"/>
      <c r="B106" s="535">
        <v>5655</v>
      </c>
      <c r="C106" s="536">
        <v>3342153.29</v>
      </c>
      <c r="D106" s="536">
        <v>135509.95000000001</v>
      </c>
      <c r="E106" s="536">
        <v>12332.02</v>
      </c>
      <c r="F106" s="536">
        <v>322060</v>
      </c>
      <c r="G106" s="536">
        <v>247404.01</v>
      </c>
      <c r="H106" s="536">
        <v>240780.57</v>
      </c>
      <c r="I106" s="536">
        <v>250938.5</v>
      </c>
      <c r="J106" s="536">
        <v>111825.95</v>
      </c>
      <c r="K106" s="536">
        <v>44009.01</v>
      </c>
      <c r="L106" s="536">
        <v>72553.42</v>
      </c>
      <c r="M106" s="536">
        <v>125587.78</v>
      </c>
      <c r="N106" s="536">
        <v>330993.05</v>
      </c>
      <c r="O106" s="536">
        <v>40165.360000000001</v>
      </c>
      <c r="P106" s="536">
        <v>152391</v>
      </c>
      <c r="Q106" s="536">
        <v>1192320.58</v>
      </c>
      <c r="R106" s="536">
        <v>285723.52000000002</v>
      </c>
      <c r="S106" s="536">
        <v>451910.55</v>
      </c>
      <c r="T106" s="536">
        <v>24546.55</v>
      </c>
      <c r="U106" s="536">
        <v>283881.96000000002</v>
      </c>
      <c r="V106" s="536">
        <v>121424.7</v>
      </c>
      <c r="W106" s="536">
        <v>39608.239999999998</v>
      </c>
      <c r="X106" s="536">
        <v>694392.13</v>
      </c>
      <c r="Y106" s="536">
        <v>112740.9</v>
      </c>
      <c r="Z106" s="536">
        <v>147841.38</v>
      </c>
      <c r="AA106" s="536">
        <v>50350.1</v>
      </c>
      <c r="AB106" s="536">
        <v>55386.81</v>
      </c>
      <c r="AC106" s="536">
        <v>86313.45</v>
      </c>
      <c r="AD106" s="536">
        <v>4737465.71</v>
      </c>
      <c r="AE106" s="536">
        <v>55799</v>
      </c>
      <c r="AF106" s="536">
        <v>200089.92</v>
      </c>
      <c r="AG106" s="536">
        <v>1385598.4</v>
      </c>
      <c r="AH106" s="536">
        <v>144451.29999999999</v>
      </c>
      <c r="AI106" s="536">
        <v>179413.18</v>
      </c>
      <c r="AJ106" s="536">
        <v>987607.95</v>
      </c>
      <c r="AK106" s="536">
        <v>73247.16</v>
      </c>
      <c r="AL106" s="536">
        <v>82157.42</v>
      </c>
      <c r="AM106" s="536">
        <v>707267.84</v>
      </c>
      <c r="AN106" s="765">
        <v>113393</v>
      </c>
      <c r="AO106" s="536">
        <v>225478.28</v>
      </c>
      <c r="AP106" s="536">
        <v>265313.21000000002</v>
      </c>
      <c r="AQ106" s="536">
        <v>46356.27</v>
      </c>
      <c r="AR106" s="536">
        <v>296186.0037</v>
      </c>
      <c r="AS106" s="536">
        <v>33234.11</v>
      </c>
      <c r="AT106" s="536">
        <v>774763.24</v>
      </c>
      <c r="AU106" s="536">
        <v>78929.87</v>
      </c>
      <c r="AV106" s="536">
        <v>124281.98</v>
      </c>
      <c r="AW106" s="536">
        <v>159827.69</v>
      </c>
      <c r="AX106" s="536">
        <v>279078.77</v>
      </c>
      <c r="AY106" s="536">
        <v>55401.06</v>
      </c>
      <c r="AZ106" s="536">
        <v>42011.360000000001</v>
      </c>
      <c r="BA106" s="536">
        <v>13141.32</v>
      </c>
      <c r="BB106" s="536">
        <v>328027.21999999997</v>
      </c>
      <c r="BC106" s="536">
        <v>33640.620000000003</v>
      </c>
      <c r="BD106" s="536">
        <v>4166976.37</v>
      </c>
      <c r="BE106" s="536">
        <v>51875.040000000001</v>
      </c>
      <c r="BF106" s="536">
        <v>428144</v>
      </c>
      <c r="BG106" s="536">
        <v>113136.64</v>
      </c>
      <c r="BH106" s="536">
        <v>192001.44</v>
      </c>
      <c r="BI106" s="559">
        <v>182848.16</v>
      </c>
    </row>
    <row r="107" spans="1:61" s="537" customFormat="1" ht="15.75" x14ac:dyDescent="0.25">
      <c r="A107" s="895"/>
      <c r="B107" s="535">
        <v>5665</v>
      </c>
      <c r="C107" s="536">
        <v>4010036.85</v>
      </c>
      <c r="D107" s="536">
        <v>36916.720000000001</v>
      </c>
      <c r="E107" s="536">
        <v>22561.119999999999</v>
      </c>
      <c r="F107" s="536">
        <v>1241359</v>
      </c>
      <c r="G107" s="536">
        <v>13032.29</v>
      </c>
      <c r="H107" s="536">
        <v>737211.86</v>
      </c>
      <c r="I107" s="536">
        <v>507416.16</v>
      </c>
      <c r="J107" s="536">
        <v>99891.75</v>
      </c>
      <c r="K107" s="536">
        <v>21243.68</v>
      </c>
      <c r="L107" s="536">
        <v>0</v>
      </c>
      <c r="M107" s="536">
        <v>6136.93</v>
      </c>
      <c r="N107" s="536">
        <v>136142.62</v>
      </c>
      <c r="O107" s="536">
        <v>102097.54</v>
      </c>
      <c r="P107" s="536">
        <v>759339.79</v>
      </c>
      <c r="Q107" s="536">
        <v>775476.23</v>
      </c>
      <c r="R107" s="536">
        <v>8432.2900000000009</v>
      </c>
      <c r="S107" s="536">
        <v>25849.919999999998</v>
      </c>
      <c r="T107" s="536">
        <v>1985.02</v>
      </c>
      <c r="U107" s="536">
        <v>141365.51999999999</v>
      </c>
      <c r="V107" s="536">
        <v>98236.62</v>
      </c>
      <c r="W107" s="536">
        <v>81724.759999999995</v>
      </c>
      <c r="X107" s="536">
        <v>218233.52</v>
      </c>
      <c r="Y107" s="536">
        <v>111076.89</v>
      </c>
      <c r="Z107" s="536">
        <v>575218.28</v>
      </c>
      <c r="AA107" s="536">
        <v>15765.46</v>
      </c>
      <c r="AB107" s="536">
        <v>0</v>
      </c>
      <c r="AC107" s="536">
        <v>17900</v>
      </c>
      <c r="AD107" s="536">
        <v>23289351.640000001</v>
      </c>
      <c r="AE107" s="536">
        <v>739246</v>
      </c>
      <c r="AF107" s="536">
        <v>91237.3</v>
      </c>
      <c r="AG107" s="536">
        <v>1937503.44</v>
      </c>
      <c r="AH107" s="536">
        <v>287679.33</v>
      </c>
      <c r="AI107" s="536">
        <v>124074.8</v>
      </c>
      <c r="AJ107" s="536">
        <v>104962.16</v>
      </c>
      <c r="AK107" s="536">
        <v>41566</v>
      </c>
      <c r="AL107" s="536">
        <v>887737.19</v>
      </c>
      <c r="AM107" s="536">
        <v>772749.89</v>
      </c>
      <c r="AN107" s="765">
        <v>413660</v>
      </c>
      <c r="AO107" s="536">
        <v>178411.64</v>
      </c>
      <c r="AP107" s="536">
        <v>36568.910000000003</v>
      </c>
      <c r="AQ107" s="536">
        <v>58220.4</v>
      </c>
      <c r="AR107" s="536">
        <v>99258.373550000004</v>
      </c>
      <c r="AS107" s="536">
        <v>12954.11</v>
      </c>
      <c r="AT107" s="536">
        <v>387294.49</v>
      </c>
      <c r="AU107" s="536">
        <v>148637.06</v>
      </c>
      <c r="AV107" s="536">
        <v>452725.05</v>
      </c>
      <c r="AW107" s="536">
        <v>78858.61</v>
      </c>
      <c r="AX107" s="536">
        <v>77826.28</v>
      </c>
      <c r="AY107" s="536">
        <v>41607.43</v>
      </c>
      <c r="AZ107" s="536">
        <v>134830.39999999999</v>
      </c>
      <c r="BA107" s="536">
        <v>36223.32</v>
      </c>
      <c r="BB107" s="536">
        <v>156763.84</v>
      </c>
      <c r="BC107" s="536">
        <v>204801.58</v>
      </c>
      <c r="BD107" s="536">
        <v>144306.38</v>
      </c>
      <c r="BE107" s="536">
        <v>119040.22</v>
      </c>
      <c r="BF107" s="536">
        <v>312096</v>
      </c>
      <c r="BG107" s="536">
        <v>105301.09</v>
      </c>
      <c r="BH107" s="536">
        <v>61685.55</v>
      </c>
      <c r="BI107" s="559">
        <v>231096.81</v>
      </c>
    </row>
    <row r="108" spans="1:61" s="537" customFormat="1" ht="15.75" x14ac:dyDescent="0.25">
      <c r="A108" s="895"/>
      <c r="B108" s="535">
        <v>5670</v>
      </c>
      <c r="C108" s="536">
        <v>1360152.75</v>
      </c>
      <c r="D108" s="536">
        <v>266504.92</v>
      </c>
      <c r="E108" s="536">
        <v>0</v>
      </c>
      <c r="F108" s="536">
        <v>0</v>
      </c>
      <c r="G108" s="536">
        <v>14583.31</v>
      </c>
      <c r="H108" s="536">
        <v>0</v>
      </c>
      <c r="I108" s="536">
        <v>363466.44</v>
      </c>
      <c r="J108" s="536">
        <v>0</v>
      </c>
      <c r="K108" s="536">
        <v>0</v>
      </c>
      <c r="L108" s="536">
        <v>16800</v>
      </c>
      <c r="M108" s="536">
        <v>0</v>
      </c>
      <c r="N108" s="536">
        <v>0</v>
      </c>
      <c r="O108" s="536">
        <v>0</v>
      </c>
      <c r="P108" s="536">
        <v>0</v>
      </c>
      <c r="Q108" s="536">
        <v>0</v>
      </c>
      <c r="R108" s="536">
        <v>0</v>
      </c>
      <c r="S108" s="536">
        <v>0</v>
      </c>
      <c r="T108" s="536">
        <v>0</v>
      </c>
      <c r="U108" s="536">
        <v>0</v>
      </c>
      <c r="V108" s="536">
        <v>0</v>
      </c>
      <c r="W108" s="536">
        <v>17151.64</v>
      </c>
      <c r="X108" s="536">
        <v>0</v>
      </c>
      <c r="Y108" s="536">
        <v>0</v>
      </c>
      <c r="Z108" s="536">
        <v>0</v>
      </c>
      <c r="AA108" s="536">
        <v>14671.68</v>
      </c>
      <c r="AB108" s="536">
        <v>12314.79</v>
      </c>
      <c r="AC108" s="536">
        <v>0</v>
      </c>
      <c r="AD108" s="536">
        <v>10027899.27</v>
      </c>
      <c r="AE108" s="536">
        <v>0</v>
      </c>
      <c r="AF108" s="536">
        <v>696454</v>
      </c>
      <c r="AG108" s="536">
        <v>0</v>
      </c>
      <c r="AH108" s="536">
        <v>824.15</v>
      </c>
      <c r="AI108" s="536">
        <v>249883.59</v>
      </c>
      <c r="AJ108" s="536">
        <v>0</v>
      </c>
      <c r="AK108" s="536">
        <v>0</v>
      </c>
      <c r="AL108" s="536">
        <v>0</v>
      </c>
      <c r="AM108" s="536">
        <v>0</v>
      </c>
      <c r="AN108" s="765">
        <v>0</v>
      </c>
      <c r="AO108" s="536">
        <v>124533.08</v>
      </c>
      <c r="AP108" s="536">
        <v>0</v>
      </c>
      <c r="AQ108" s="536">
        <v>0</v>
      </c>
      <c r="AR108" s="536">
        <v>0</v>
      </c>
      <c r="AS108" s="536">
        <v>0</v>
      </c>
      <c r="AT108" s="536">
        <v>2400</v>
      </c>
      <c r="AU108" s="536">
        <v>0</v>
      </c>
      <c r="AV108" s="536">
        <v>334707</v>
      </c>
      <c r="AW108" s="536">
        <v>14330.76</v>
      </c>
      <c r="AX108" s="536">
        <v>0</v>
      </c>
      <c r="AY108" s="536">
        <v>0</v>
      </c>
      <c r="AZ108" s="536">
        <v>8208.36</v>
      </c>
      <c r="BA108" s="536">
        <v>0</v>
      </c>
      <c r="BB108" s="536">
        <v>361508.26</v>
      </c>
      <c r="BC108" s="536">
        <v>150000</v>
      </c>
      <c r="BD108" s="536">
        <v>-1076.6300000000001</v>
      </c>
      <c r="BE108" s="536">
        <v>0</v>
      </c>
      <c r="BF108" s="536">
        <v>0</v>
      </c>
      <c r="BG108" s="536">
        <v>0</v>
      </c>
      <c r="BH108" s="536">
        <v>0</v>
      </c>
      <c r="BI108" s="559">
        <v>0</v>
      </c>
    </row>
    <row r="109" spans="1:61" s="537" customFormat="1" ht="15.75" x14ac:dyDescent="0.25">
      <c r="A109" s="895"/>
      <c r="B109" s="535">
        <v>5672</v>
      </c>
      <c r="C109" s="536">
        <v>0</v>
      </c>
      <c r="D109" s="536"/>
      <c r="E109" s="536">
        <v>0</v>
      </c>
      <c r="F109" s="536">
        <v>0</v>
      </c>
      <c r="G109" s="536">
        <v>0</v>
      </c>
      <c r="H109" s="536">
        <v>0</v>
      </c>
      <c r="I109" s="536"/>
      <c r="J109" s="536">
        <v>0</v>
      </c>
      <c r="K109" s="536">
        <v>0</v>
      </c>
      <c r="L109" s="536">
        <v>0</v>
      </c>
      <c r="M109" s="536">
        <v>0</v>
      </c>
      <c r="N109" s="536">
        <v>0</v>
      </c>
      <c r="O109" s="536">
        <v>0</v>
      </c>
      <c r="P109" s="536">
        <v>0</v>
      </c>
      <c r="Q109" s="536">
        <v>0</v>
      </c>
      <c r="R109" s="536">
        <v>35845.360000000001</v>
      </c>
      <c r="S109" s="536">
        <v>0</v>
      </c>
      <c r="T109" s="536">
        <v>0</v>
      </c>
      <c r="U109" s="536">
        <v>0</v>
      </c>
      <c r="V109" s="536">
        <v>0</v>
      </c>
      <c r="W109" s="536">
        <v>0</v>
      </c>
      <c r="X109" s="536">
        <v>0</v>
      </c>
      <c r="Y109" s="536">
        <v>0</v>
      </c>
      <c r="Z109" s="536">
        <v>0</v>
      </c>
      <c r="AA109" s="536">
        <v>0</v>
      </c>
      <c r="AB109" s="536">
        <v>0</v>
      </c>
      <c r="AC109" s="536">
        <v>0</v>
      </c>
      <c r="AD109" s="536"/>
      <c r="AE109" s="536">
        <v>1294</v>
      </c>
      <c r="AF109" s="536">
        <v>0</v>
      </c>
      <c r="AG109" s="536">
        <v>0</v>
      </c>
      <c r="AH109" s="536">
        <v>0</v>
      </c>
      <c r="AI109" s="536">
        <v>0</v>
      </c>
      <c r="AJ109" s="536">
        <v>0</v>
      </c>
      <c r="AK109" s="536">
        <v>0</v>
      </c>
      <c r="AL109" s="536">
        <v>0</v>
      </c>
      <c r="AM109" s="536">
        <v>0</v>
      </c>
      <c r="AN109" s="765">
        <v>0</v>
      </c>
      <c r="AO109" s="536">
        <v>0</v>
      </c>
      <c r="AP109" s="536">
        <v>0</v>
      </c>
      <c r="AQ109" s="536">
        <v>0</v>
      </c>
      <c r="AR109" s="536">
        <v>0</v>
      </c>
      <c r="AS109" s="536">
        <v>0</v>
      </c>
      <c r="AT109" s="536">
        <v>0</v>
      </c>
      <c r="AU109" s="536">
        <v>0</v>
      </c>
      <c r="AV109" s="536">
        <v>0</v>
      </c>
      <c r="AW109" s="536">
        <v>0</v>
      </c>
      <c r="AX109" s="536">
        <v>0</v>
      </c>
      <c r="AY109" s="536">
        <v>0</v>
      </c>
      <c r="AZ109" s="536">
        <v>0</v>
      </c>
      <c r="BA109" s="536">
        <v>0</v>
      </c>
      <c r="BB109" s="536">
        <v>0</v>
      </c>
      <c r="BC109" s="536">
        <v>0</v>
      </c>
      <c r="BD109" s="536">
        <v>0</v>
      </c>
      <c r="BE109" s="536">
        <v>0</v>
      </c>
      <c r="BF109" s="536">
        <v>0</v>
      </c>
      <c r="BG109" s="536">
        <v>0</v>
      </c>
      <c r="BH109" s="536">
        <v>0</v>
      </c>
      <c r="BI109" s="559">
        <v>0</v>
      </c>
    </row>
    <row r="110" spans="1:61" s="537" customFormat="1" ht="15.75" x14ac:dyDescent="0.25">
      <c r="A110" s="895"/>
      <c r="B110" s="535">
        <v>5675</v>
      </c>
      <c r="C110" s="536">
        <v>25809993.219999999</v>
      </c>
      <c r="D110" s="536">
        <v>1144471.73</v>
      </c>
      <c r="E110" s="536">
        <v>27663.87</v>
      </c>
      <c r="F110" s="536">
        <v>289020</v>
      </c>
      <c r="G110" s="536">
        <v>161793.26999999999</v>
      </c>
      <c r="H110" s="536">
        <v>401542.78</v>
      </c>
      <c r="I110" s="536">
        <v>-416720.65</v>
      </c>
      <c r="J110" s="536">
        <v>17569.02</v>
      </c>
      <c r="K110" s="536">
        <v>0</v>
      </c>
      <c r="L110" s="536">
        <v>0</v>
      </c>
      <c r="M110" s="536">
        <v>62585.5</v>
      </c>
      <c r="N110" s="536">
        <v>1638969.42</v>
      </c>
      <c r="O110" s="536">
        <v>4135.96</v>
      </c>
      <c r="P110" s="536">
        <v>189156</v>
      </c>
      <c r="Q110" s="536">
        <v>1490509.5</v>
      </c>
      <c r="R110" s="536">
        <v>1290623.83</v>
      </c>
      <c r="S110" s="536">
        <v>615328.98</v>
      </c>
      <c r="T110" s="536">
        <v>0</v>
      </c>
      <c r="U110" s="536">
        <v>374884.49</v>
      </c>
      <c r="V110" s="536">
        <v>120029.2</v>
      </c>
      <c r="W110" s="536">
        <v>1421.1</v>
      </c>
      <c r="X110" s="536">
        <v>623868.44999999995</v>
      </c>
      <c r="Y110" s="536">
        <v>106485.67</v>
      </c>
      <c r="Z110" s="536">
        <v>205415.07</v>
      </c>
      <c r="AA110" s="536">
        <v>0</v>
      </c>
      <c r="AB110" s="536">
        <v>0</v>
      </c>
      <c r="AC110" s="536">
        <v>26255.63</v>
      </c>
      <c r="AD110" s="536">
        <v>80855724.359999999</v>
      </c>
      <c r="AE110" s="536">
        <v>330204</v>
      </c>
      <c r="AF110" s="536">
        <v>0</v>
      </c>
      <c r="AG110" s="536">
        <v>6339473.1900000004</v>
      </c>
      <c r="AH110" s="536">
        <v>313324.13</v>
      </c>
      <c r="AI110" s="536">
        <v>100591.09</v>
      </c>
      <c r="AJ110" s="536">
        <v>1076100.6599999999</v>
      </c>
      <c r="AK110" s="536">
        <v>65192.44</v>
      </c>
      <c r="AL110" s="536">
        <v>477989.49</v>
      </c>
      <c r="AM110" s="536">
        <v>684044.68</v>
      </c>
      <c r="AN110" s="765">
        <v>625649</v>
      </c>
      <c r="AO110" s="536">
        <v>529549.97</v>
      </c>
      <c r="AP110" s="536">
        <v>703477.09</v>
      </c>
      <c r="AQ110" s="536">
        <v>319872.53999999998</v>
      </c>
      <c r="AR110" s="536">
        <v>211050.91</v>
      </c>
      <c r="AS110" s="536">
        <v>0</v>
      </c>
      <c r="AT110" s="536">
        <v>530856.37</v>
      </c>
      <c r="AU110" s="536">
        <v>70875.990000000005</v>
      </c>
      <c r="AV110" s="536">
        <v>995736.52</v>
      </c>
      <c r="AW110" s="536">
        <v>191538.17</v>
      </c>
      <c r="AX110" s="536">
        <v>319986.58</v>
      </c>
      <c r="AY110" s="536">
        <v>14089.12</v>
      </c>
      <c r="AZ110" s="536">
        <v>37171.449999999997</v>
      </c>
      <c r="BA110" s="536">
        <v>12485</v>
      </c>
      <c r="BB110" s="536">
        <v>35146.339999999997</v>
      </c>
      <c r="BC110" s="536">
        <v>0</v>
      </c>
      <c r="BD110" s="536">
        <v>25813228.879999999</v>
      </c>
      <c r="BE110" s="536">
        <v>28172.46</v>
      </c>
      <c r="BF110" s="536">
        <v>614484</v>
      </c>
      <c r="BG110" s="536">
        <v>0</v>
      </c>
      <c r="BH110" s="536">
        <v>6228.41</v>
      </c>
      <c r="BI110" s="559">
        <v>134917.91</v>
      </c>
    </row>
    <row r="111" spans="1:61" s="537" customFormat="1" ht="15.75" x14ac:dyDescent="0.25">
      <c r="A111" s="896"/>
      <c r="B111" s="535">
        <v>5680</v>
      </c>
      <c r="C111" s="536">
        <v>0</v>
      </c>
      <c r="D111" s="536">
        <v>18233</v>
      </c>
      <c r="E111" s="536">
        <v>0</v>
      </c>
      <c r="F111" s="536">
        <v>0</v>
      </c>
      <c r="G111" s="536">
        <v>25182</v>
      </c>
      <c r="H111" s="536">
        <v>0</v>
      </c>
      <c r="I111" s="536">
        <v>14758.15</v>
      </c>
      <c r="J111" s="536">
        <v>9374.0499999999993</v>
      </c>
      <c r="K111" s="536">
        <v>0</v>
      </c>
      <c r="L111" s="536">
        <v>2061</v>
      </c>
      <c r="M111" s="536">
        <v>5292</v>
      </c>
      <c r="N111" s="536">
        <v>43450</v>
      </c>
      <c r="O111" s="536">
        <v>8068</v>
      </c>
      <c r="P111" s="536">
        <v>12329</v>
      </c>
      <c r="Q111" s="536">
        <v>0</v>
      </c>
      <c r="R111" s="536">
        <v>0</v>
      </c>
      <c r="S111" s="536">
        <v>0</v>
      </c>
      <c r="T111" s="536">
        <v>3217.2</v>
      </c>
      <c r="U111" s="536">
        <v>13136</v>
      </c>
      <c r="V111" s="536">
        <v>10718</v>
      </c>
      <c r="W111" s="536">
        <v>5328.2</v>
      </c>
      <c r="X111" s="536">
        <v>0</v>
      </c>
      <c r="Y111" s="536">
        <v>0</v>
      </c>
      <c r="Z111" s="536">
        <v>0</v>
      </c>
      <c r="AA111" s="536">
        <v>2603</v>
      </c>
      <c r="AB111" s="536">
        <v>1600</v>
      </c>
      <c r="AC111" s="536">
        <v>4679.97</v>
      </c>
      <c r="AD111" s="536">
        <v>0</v>
      </c>
      <c r="AE111" s="536">
        <v>0</v>
      </c>
      <c r="AF111" s="536">
        <v>15634</v>
      </c>
      <c r="AG111" s="536">
        <v>0</v>
      </c>
      <c r="AH111" s="536">
        <v>11175</v>
      </c>
      <c r="AI111" s="536">
        <v>12619</v>
      </c>
      <c r="AJ111" s="536">
        <v>43877</v>
      </c>
      <c r="AK111" s="536">
        <v>0</v>
      </c>
      <c r="AL111" s="536">
        <v>14751.84</v>
      </c>
      <c r="AM111" s="536">
        <v>0</v>
      </c>
      <c r="AN111" s="765">
        <v>0</v>
      </c>
      <c r="AO111" s="536">
        <v>0</v>
      </c>
      <c r="AP111" s="536">
        <v>0</v>
      </c>
      <c r="AQ111" s="536">
        <v>5400</v>
      </c>
      <c r="AR111" s="536">
        <v>12116.97</v>
      </c>
      <c r="AS111" s="536">
        <v>3789.96</v>
      </c>
      <c r="AT111" s="536">
        <v>37415</v>
      </c>
      <c r="AU111" s="536">
        <v>0</v>
      </c>
      <c r="AV111" s="536">
        <v>0</v>
      </c>
      <c r="AW111" s="536">
        <v>8612</v>
      </c>
      <c r="AX111" s="536">
        <v>0</v>
      </c>
      <c r="AY111" s="536">
        <v>2911</v>
      </c>
      <c r="AZ111" s="536">
        <v>3555</v>
      </c>
      <c r="BA111" s="536">
        <v>2668</v>
      </c>
      <c r="BB111" s="536">
        <v>0</v>
      </c>
      <c r="BC111" s="536">
        <v>0</v>
      </c>
      <c r="BD111" s="536">
        <v>575246</v>
      </c>
      <c r="BE111" s="536">
        <v>6313.36</v>
      </c>
      <c r="BF111" s="536">
        <v>0</v>
      </c>
      <c r="BG111" s="536">
        <v>10926</v>
      </c>
      <c r="BH111" s="536">
        <v>4849</v>
      </c>
      <c r="BI111" s="559">
        <v>0</v>
      </c>
    </row>
    <row r="112" spans="1:61" s="537" customFormat="1" ht="15.75" x14ac:dyDescent="0.25">
      <c r="A112" s="535" t="s">
        <v>666</v>
      </c>
      <c r="B112" s="535">
        <v>5515</v>
      </c>
      <c r="C112" s="536">
        <v>0</v>
      </c>
      <c r="D112" s="536">
        <v>0</v>
      </c>
      <c r="E112" s="536">
        <v>0</v>
      </c>
      <c r="F112" s="536">
        <v>0</v>
      </c>
      <c r="G112" s="536">
        <v>0</v>
      </c>
      <c r="H112" s="536">
        <v>0</v>
      </c>
      <c r="I112" s="536">
        <v>0</v>
      </c>
      <c r="J112" s="536">
        <v>0</v>
      </c>
      <c r="K112" s="536">
        <v>0</v>
      </c>
      <c r="L112" s="536">
        <v>140</v>
      </c>
      <c r="M112" s="536">
        <v>350</v>
      </c>
      <c r="N112" s="536">
        <v>0</v>
      </c>
      <c r="O112" s="536">
        <v>0</v>
      </c>
      <c r="P112" s="536">
        <v>2045</v>
      </c>
      <c r="Q112" s="536">
        <v>0</v>
      </c>
      <c r="R112" s="536">
        <v>0</v>
      </c>
      <c r="S112" s="536">
        <v>0</v>
      </c>
      <c r="T112" s="536">
        <v>0</v>
      </c>
      <c r="U112" s="536">
        <v>900</v>
      </c>
      <c r="V112" s="536">
        <v>0</v>
      </c>
      <c r="W112" s="536">
        <v>0</v>
      </c>
      <c r="X112" s="536">
        <v>0</v>
      </c>
      <c r="Y112" s="536">
        <v>0</v>
      </c>
      <c r="Z112" s="536">
        <v>0</v>
      </c>
      <c r="AA112" s="536">
        <v>1650.97</v>
      </c>
      <c r="AB112" s="536">
        <v>0</v>
      </c>
      <c r="AC112" s="536">
        <v>0</v>
      </c>
      <c r="AD112" s="536">
        <v>0</v>
      </c>
      <c r="AE112" s="536">
        <v>0</v>
      </c>
      <c r="AF112" s="536">
        <v>0</v>
      </c>
      <c r="AG112" s="536">
        <v>0</v>
      </c>
      <c r="AH112" s="536">
        <v>0</v>
      </c>
      <c r="AI112" s="536">
        <v>0</v>
      </c>
      <c r="AJ112" s="536">
        <v>0</v>
      </c>
      <c r="AK112" s="536">
        <v>0</v>
      </c>
      <c r="AL112" s="536">
        <v>0</v>
      </c>
      <c r="AM112" s="536">
        <v>0</v>
      </c>
      <c r="AN112" s="765">
        <v>0</v>
      </c>
      <c r="AO112" s="536">
        <v>0</v>
      </c>
      <c r="AP112" s="536">
        <v>0</v>
      </c>
      <c r="AQ112" s="536">
        <v>0</v>
      </c>
      <c r="AR112" s="536">
        <v>0</v>
      </c>
      <c r="AS112" s="536">
        <v>0</v>
      </c>
      <c r="AT112" s="536">
        <v>6612.34</v>
      </c>
      <c r="AU112" s="536">
        <v>0</v>
      </c>
      <c r="AV112" s="536">
        <v>0</v>
      </c>
      <c r="AW112" s="536">
        <v>0</v>
      </c>
      <c r="AX112" s="536">
        <v>0</v>
      </c>
      <c r="AY112" s="536">
        <v>0</v>
      </c>
      <c r="AZ112" s="536">
        <v>0</v>
      </c>
      <c r="BA112" s="536">
        <v>0</v>
      </c>
      <c r="BB112" s="536">
        <v>115210.48</v>
      </c>
      <c r="BC112" s="536">
        <v>0</v>
      </c>
      <c r="BD112" s="536">
        <v>0</v>
      </c>
      <c r="BE112" s="536">
        <v>0</v>
      </c>
      <c r="BF112" s="536">
        <v>0</v>
      </c>
      <c r="BG112" s="536">
        <v>3628.98</v>
      </c>
      <c r="BH112" s="536">
        <v>0</v>
      </c>
      <c r="BI112" s="559">
        <v>0</v>
      </c>
    </row>
    <row r="113" spans="1:61" s="537" customFormat="1" ht="15.75" x14ac:dyDescent="0.25">
      <c r="A113" s="894" t="s">
        <v>660</v>
      </c>
      <c r="B113" s="535">
        <v>5305</v>
      </c>
      <c r="C113" s="536">
        <v>2089229.65</v>
      </c>
      <c r="D113" s="536">
        <v>100657.06</v>
      </c>
      <c r="E113" s="536">
        <v>2954.88</v>
      </c>
      <c r="F113" s="536">
        <v>201192</v>
      </c>
      <c r="G113" s="536">
        <v>511238.88</v>
      </c>
      <c r="H113" s="536">
        <v>0</v>
      </c>
      <c r="I113" s="536">
        <v>174516.66</v>
      </c>
      <c r="J113" s="536">
        <v>67049.36</v>
      </c>
      <c r="K113" s="536">
        <v>0</v>
      </c>
      <c r="L113" s="536">
        <v>0</v>
      </c>
      <c r="M113" s="536">
        <v>110604.61</v>
      </c>
      <c r="N113" s="536">
        <v>0</v>
      </c>
      <c r="O113" s="536">
        <v>136080.43</v>
      </c>
      <c r="P113" s="536">
        <v>0</v>
      </c>
      <c r="Q113" s="536">
        <v>162400.57</v>
      </c>
      <c r="R113" s="536">
        <v>918712.49</v>
      </c>
      <c r="S113" s="536">
        <v>363236.24</v>
      </c>
      <c r="T113" s="536">
        <v>0</v>
      </c>
      <c r="U113" s="536">
        <v>195810.33</v>
      </c>
      <c r="V113" s="536">
        <v>83485.39</v>
      </c>
      <c r="W113" s="536">
        <v>30228.33</v>
      </c>
      <c r="X113" s="536">
        <v>219283.36</v>
      </c>
      <c r="Y113" s="536">
        <v>57942.04</v>
      </c>
      <c r="Z113" s="536">
        <v>145415.72</v>
      </c>
      <c r="AA113" s="536">
        <v>0</v>
      </c>
      <c r="AB113" s="536">
        <v>0</v>
      </c>
      <c r="AC113" s="536">
        <v>0</v>
      </c>
      <c r="AD113" s="536">
        <v>56996.65</v>
      </c>
      <c r="AE113" s="536">
        <v>0</v>
      </c>
      <c r="AF113" s="536">
        <v>320361.46260000003</v>
      </c>
      <c r="AG113" s="536">
        <v>0</v>
      </c>
      <c r="AH113" s="536">
        <v>105815.91</v>
      </c>
      <c r="AI113" s="536">
        <v>0</v>
      </c>
      <c r="AJ113" s="536">
        <v>539687.32999999996</v>
      </c>
      <c r="AK113" s="536">
        <v>0</v>
      </c>
      <c r="AL113" s="536">
        <v>149443.78</v>
      </c>
      <c r="AM113" s="536">
        <v>211572.34</v>
      </c>
      <c r="AN113" s="765">
        <v>0</v>
      </c>
      <c r="AO113" s="536">
        <v>157530.29999999999</v>
      </c>
      <c r="AP113" s="536">
        <v>1292991.6000000001</v>
      </c>
      <c r="AQ113" s="536">
        <v>52472.06</v>
      </c>
      <c r="AR113" s="536">
        <v>0</v>
      </c>
      <c r="AS113" s="536">
        <v>99069.4</v>
      </c>
      <c r="AT113" s="536">
        <v>387257.2</v>
      </c>
      <c r="AU113" s="536">
        <v>82630.75</v>
      </c>
      <c r="AV113" s="536">
        <v>156667.56</v>
      </c>
      <c r="AW113" s="536">
        <v>0</v>
      </c>
      <c r="AX113" s="536">
        <v>63231.42</v>
      </c>
      <c r="AY113" s="536">
        <v>0</v>
      </c>
      <c r="AZ113" s="536">
        <v>0</v>
      </c>
      <c r="BA113" s="536">
        <v>0</v>
      </c>
      <c r="BB113" s="536">
        <v>0</v>
      </c>
      <c r="BC113" s="536">
        <v>0</v>
      </c>
      <c r="BD113" s="536">
        <v>2043960.66</v>
      </c>
      <c r="BE113" s="536">
        <v>0</v>
      </c>
      <c r="BF113" s="536">
        <v>162563</v>
      </c>
      <c r="BG113" s="536">
        <v>0</v>
      </c>
      <c r="BH113" s="536">
        <v>52100.36</v>
      </c>
      <c r="BI113" s="559">
        <v>0</v>
      </c>
    </row>
    <row r="114" spans="1:61" s="537" customFormat="1" ht="15.75" x14ac:dyDescent="0.25">
      <c r="A114" s="895"/>
      <c r="B114" s="535">
        <v>5310</v>
      </c>
      <c r="C114" s="536">
        <v>110665.7</v>
      </c>
      <c r="D114" s="536">
        <v>136231.63</v>
      </c>
      <c r="E114" s="536">
        <v>29274</v>
      </c>
      <c r="F114" s="536">
        <v>258748</v>
      </c>
      <c r="G114" s="536">
        <v>506923.27</v>
      </c>
      <c r="H114" s="536">
        <v>295440.40999999997</v>
      </c>
      <c r="I114" s="536">
        <v>89227.49</v>
      </c>
      <c r="J114" s="536">
        <v>116034.92</v>
      </c>
      <c r="K114" s="536">
        <v>42695.48</v>
      </c>
      <c r="L114" s="536">
        <v>0</v>
      </c>
      <c r="M114" s="536">
        <v>54892.69</v>
      </c>
      <c r="N114" s="536">
        <v>734161.17</v>
      </c>
      <c r="O114" s="536">
        <v>175357.62</v>
      </c>
      <c r="P114" s="536">
        <v>0</v>
      </c>
      <c r="Q114" s="536">
        <v>190807.01</v>
      </c>
      <c r="R114" s="536">
        <v>316424.46999999997</v>
      </c>
      <c r="S114" s="536">
        <v>69015.600000000006</v>
      </c>
      <c r="T114" s="536">
        <v>62635.27</v>
      </c>
      <c r="U114" s="536">
        <v>26593.46</v>
      </c>
      <c r="V114" s="536">
        <v>224734.6</v>
      </c>
      <c r="W114" s="536">
        <v>12299.53</v>
      </c>
      <c r="X114" s="536">
        <v>12303.56</v>
      </c>
      <c r="Y114" s="536">
        <v>75173.56</v>
      </c>
      <c r="Z114" s="536">
        <v>20731.77</v>
      </c>
      <c r="AA114" s="536">
        <v>15953.34</v>
      </c>
      <c r="AB114" s="536">
        <v>0</v>
      </c>
      <c r="AC114" s="536">
        <v>35909.93</v>
      </c>
      <c r="AD114" s="536">
        <v>9793119.1099999994</v>
      </c>
      <c r="AE114" s="536">
        <v>132966</v>
      </c>
      <c r="AF114" s="536">
        <v>305949.87</v>
      </c>
      <c r="AG114" s="536">
        <v>350892.26</v>
      </c>
      <c r="AH114" s="536">
        <v>16645.080000000002</v>
      </c>
      <c r="AI114" s="536">
        <v>253715.16</v>
      </c>
      <c r="AJ114" s="536">
        <v>987652.22</v>
      </c>
      <c r="AK114" s="536">
        <v>237870.85</v>
      </c>
      <c r="AL114" s="536">
        <v>46663.53</v>
      </c>
      <c r="AM114" s="536">
        <v>1399449.52</v>
      </c>
      <c r="AN114" s="765">
        <v>308825</v>
      </c>
      <c r="AO114" s="536">
        <v>470696.11</v>
      </c>
      <c r="AP114" s="536">
        <v>599572.07999999996</v>
      </c>
      <c r="AQ114" s="536">
        <v>104998.92</v>
      </c>
      <c r="AR114" s="536">
        <v>318663.32</v>
      </c>
      <c r="AS114" s="536">
        <v>218323.11</v>
      </c>
      <c r="AT114" s="536">
        <v>608436.36</v>
      </c>
      <c r="AU114" s="536">
        <v>189958.56</v>
      </c>
      <c r="AV114" s="536">
        <v>395850.81</v>
      </c>
      <c r="AW114" s="536">
        <v>55012.88</v>
      </c>
      <c r="AX114" s="536">
        <v>364916.83</v>
      </c>
      <c r="AY114" s="536">
        <v>26932.68</v>
      </c>
      <c r="AZ114" s="536">
        <v>63396.3</v>
      </c>
      <c r="BA114" s="536">
        <v>6804.74</v>
      </c>
      <c r="BB114" s="536">
        <v>238813.17</v>
      </c>
      <c r="BC114" s="536">
        <v>90570.71</v>
      </c>
      <c r="BD114" s="536">
        <v>4304944.92</v>
      </c>
      <c r="BE114" s="536">
        <v>137943.04000000001</v>
      </c>
      <c r="BF114" s="536">
        <v>454052</v>
      </c>
      <c r="BG114" s="536">
        <v>6202.14</v>
      </c>
      <c r="BH114" s="536">
        <v>77327.899999999994</v>
      </c>
      <c r="BI114" s="559">
        <v>117043.56</v>
      </c>
    </row>
    <row r="115" spans="1:61" s="537" customFormat="1" ht="15.75" x14ac:dyDescent="0.25">
      <c r="A115" s="895"/>
      <c r="B115" s="535">
        <v>5315</v>
      </c>
      <c r="C115" s="536">
        <v>28891002.329999998</v>
      </c>
      <c r="D115" s="536">
        <v>227714.43</v>
      </c>
      <c r="E115" s="536">
        <v>143184.01</v>
      </c>
      <c r="F115" s="536">
        <v>947769</v>
      </c>
      <c r="G115" s="536">
        <v>1043452.56</v>
      </c>
      <c r="H115" s="536">
        <v>930341.46</v>
      </c>
      <c r="I115" s="536">
        <v>393655.66</v>
      </c>
      <c r="J115" s="536">
        <v>281314.28999999998</v>
      </c>
      <c r="K115" s="536">
        <v>87002.58</v>
      </c>
      <c r="L115" s="536">
        <v>200842.43</v>
      </c>
      <c r="M115" s="536">
        <v>255283.29</v>
      </c>
      <c r="N115" s="536">
        <v>1534148.11</v>
      </c>
      <c r="O115" s="536">
        <v>546560.03</v>
      </c>
      <c r="P115" s="536">
        <v>1229822</v>
      </c>
      <c r="Q115" s="536">
        <v>4940176.07</v>
      </c>
      <c r="R115" s="536">
        <v>1672068.23</v>
      </c>
      <c r="S115" s="536">
        <v>1277152.03</v>
      </c>
      <c r="T115" s="536">
        <v>207147.8</v>
      </c>
      <c r="U115" s="536">
        <v>799699.77</v>
      </c>
      <c r="V115" s="536">
        <v>595825.31000000006</v>
      </c>
      <c r="W115" s="536">
        <v>159240.99</v>
      </c>
      <c r="X115" s="536">
        <v>1553472.97</v>
      </c>
      <c r="Y115" s="536">
        <v>421396.02</v>
      </c>
      <c r="Z115" s="536">
        <v>322007.53000000003</v>
      </c>
      <c r="AA115" s="536">
        <v>229342.14</v>
      </c>
      <c r="AB115" s="536">
        <v>139453.46</v>
      </c>
      <c r="AC115" s="536">
        <v>240435.67</v>
      </c>
      <c r="AD115" s="536">
        <v>43263686.280000001</v>
      </c>
      <c r="AE115" s="536">
        <v>863643</v>
      </c>
      <c r="AF115" s="536">
        <v>782929.93</v>
      </c>
      <c r="AG115" s="536">
        <v>7851531.5099999998</v>
      </c>
      <c r="AH115" s="536">
        <v>400146.78</v>
      </c>
      <c r="AI115" s="536">
        <v>394383.04</v>
      </c>
      <c r="AJ115" s="536">
        <v>2438848.6</v>
      </c>
      <c r="AK115" s="536">
        <v>223560.65</v>
      </c>
      <c r="AL115" s="536">
        <v>486947.31</v>
      </c>
      <c r="AM115" s="536">
        <v>1888920.34</v>
      </c>
      <c r="AN115" s="765">
        <v>1578718</v>
      </c>
      <c r="AO115" s="536">
        <v>914002.15</v>
      </c>
      <c r="AP115" s="536">
        <v>2963321.85</v>
      </c>
      <c r="AQ115" s="536">
        <v>360498.22</v>
      </c>
      <c r="AR115" s="536">
        <v>426965.77679999999</v>
      </c>
      <c r="AS115" s="536">
        <v>226339.87</v>
      </c>
      <c r="AT115" s="536">
        <v>1566395.57</v>
      </c>
      <c r="AU115" s="536">
        <v>356765.07</v>
      </c>
      <c r="AV115" s="536">
        <v>1212089.82</v>
      </c>
      <c r="AW115" s="536">
        <v>588954.38</v>
      </c>
      <c r="AX115" s="536">
        <v>347013.25</v>
      </c>
      <c r="AY115" s="536">
        <v>312036.53999999998</v>
      </c>
      <c r="AZ115" s="536">
        <v>360502.46</v>
      </c>
      <c r="BA115" s="536">
        <v>201990.22</v>
      </c>
      <c r="BB115" s="536">
        <v>1497883.86</v>
      </c>
      <c r="BC115" s="536">
        <v>518520.73</v>
      </c>
      <c r="BD115" s="536">
        <v>22199865.82</v>
      </c>
      <c r="BE115" s="536">
        <v>500107.27</v>
      </c>
      <c r="BF115" s="536">
        <v>1475596</v>
      </c>
      <c r="BG115" s="536">
        <v>914826.15</v>
      </c>
      <c r="BH115" s="536">
        <v>102659.08</v>
      </c>
      <c r="BI115" s="559">
        <v>378562.81</v>
      </c>
    </row>
    <row r="116" spans="1:61" s="537" customFormat="1" ht="15.75" x14ac:dyDescent="0.25">
      <c r="A116" s="895"/>
      <c r="B116" s="535">
        <v>5320</v>
      </c>
      <c r="C116" s="536">
        <v>5020949.62</v>
      </c>
      <c r="D116" s="536">
        <v>167706.59</v>
      </c>
      <c r="E116" s="536">
        <v>219.14</v>
      </c>
      <c r="F116" s="536">
        <v>302029</v>
      </c>
      <c r="G116" s="536">
        <v>209061.65</v>
      </c>
      <c r="H116" s="536">
        <v>221179.97</v>
      </c>
      <c r="I116" s="536">
        <v>280511.78999999998</v>
      </c>
      <c r="J116" s="536">
        <v>91644.88</v>
      </c>
      <c r="K116" s="536">
        <v>0</v>
      </c>
      <c r="L116" s="536">
        <v>0</v>
      </c>
      <c r="M116" s="536">
        <v>87775.63</v>
      </c>
      <c r="N116" s="536">
        <v>37958.65</v>
      </c>
      <c r="O116" s="536">
        <v>92749.73</v>
      </c>
      <c r="P116" s="536">
        <v>165924</v>
      </c>
      <c r="Q116" s="536">
        <v>891387.61</v>
      </c>
      <c r="R116" s="536">
        <v>295087.03000000003</v>
      </c>
      <c r="S116" s="536">
        <v>787039.54</v>
      </c>
      <c r="T116" s="536">
        <v>133841.85</v>
      </c>
      <c r="U116" s="536">
        <v>259657.05</v>
      </c>
      <c r="V116" s="536">
        <v>120191.45</v>
      </c>
      <c r="W116" s="536">
        <v>29375.99</v>
      </c>
      <c r="X116" s="536">
        <v>140859.21</v>
      </c>
      <c r="Y116" s="536">
        <v>8641.02</v>
      </c>
      <c r="Z116" s="536">
        <v>517670.62</v>
      </c>
      <c r="AA116" s="536">
        <v>42808.08</v>
      </c>
      <c r="AB116" s="536">
        <v>1499.21</v>
      </c>
      <c r="AC116" s="536">
        <v>112540.49</v>
      </c>
      <c r="AD116" s="536">
        <v>3367709.98</v>
      </c>
      <c r="AE116" s="536">
        <v>32328</v>
      </c>
      <c r="AF116" s="536">
        <v>753768</v>
      </c>
      <c r="AG116" s="536">
        <v>1151488.1299999999</v>
      </c>
      <c r="AH116" s="536">
        <v>151282.5</v>
      </c>
      <c r="AI116" s="536">
        <v>161141.99</v>
      </c>
      <c r="AJ116" s="536">
        <v>632404.18999999994</v>
      </c>
      <c r="AK116" s="536">
        <v>24045.39</v>
      </c>
      <c r="AL116" s="536">
        <v>108928.96000000001</v>
      </c>
      <c r="AM116" s="536">
        <v>962087.97</v>
      </c>
      <c r="AN116" s="765">
        <v>272600</v>
      </c>
      <c r="AO116" s="536">
        <v>734283</v>
      </c>
      <c r="AP116" s="536">
        <v>471419.62</v>
      </c>
      <c r="AQ116" s="536">
        <v>89392.67</v>
      </c>
      <c r="AR116" s="536">
        <v>215996.144</v>
      </c>
      <c r="AS116" s="536">
        <v>99791.9</v>
      </c>
      <c r="AT116" s="536">
        <v>182673.3</v>
      </c>
      <c r="AU116" s="536">
        <v>107470.77</v>
      </c>
      <c r="AV116" s="536">
        <v>178917.51</v>
      </c>
      <c r="AW116" s="536">
        <v>142897.53</v>
      </c>
      <c r="AX116" s="536">
        <v>203357.52</v>
      </c>
      <c r="AY116" s="536">
        <v>40003.65</v>
      </c>
      <c r="AZ116" s="536">
        <v>49463.67</v>
      </c>
      <c r="BA116" s="536">
        <v>97863.039999999994</v>
      </c>
      <c r="BB116" s="536">
        <v>386749.6</v>
      </c>
      <c r="BC116" s="536">
        <v>4375.53</v>
      </c>
      <c r="BD116" s="536">
        <v>4082923.06</v>
      </c>
      <c r="BE116" s="536">
        <v>279638.46999999997</v>
      </c>
      <c r="BF116" s="536">
        <v>651736</v>
      </c>
      <c r="BG116" s="536">
        <v>372974.66</v>
      </c>
      <c r="BH116" s="536">
        <v>106191.97</v>
      </c>
      <c r="BI116" s="559">
        <v>124279.94</v>
      </c>
    </row>
    <row r="117" spans="1:61" s="537" customFormat="1" ht="15.75" x14ac:dyDescent="0.25">
      <c r="A117" s="895"/>
      <c r="B117" s="535">
        <v>5325</v>
      </c>
      <c r="C117" s="536">
        <v>1014.72</v>
      </c>
      <c r="D117" s="536">
        <v>0</v>
      </c>
      <c r="E117" s="536">
        <v>0</v>
      </c>
      <c r="F117" s="536">
        <v>0</v>
      </c>
      <c r="G117" s="536">
        <v>-194.09</v>
      </c>
      <c r="H117" s="536">
        <v>100</v>
      </c>
      <c r="I117" s="536">
        <v>0</v>
      </c>
      <c r="J117" s="536">
        <v>-0.06</v>
      </c>
      <c r="K117" s="536">
        <v>0</v>
      </c>
      <c r="L117" s="536">
        <v>0</v>
      </c>
      <c r="M117" s="536">
        <v>0</v>
      </c>
      <c r="N117" s="536">
        <v>0</v>
      </c>
      <c r="O117" s="536">
        <v>0</v>
      </c>
      <c r="P117" s="536">
        <v>0</v>
      </c>
      <c r="Q117" s="536">
        <v>0.67</v>
      </c>
      <c r="R117" s="536">
        <v>40.549999999999997</v>
      </c>
      <c r="S117" s="536">
        <v>0</v>
      </c>
      <c r="T117" s="536">
        <v>0</v>
      </c>
      <c r="U117" s="536">
        <v>0</v>
      </c>
      <c r="V117" s="536">
        <v>0</v>
      </c>
      <c r="W117" s="536">
        <v>0</v>
      </c>
      <c r="X117" s="536">
        <v>0</v>
      </c>
      <c r="Y117" s="536">
        <v>0</v>
      </c>
      <c r="Z117" s="536">
        <v>0</v>
      </c>
      <c r="AA117" s="536">
        <v>0</v>
      </c>
      <c r="AB117" s="536">
        <v>0</v>
      </c>
      <c r="AC117" s="536">
        <v>0</v>
      </c>
      <c r="AD117" s="536">
        <v>0</v>
      </c>
      <c r="AE117" s="536">
        <v>0</v>
      </c>
      <c r="AF117" s="536">
        <v>0</v>
      </c>
      <c r="AG117" s="536">
        <v>0</v>
      </c>
      <c r="AH117" s="536">
        <v>-10.57</v>
      </c>
      <c r="AI117" s="536">
        <v>0</v>
      </c>
      <c r="AJ117" s="536">
        <v>4.29</v>
      </c>
      <c r="AK117" s="536">
        <v>-632.02</v>
      </c>
      <c r="AL117" s="536">
        <v>0</v>
      </c>
      <c r="AM117" s="536">
        <v>0</v>
      </c>
      <c r="AN117" s="765">
        <v>931</v>
      </c>
      <c r="AO117" s="536">
        <v>50.54</v>
      </c>
      <c r="AP117" s="536">
        <v>10.44</v>
      </c>
      <c r="AQ117" s="536">
        <v>0</v>
      </c>
      <c r="AR117" s="536">
        <v>0.01</v>
      </c>
      <c r="AS117" s="536">
        <v>-0.67</v>
      </c>
      <c r="AT117" s="536">
        <v>0</v>
      </c>
      <c r="AU117" s="536">
        <v>0</v>
      </c>
      <c r="AV117" s="536">
        <v>0</v>
      </c>
      <c r="AW117" s="536">
        <v>-1121.08</v>
      </c>
      <c r="AX117" s="536">
        <v>0</v>
      </c>
      <c r="AY117" s="536">
        <v>-0.1</v>
      </c>
      <c r="AZ117" s="536">
        <v>5.88</v>
      </c>
      <c r="BA117" s="536">
        <v>0</v>
      </c>
      <c r="BB117" s="536">
        <v>0</v>
      </c>
      <c r="BC117" s="536">
        <v>0</v>
      </c>
      <c r="BD117" s="536">
        <v>0</v>
      </c>
      <c r="BE117" s="536">
        <v>0</v>
      </c>
      <c r="BF117" s="536">
        <v>0</v>
      </c>
      <c r="BG117" s="536">
        <v>41.19</v>
      </c>
      <c r="BH117" s="536">
        <v>0</v>
      </c>
      <c r="BI117" s="559">
        <v>0</v>
      </c>
    </row>
    <row r="118" spans="1:61" s="537" customFormat="1" ht="15.75" x14ac:dyDescent="0.25">
      <c r="A118" s="895"/>
      <c r="B118" s="535">
        <v>5330</v>
      </c>
      <c r="C118" s="536">
        <v>14014.53</v>
      </c>
      <c r="D118" s="536">
        <v>0</v>
      </c>
      <c r="E118" s="536">
        <v>0</v>
      </c>
      <c r="F118" s="536">
        <v>0</v>
      </c>
      <c r="G118" s="536">
        <v>0</v>
      </c>
      <c r="H118" s="536">
        <v>120298.43</v>
      </c>
      <c r="I118" s="536">
        <v>0</v>
      </c>
      <c r="J118" s="536">
        <v>0</v>
      </c>
      <c r="K118" s="536">
        <v>0</v>
      </c>
      <c r="L118" s="536">
        <v>275</v>
      </c>
      <c r="M118" s="536">
        <v>7016.05</v>
      </c>
      <c r="N118" s="536">
        <v>0</v>
      </c>
      <c r="O118" s="536">
        <v>0</v>
      </c>
      <c r="P118" s="536">
        <v>0</v>
      </c>
      <c r="Q118" s="536">
        <v>2318.62</v>
      </c>
      <c r="R118" s="536">
        <v>10869.29</v>
      </c>
      <c r="S118" s="536">
        <v>0</v>
      </c>
      <c r="T118" s="536">
        <v>0</v>
      </c>
      <c r="U118" s="536">
        <v>0</v>
      </c>
      <c r="V118" s="536">
        <v>0</v>
      </c>
      <c r="W118" s="536">
        <v>-171.9</v>
      </c>
      <c r="X118" s="536">
        <v>0</v>
      </c>
      <c r="Y118" s="536">
        <v>361.8</v>
      </c>
      <c r="Z118" s="536">
        <v>1220.9000000000001</v>
      </c>
      <c r="AA118" s="536">
        <v>822.94</v>
      </c>
      <c r="AB118" s="536">
        <v>1012.5</v>
      </c>
      <c r="AC118" s="536">
        <v>0</v>
      </c>
      <c r="AD118" s="536">
        <v>0</v>
      </c>
      <c r="AE118" s="536">
        <v>0</v>
      </c>
      <c r="AF118" s="536">
        <v>0</v>
      </c>
      <c r="AG118" s="536">
        <v>13.05</v>
      </c>
      <c r="AH118" s="536">
        <v>0</v>
      </c>
      <c r="AI118" s="536">
        <v>0</v>
      </c>
      <c r="AJ118" s="536">
        <v>0</v>
      </c>
      <c r="AK118" s="536">
        <v>3717.22</v>
      </c>
      <c r="AL118" s="536">
        <v>0</v>
      </c>
      <c r="AM118" s="536">
        <v>-41529</v>
      </c>
      <c r="AN118" s="765">
        <v>0</v>
      </c>
      <c r="AO118" s="536">
        <v>0</v>
      </c>
      <c r="AP118" s="536">
        <v>0</v>
      </c>
      <c r="AQ118" s="536">
        <v>0</v>
      </c>
      <c r="AR118" s="536">
        <v>0</v>
      </c>
      <c r="AS118" s="536">
        <v>728</v>
      </c>
      <c r="AT118" s="536">
        <v>0</v>
      </c>
      <c r="AU118" s="536">
        <v>0</v>
      </c>
      <c r="AV118" s="536">
        <v>0</v>
      </c>
      <c r="AW118" s="536">
        <v>-6180</v>
      </c>
      <c r="AX118" s="536">
        <v>0</v>
      </c>
      <c r="AY118" s="536">
        <v>0</v>
      </c>
      <c r="AZ118" s="536">
        <v>0</v>
      </c>
      <c r="BA118" s="536">
        <v>3923.56</v>
      </c>
      <c r="BB118" s="536">
        <v>0</v>
      </c>
      <c r="BC118" s="536">
        <v>0</v>
      </c>
      <c r="BD118" s="536">
        <v>0</v>
      </c>
      <c r="BE118" s="536">
        <v>952.61</v>
      </c>
      <c r="BF118" s="536">
        <v>-25405</v>
      </c>
      <c r="BG118" s="536">
        <v>0</v>
      </c>
      <c r="BH118" s="536">
        <v>0</v>
      </c>
      <c r="BI118" s="559">
        <v>21106.49</v>
      </c>
    </row>
    <row r="119" spans="1:61" s="537" customFormat="1" ht="15.75" x14ac:dyDescent="0.25">
      <c r="A119" s="896"/>
      <c r="B119" s="535">
        <v>5340</v>
      </c>
      <c r="C119" s="536">
        <v>184144.14</v>
      </c>
      <c r="D119" s="536">
        <v>220656.81</v>
      </c>
      <c r="E119" s="536">
        <v>0</v>
      </c>
      <c r="F119" s="536">
        <v>0</v>
      </c>
      <c r="G119" s="536">
        <v>667513.14</v>
      </c>
      <c r="H119" s="536">
        <v>801288.42</v>
      </c>
      <c r="I119" s="536">
        <v>488741.31</v>
      </c>
      <c r="J119" s="536">
        <v>0</v>
      </c>
      <c r="K119" s="536">
        <v>0</v>
      </c>
      <c r="L119" s="536">
        <v>0</v>
      </c>
      <c r="M119" s="536">
        <v>0</v>
      </c>
      <c r="N119" s="536">
        <v>0</v>
      </c>
      <c r="O119" s="536">
        <v>0</v>
      </c>
      <c r="P119" s="536">
        <v>0</v>
      </c>
      <c r="Q119" s="536">
        <v>1922195.86</v>
      </c>
      <c r="R119" s="536">
        <v>0</v>
      </c>
      <c r="S119" s="536">
        <v>0</v>
      </c>
      <c r="T119" s="536">
        <v>0</v>
      </c>
      <c r="U119" s="536">
        <v>55815.839999999997</v>
      </c>
      <c r="V119" s="536">
        <v>144977.76</v>
      </c>
      <c r="W119" s="536">
        <v>0</v>
      </c>
      <c r="X119" s="536">
        <v>85481.76</v>
      </c>
      <c r="Y119" s="536">
        <v>34.86</v>
      </c>
      <c r="Z119" s="536">
        <v>0</v>
      </c>
      <c r="AA119" s="536">
        <v>23769.599999999999</v>
      </c>
      <c r="AB119" s="536">
        <v>0</v>
      </c>
      <c r="AC119" s="536">
        <v>0</v>
      </c>
      <c r="AD119" s="536">
        <v>5533036.1799999997</v>
      </c>
      <c r="AE119" s="536">
        <v>0</v>
      </c>
      <c r="AF119" s="536">
        <v>0</v>
      </c>
      <c r="AG119" s="536">
        <v>0</v>
      </c>
      <c r="AH119" s="536">
        <v>338825.15</v>
      </c>
      <c r="AI119" s="536">
        <v>0</v>
      </c>
      <c r="AJ119" s="536">
        <v>0</v>
      </c>
      <c r="AK119" s="536">
        <v>49512.7</v>
      </c>
      <c r="AL119" s="536">
        <v>124979.44</v>
      </c>
      <c r="AM119" s="536">
        <v>0</v>
      </c>
      <c r="AN119" s="765">
        <v>0</v>
      </c>
      <c r="AO119" s="536">
        <v>4428.82</v>
      </c>
      <c r="AP119" s="536">
        <v>222158.29</v>
      </c>
      <c r="AQ119" s="536">
        <v>5613.5</v>
      </c>
      <c r="AR119" s="536">
        <v>0</v>
      </c>
      <c r="AS119" s="536">
        <v>4308.04</v>
      </c>
      <c r="AT119" s="536">
        <v>80478.5</v>
      </c>
      <c r="AU119" s="536">
        <v>0</v>
      </c>
      <c r="AV119" s="536">
        <v>0</v>
      </c>
      <c r="AW119" s="536">
        <v>-42.91</v>
      </c>
      <c r="AX119" s="536">
        <v>0</v>
      </c>
      <c r="AY119" s="536">
        <v>0</v>
      </c>
      <c r="AZ119" s="536">
        <v>10114.799999999999</v>
      </c>
      <c r="BA119" s="536">
        <v>0</v>
      </c>
      <c r="BB119" s="536">
        <v>0</v>
      </c>
      <c r="BC119" s="536">
        <v>66932.73</v>
      </c>
      <c r="BD119" s="536">
        <v>0</v>
      </c>
      <c r="BE119" s="536">
        <v>0</v>
      </c>
      <c r="BF119" s="536">
        <v>0</v>
      </c>
      <c r="BG119" s="536">
        <v>18919.560000000001</v>
      </c>
      <c r="BH119" s="536">
        <v>55770.85</v>
      </c>
      <c r="BI119" s="559">
        <v>0</v>
      </c>
    </row>
    <row r="120" spans="1:61" s="537" customFormat="1" ht="15.75" x14ac:dyDescent="0.25">
      <c r="A120" s="894" t="s">
        <v>120</v>
      </c>
      <c r="B120" s="535">
        <v>5405</v>
      </c>
      <c r="C120" s="536">
        <v>829193.19</v>
      </c>
      <c r="D120" s="536">
        <v>0</v>
      </c>
      <c r="E120" s="536">
        <v>0</v>
      </c>
      <c r="F120" s="536">
        <v>0</v>
      </c>
      <c r="G120" s="536">
        <v>0</v>
      </c>
      <c r="H120" s="536">
        <v>0</v>
      </c>
      <c r="I120" s="536">
        <v>0</v>
      </c>
      <c r="J120" s="536">
        <v>0</v>
      </c>
      <c r="K120" s="536">
        <v>0</v>
      </c>
      <c r="L120" s="536">
        <v>0</v>
      </c>
      <c r="M120" s="536">
        <v>0</v>
      </c>
      <c r="N120" s="536">
        <v>0</v>
      </c>
      <c r="O120" s="536">
        <v>0</v>
      </c>
      <c r="P120" s="536">
        <v>31901</v>
      </c>
      <c r="Q120" s="536">
        <v>0</v>
      </c>
      <c r="R120" s="536">
        <v>3313.39</v>
      </c>
      <c r="S120" s="536">
        <v>0</v>
      </c>
      <c r="T120" s="536">
        <v>0</v>
      </c>
      <c r="U120" s="536">
        <v>0</v>
      </c>
      <c r="V120" s="536">
        <v>1015</v>
      </c>
      <c r="W120" s="536">
        <v>12507.07</v>
      </c>
      <c r="X120" s="536">
        <v>0</v>
      </c>
      <c r="Y120" s="536">
        <v>0</v>
      </c>
      <c r="Z120" s="536">
        <v>0</v>
      </c>
      <c r="AA120" s="536">
        <v>0</v>
      </c>
      <c r="AB120" s="536">
        <v>0</v>
      </c>
      <c r="AC120" s="536">
        <v>0</v>
      </c>
      <c r="AD120" s="536">
        <v>0</v>
      </c>
      <c r="AE120" s="536">
        <v>0</v>
      </c>
      <c r="AF120" s="536">
        <v>0</v>
      </c>
      <c r="AG120" s="536">
        <v>0</v>
      </c>
      <c r="AH120" s="536">
        <v>0</v>
      </c>
      <c r="AI120" s="536">
        <v>0</v>
      </c>
      <c r="AJ120" s="536">
        <v>0</v>
      </c>
      <c r="AK120" s="536">
        <v>0</v>
      </c>
      <c r="AL120" s="536">
        <v>0</v>
      </c>
      <c r="AM120" s="536">
        <v>0</v>
      </c>
      <c r="AN120" s="765">
        <v>0</v>
      </c>
      <c r="AO120" s="536">
        <v>0</v>
      </c>
      <c r="AP120" s="536">
        <v>0</v>
      </c>
      <c r="AQ120" s="536">
        <v>0</v>
      </c>
      <c r="AR120" s="536">
        <v>0</v>
      </c>
      <c r="AS120" s="536">
        <v>0</v>
      </c>
      <c r="AT120" s="536">
        <v>0</v>
      </c>
      <c r="AU120" s="536">
        <v>0</v>
      </c>
      <c r="AV120" s="536">
        <v>156303.07999999999</v>
      </c>
      <c r="AW120" s="536">
        <v>430.7</v>
      </c>
      <c r="AX120" s="536">
        <v>57652.29</v>
      </c>
      <c r="AY120" s="536">
        <v>0</v>
      </c>
      <c r="AZ120" s="536">
        <v>0</v>
      </c>
      <c r="BA120" s="536">
        <v>0</v>
      </c>
      <c r="BB120" s="536">
        <v>0</v>
      </c>
      <c r="BC120" s="536">
        <v>0</v>
      </c>
      <c r="BD120" s="536">
        <v>0</v>
      </c>
      <c r="BE120" s="536">
        <v>0</v>
      </c>
      <c r="BF120" s="536">
        <v>0</v>
      </c>
      <c r="BG120" s="536">
        <v>30345.95</v>
      </c>
      <c r="BH120" s="536">
        <v>0</v>
      </c>
      <c r="BI120" s="559">
        <v>0</v>
      </c>
    </row>
    <row r="121" spans="1:61" s="537" customFormat="1" ht="15.75" x14ac:dyDescent="0.25">
      <c r="A121" s="895"/>
      <c r="B121" s="535">
        <v>5410</v>
      </c>
      <c r="C121" s="536">
        <v>3434679.11</v>
      </c>
      <c r="D121" s="536">
        <v>6845.54</v>
      </c>
      <c r="E121" s="536">
        <v>0</v>
      </c>
      <c r="F121" s="536">
        <v>140827</v>
      </c>
      <c r="G121" s="536">
        <v>143258.76</v>
      </c>
      <c r="H121" s="536">
        <v>0</v>
      </c>
      <c r="I121" s="536">
        <v>0</v>
      </c>
      <c r="J121" s="536">
        <v>24322.94</v>
      </c>
      <c r="K121" s="536">
        <v>0</v>
      </c>
      <c r="L121" s="536">
        <v>4305</v>
      </c>
      <c r="M121" s="536">
        <v>2777.29</v>
      </c>
      <c r="N121" s="536">
        <v>102480.5</v>
      </c>
      <c r="O121" s="536">
        <v>158.78</v>
      </c>
      <c r="P121" s="536">
        <v>0</v>
      </c>
      <c r="Q121" s="536">
        <v>10078.5</v>
      </c>
      <c r="R121" s="536">
        <v>42238.879999999997</v>
      </c>
      <c r="S121" s="536">
        <v>13999.25</v>
      </c>
      <c r="T121" s="536">
        <v>0</v>
      </c>
      <c r="U121" s="536">
        <v>33267.910000000003</v>
      </c>
      <c r="V121" s="536">
        <v>0</v>
      </c>
      <c r="W121" s="536">
        <v>10432.64</v>
      </c>
      <c r="X121" s="536">
        <v>0</v>
      </c>
      <c r="Y121" s="536">
        <v>0</v>
      </c>
      <c r="Z121" s="536">
        <v>0</v>
      </c>
      <c r="AA121" s="536">
        <v>3638.78</v>
      </c>
      <c r="AB121" s="536">
        <v>0</v>
      </c>
      <c r="AC121" s="536">
        <v>0</v>
      </c>
      <c r="AD121" s="536">
        <v>1270570.08</v>
      </c>
      <c r="AE121" s="536">
        <v>12648</v>
      </c>
      <c r="AF121" s="536">
        <v>0</v>
      </c>
      <c r="AG121" s="536">
        <v>4109228.65</v>
      </c>
      <c r="AH121" s="536">
        <v>74184.320000000007</v>
      </c>
      <c r="AI121" s="536">
        <v>0</v>
      </c>
      <c r="AJ121" s="536">
        <v>134197.75</v>
      </c>
      <c r="AK121" s="536">
        <v>17214.79</v>
      </c>
      <c r="AL121" s="536">
        <v>2033.75</v>
      </c>
      <c r="AM121" s="536">
        <v>97670.97</v>
      </c>
      <c r="AN121" s="765">
        <v>17500</v>
      </c>
      <c r="AO121" s="536">
        <v>80334.69</v>
      </c>
      <c r="AP121" s="536">
        <v>72443.360000000001</v>
      </c>
      <c r="AQ121" s="536">
        <v>0</v>
      </c>
      <c r="AR121" s="536">
        <v>0</v>
      </c>
      <c r="AS121" s="536">
        <v>0</v>
      </c>
      <c r="AT121" s="536">
        <v>86056.35</v>
      </c>
      <c r="AU121" s="536">
        <v>9004.1200000000008</v>
      </c>
      <c r="AV121" s="536">
        <v>162664.85</v>
      </c>
      <c r="AW121" s="536">
        <v>34820.68</v>
      </c>
      <c r="AX121" s="536">
        <v>490532.53</v>
      </c>
      <c r="AY121" s="536">
        <v>43</v>
      </c>
      <c r="AZ121" s="536">
        <v>107.8</v>
      </c>
      <c r="BA121" s="536">
        <v>0</v>
      </c>
      <c r="BB121" s="536">
        <v>0</v>
      </c>
      <c r="BC121" s="536">
        <v>0</v>
      </c>
      <c r="BD121" s="536">
        <v>0</v>
      </c>
      <c r="BE121" s="536">
        <v>16479.310000000001</v>
      </c>
      <c r="BF121" s="536">
        <v>216674</v>
      </c>
      <c r="BG121" s="536">
        <v>6811.56</v>
      </c>
      <c r="BH121" s="536">
        <v>4574.78</v>
      </c>
      <c r="BI121" s="559">
        <v>460</v>
      </c>
    </row>
    <row r="122" spans="1:61" s="537" customFormat="1" ht="15.75" x14ac:dyDescent="0.25">
      <c r="A122" s="895"/>
      <c r="B122" s="535">
        <v>5420</v>
      </c>
      <c r="C122" s="536">
        <v>0</v>
      </c>
      <c r="D122" s="536">
        <v>0</v>
      </c>
      <c r="E122" s="536">
        <v>0</v>
      </c>
      <c r="F122" s="536">
        <v>210215</v>
      </c>
      <c r="G122" s="536">
        <v>13195</v>
      </c>
      <c r="H122" s="536">
        <v>29372.5</v>
      </c>
      <c r="I122" s="536">
        <v>0</v>
      </c>
      <c r="J122" s="536">
        <v>1619</v>
      </c>
      <c r="K122" s="536">
        <v>0</v>
      </c>
      <c r="L122" s="536">
        <v>0</v>
      </c>
      <c r="M122" s="536">
        <v>0</v>
      </c>
      <c r="N122" s="536">
        <v>0</v>
      </c>
      <c r="O122" s="536">
        <v>7934.5</v>
      </c>
      <c r="P122" s="536">
        <v>945</v>
      </c>
      <c r="Q122" s="536">
        <v>0</v>
      </c>
      <c r="R122" s="536">
        <v>99739.37</v>
      </c>
      <c r="S122" s="536">
        <v>0</v>
      </c>
      <c r="T122" s="536">
        <v>0</v>
      </c>
      <c r="U122" s="536">
        <v>0</v>
      </c>
      <c r="V122" s="536">
        <v>11252.63</v>
      </c>
      <c r="W122" s="536">
        <v>880.47</v>
      </c>
      <c r="X122" s="536">
        <v>0</v>
      </c>
      <c r="Y122" s="536">
        <v>0</v>
      </c>
      <c r="Z122" s="536">
        <v>0</v>
      </c>
      <c r="AA122" s="536">
        <v>0</v>
      </c>
      <c r="AB122" s="536">
        <v>0</v>
      </c>
      <c r="AC122" s="536">
        <v>0</v>
      </c>
      <c r="AD122" s="536">
        <v>105002.69</v>
      </c>
      <c r="AE122" s="536">
        <v>0</v>
      </c>
      <c r="AF122" s="536">
        <v>0</v>
      </c>
      <c r="AG122" s="536">
        <v>0</v>
      </c>
      <c r="AH122" s="536">
        <v>920</v>
      </c>
      <c r="AI122" s="536">
        <v>995.34</v>
      </c>
      <c r="AJ122" s="536">
        <v>96999.77</v>
      </c>
      <c r="AK122" s="536">
        <v>0</v>
      </c>
      <c r="AL122" s="536">
        <v>0</v>
      </c>
      <c r="AM122" s="536">
        <v>25074.57</v>
      </c>
      <c r="AN122" s="765">
        <v>0</v>
      </c>
      <c r="AO122" s="536">
        <v>0</v>
      </c>
      <c r="AP122" s="536">
        <v>0</v>
      </c>
      <c r="AQ122" s="536">
        <v>0</v>
      </c>
      <c r="AR122" s="536">
        <v>0</v>
      </c>
      <c r="AS122" s="536">
        <v>0</v>
      </c>
      <c r="AT122" s="536">
        <v>2022.93</v>
      </c>
      <c r="AU122" s="536">
        <v>0</v>
      </c>
      <c r="AV122" s="536">
        <v>61620.95</v>
      </c>
      <c r="AW122" s="536">
        <v>1411.45</v>
      </c>
      <c r="AX122" s="536">
        <v>25864.07</v>
      </c>
      <c r="AY122" s="536">
        <v>9299</v>
      </c>
      <c r="AZ122" s="536">
        <v>18435.72</v>
      </c>
      <c r="BA122" s="536">
        <v>0</v>
      </c>
      <c r="BB122" s="536">
        <v>6029.15</v>
      </c>
      <c r="BC122" s="536">
        <v>0</v>
      </c>
      <c r="BD122" s="536">
        <v>2234663.04</v>
      </c>
      <c r="BE122" s="536">
        <v>0</v>
      </c>
      <c r="BF122" s="536">
        <v>24897</v>
      </c>
      <c r="BG122" s="536">
        <v>0</v>
      </c>
      <c r="BH122" s="536">
        <v>1272</v>
      </c>
      <c r="BI122" s="559">
        <v>12150.84</v>
      </c>
    </row>
    <row r="123" spans="1:61" s="537" customFormat="1" ht="15.75" x14ac:dyDescent="0.25">
      <c r="A123" s="896"/>
      <c r="B123" s="535">
        <v>5425</v>
      </c>
      <c r="C123" s="536">
        <v>0</v>
      </c>
      <c r="D123" s="536">
        <v>27556.38</v>
      </c>
      <c r="E123" s="536">
        <v>0</v>
      </c>
      <c r="F123" s="536">
        <v>30</v>
      </c>
      <c r="G123" s="536">
        <v>0</v>
      </c>
      <c r="H123" s="536">
        <v>0</v>
      </c>
      <c r="I123" s="536">
        <v>39402.410000000003</v>
      </c>
      <c r="J123" s="536">
        <v>8243.7000000000007</v>
      </c>
      <c r="K123" s="536">
        <v>0</v>
      </c>
      <c r="L123" s="536">
        <v>0</v>
      </c>
      <c r="M123" s="536">
        <v>0</v>
      </c>
      <c r="N123" s="536">
        <v>0</v>
      </c>
      <c r="O123" s="536">
        <v>231699.22</v>
      </c>
      <c r="P123" s="536">
        <v>445</v>
      </c>
      <c r="Q123" s="536">
        <v>5</v>
      </c>
      <c r="R123" s="536">
        <v>0</v>
      </c>
      <c r="S123" s="536">
        <v>0</v>
      </c>
      <c r="T123" s="536">
        <v>0</v>
      </c>
      <c r="U123" s="536">
        <v>0</v>
      </c>
      <c r="V123" s="536">
        <v>0</v>
      </c>
      <c r="W123" s="536">
        <v>18587.59</v>
      </c>
      <c r="X123" s="536">
        <v>0</v>
      </c>
      <c r="Y123" s="536">
        <v>0</v>
      </c>
      <c r="Z123" s="536">
        <v>0</v>
      </c>
      <c r="AA123" s="536">
        <v>0</v>
      </c>
      <c r="AB123" s="536">
        <v>0</v>
      </c>
      <c r="AC123" s="536">
        <v>0</v>
      </c>
      <c r="AD123" s="536">
        <v>0</v>
      </c>
      <c r="AE123" s="536">
        <v>0</v>
      </c>
      <c r="AF123" s="536">
        <v>0</v>
      </c>
      <c r="AG123" s="536">
        <v>0</v>
      </c>
      <c r="AH123" s="536">
        <v>1531</v>
      </c>
      <c r="AI123" s="536">
        <v>178169.11</v>
      </c>
      <c r="AJ123" s="536">
        <v>0</v>
      </c>
      <c r="AK123" s="536">
        <v>0</v>
      </c>
      <c r="AL123" s="536">
        <v>5149.5</v>
      </c>
      <c r="AM123" s="536">
        <v>0</v>
      </c>
      <c r="AN123" s="765">
        <v>0</v>
      </c>
      <c r="AO123" s="536">
        <v>0</v>
      </c>
      <c r="AP123" s="536">
        <v>0</v>
      </c>
      <c r="AQ123" s="536">
        <v>0</v>
      </c>
      <c r="AR123" s="536">
        <v>0</v>
      </c>
      <c r="AS123" s="536">
        <v>0</v>
      </c>
      <c r="AT123" s="536">
        <v>634.16</v>
      </c>
      <c r="AU123" s="536">
        <v>0</v>
      </c>
      <c r="AV123" s="536">
        <v>443012.62</v>
      </c>
      <c r="AW123" s="536">
        <v>0</v>
      </c>
      <c r="AX123" s="536">
        <v>0</v>
      </c>
      <c r="AY123" s="536">
        <v>2136.02</v>
      </c>
      <c r="AZ123" s="536">
        <v>9422.27</v>
      </c>
      <c r="BA123" s="536">
        <v>0</v>
      </c>
      <c r="BB123" s="536">
        <v>0</v>
      </c>
      <c r="BC123" s="536">
        <v>0</v>
      </c>
      <c r="BD123" s="536">
        <v>0</v>
      </c>
      <c r="BE123" s="536">
        <v>0</v>
      </c>
      <c r="BF123" s="536">
        <v>0</v>
      </c>
      <c r="BG123" s="536">
        <v>0</v>
      </c>
      <c r="BH123" s="536">
        <v>0</v>
      </c>
      <c r="BI123" s="559">
        <v>1492.98</v>
      </c>
    </row>
    <row r="124" spans="1:61" s="537" customFormat="1" ht="15.75" x14ac:dyDescent="0.25">
      <c r="A124" s="894" t="s">
        <v>667</v>
      </c>
      <c r="B124" s="535">
        <v>5635</v>
      </c>
      <c r="C124" s="536">
        <v>0</v>
      </c>
      <c r="D124" s="536">
        <v>53460.3</v>
      </c>
      <c r="E124" s="536">
        <v>8328.75</v>
      </c>
      <c r="F124" s="536">
        <v>198399</v>
      </c>
      <c r="G124" s="536">
        <v>151706.74</v>
      </c>
      <c r="H124" s="536">
        <v>38294.92</v>
      </c>
      <c r="I124" s="536">
        <v>66326.789999999994</v>
      </c>
      <c r="J124" s="536">
        <v>2191.35</v>
      </c>
      <c r="K124" s="536">
        <v>10681.96</v>
      </c>
      <c r="L124" s="536">
        <v>3568.32</v>
      </c>
      <c r="M124" s="536">
        <v>35718.47</v>
      </c>
      <c r="N124" s="536">
        <v>456878.75</v>
      </c>
      <c r="O124" s="536">
        <v>20949.84</v>
      </c>
      <c r="P124" s="536">
        <v>75190</v>
      </c>
      <c r="Q124" s="536">
        <v>215994.74</v>
      </c>
      <c r="R124" s="536">
        <v>25066.560000000001</v>
      </c>
      <c r="S124" s="536">
        <v>160738.92000000001</v>
      </c>
      <c r="T124" s="536">
        <v>12648.35</v>
      </c>
      <c r="U124" s="536">
        <v>12516.75</v>
      </c>
      <c r="V124" s="536">
        <v>0</v>
      </c>
      <c r="W124" s="536">
        <v>12449.81</v>
      </c>
      <c r="X124" s="536">
        <v>135981.91</v>
      </c>
      <c r="Y124" s="536">
        <v>37016.5</v>
      </c>
      <c r="Z124" s="536">
        <v>71566.559999999998</v>
      </c>
      <c r="AA124" s="536">
        <v>9094.2199999999993</v>
      </c>
      <c r="AB124" s="536">
        <v>5497.2</v>
      </c>
      <c r="AC124" s="536">
        <v>4575</v>
      </c>
      <c r="AD124" s="536">
        <v>4360240.8</v>
      </c>
      <c r="AE124" s="536">
        <v>45978</v>
      </c>
      <c r="AF124" s="536">
        <v>126387.34</v>
      </c>
      <c r="AG124" s="536">
        <v>1980427.73</v>
      </c>
      <c r="AH124" s="536">
        <v>48211.199999999997</v>
      </c>
      <c r="AI124" s="536">
        <v>169944.1</v>
      </c>
      <c r="AJ124" s="536">
        <v>194301.56</v>
      </c>
      <c r="AK124" s="536">
        <v>40298.04</v>
      </c>
      <c r="AL124" s="536">
        <v>51538.52</v>
      </c>
      <c r="AM124" s="536">
        <v>521293.36</v>
      </c>
      <c r="AN124" s="765">
        <v>144083</v>
      </c>
      <c r="AO124" s="536">
        <v>180143.77</v>
      </c>
      <c r="AP124" s="536">
        <v>324630.64</v>
      </c>
      <c r="AQ124" s="536">
        <v>26941.01</v>
      </c>
      <c r="AR124" s="536">
        <v>126938.8</v>
      </c>
      <c r="AS124" s="536">
        <v>40096.99</v>
      </c>
      <c r="AT124" s="536">
        <v>126874.55</v>
      </c>
      <c r="AU124" s="536">
        <v>36207.53</v>
      </c>
      <c r="AV124" s="536">
        <v>115884.96</v>
      </c>
      <c r="AW124" s="536">
        <v>12739.74</v>
      </c>
      <c r="AX124" s="536">
        <v>159899.32999999999</v>
      </c>
      <c r="AY124" s="536">
        <v>0</v>
      </c>
      <c r="AZ124" s="536">
        <v>16771.07</v>
      </c>
      <c r="BA124" s="536">
        <v>17535.64</v>
      </c>
      <c r="BB124" s="536">
        <v>34417.08</v>
      </c>
      <c r="BC124" s="536">
        <v>0</v>
      </c>
      <c r="BD124" s="536">
        <v>1206736.6299999999</v>
      </c>
      <c r="BE124" s="536">
        <v>13781.77</v>
      </c>
      <c r="BF124" s="536">
        <v>188689</v>
      </c>
      <c r="BG124" s="536">
        <v>0</v>
      </c>
      <c r="BH124" s="536">
        <v>45040.2</v>
      </c>
      <c r="BI124" s="559">
        <v>90553.02</v>
      </c>
    </row>
    <row r="125" spans="1:61" s="537" customFormat="1" ht="15.75" x14ac:dyDescent="0.25">
      <c r="A125" s="896"/>
      <c r="B125" s="535">
        <v>6210</v>
      </c>
      <c r="C125" s="536">
        <v>0</v>
      </c>
      <c r="D125" s="536">
        <v>0</v>
      </c>
      <c r="E125" s="536">
        <v>0</v>
      </c>
      <c r="F125" s="536">
        <v>0</v>
      </c>
      <c r="G125" s="536">
        <v>0</v>
      </c>
      <c r="H125" s="536">
        <v>0</v>
      </c>
      <c r="I125" s="536">
        <v>0</v>
      </c>
      <c r="J125" s="536">
        <v>0</v>
      </c>
      <c r="K125" s="536">
        <v>0</v>
      </c>
      <c r="L125" s="536">
        <v>0</v>
      </c>
      <c r="M125" s="536">
        <v>0</v>
      </c>
      <c r="N125" s="536">
        <v>0</v>
      </c>
      <c r="O125" s="536">
        <v>0</v>
      </c>
      <c r="P125" s="536">
        <v>0</v>
      </c>
      <c r="Q125" s="536">
        <v>0</v>
      </c>
      <c r="R125" s="536">
        <v>0</v>
      </c>
      <c r="S125" s="536">
        <v>0</v>
      </c>
      <c r="T125" s="536">
        <v>0</v>
      </c>
      <c r="U125" s="536">
        <v>0</v>
      </c>
      <c r="V125" s="536">
        <v>0</v>
      </c>
      <c r="W125" s="536">
        <v>0</v>
      </c>
      <c r="X125" s="536">
        <v>0</v>
      </c>
      <c r="Y125" s="536">
        <v>0</v>
      </c>
      <c r="Z125" s="536">
        <v>0</v>
      </c>
      <c r="AA125" s="536">
        <v>0</v>
      </c>
      <c r="AB125" s="536">
        <v>0</v>
      </c>
      <c r="AC125" s="536">
        <v>0</v>
      </c>
      <c r="AD125" s="536">
        <v>0</v>
      </c>
      <c r="AE125" s="536">
        <v>0</v>
      </c>
      <c r="AF125" s="536">
        <v>0</v>
      </c>
      <c r="AG125" s="536">
        <v>0</v>
      </c>
      <c r="AH125" s="536">
        <v>0</v>
      </c>
      <c r="AI125" s="536">
        <v>0</v>
      </c>
      <c r="AJ125" s="536">
        <v>0</v>
      </c>
      <c r="AK125" s="536">
        <v>0</v>
      </c>
      <c r="AL125" s="536">
        <v>0</v>
      </c>
      <c r="AM125" s="536">
        <v>0</v>
      </c>
      <c r="AN125" s="765">
        <v>0</v>
      </c>
      <c r="AO125" s="536">
        <v>0</v>
      </c>
      <c r="AP125" s="536">
        <v>0</v>
      </c>
      <c r="AQ125" s="536">
        <v>0</v>
      </c>
      <c r="AR125" s="536">
        <v>0</v>
      </c>
      <c r="AS125" s="536">
        <v>0</v>
      </c>
      <c r="AT125" s="536">
        <v>0</v>
      </c>
      <c r="AU125" s="536">
        <v>0</v>
      </c>
      <c r="AV125" s="536">
        <v>0</v>
      </c>
      <c r="AW125" s="536">
        <v>0</v>
      </c>
      <c r="AX125" s="536">
        <v>0</v>
      </c>
      <c r="AY125" s="536">
        <v>0</v>
      </c>
      <c r="AZ125" s="536">
        <v>0</v>
      </c>
      <c r="BA125" s="536">
        <v>0</v>
      </c>
      <c r="BB125" s="536">
        <v>0</v>
      </c>
      <c r="BC125" s="536">
        <v>0</v>
      </c>
      <c r="BD125" s="536">
        <v>0</v>
      </c>
      <c r="BE125" s="536">
        <v>0</v>
      </c>
      <c r="BF125" s="536">
        <v>0</v>
      </c>
      <c r="BG125" s="536">
        <v>0</v>
      </c>
      <c r="BH125" s="536">
        <v>0</v>
      </c>
      <c r="BI125" s="559">
        <v>0</v>
      </c>
    </row>
    <row r="126" spans="1:61" s="537" customFormat="1" ht="15.75" x14ac:dyDescent="0.25">
      <c r="A126" s="894" t="s">
        <v>116</v>
      </c>
      <c r="B126" s="535">
        <v>5105</v>
      </c>
      <c r="C126" s="536">
        <v>13706946.380000001</v>
      </c>
      <c r="D126" s="536">
        <v>96521.06</v>
      </c>
      <c r="E126" s="536">
        <v>0</v>
      </c>
      <c r="F126" s="536">
        <v>0</v>
      </c>
      <c r="G126" s="536">
        <v>115640.82</v>
      </c>
      <c r="H126" s="536">
        <v>0</v>
      </c>
      <c r="I126" s="536">
        <v>18489.41</v>
      </c>
      <c r="J126" s="536">
        <v>18800.919999999998</v>
      </c>
      <c r="K126" s="536">
        <v>0</v>
      </c>
      <c r="L126" s="536">
        <v>0</v>
      </c>
      <c r="M126" s="536">
        <v>0</v>
      </c>
      <c r="N126" s="536">
        <v>0</v>
      </c>
      <c r="O126" s="536">
        <v>219836.66</v>
      </c>
      <c r="P126" s="536">
        <v>0</v>
      </c>
      <c r="Q126" s="536">
        <v>639128.29</v>
      </c>
      <c r="R126" s="536">
        <v>0</v>
      </c>
      <c r="S126" s="536">
        <v>591599.52</v>
      </c>
      <c r="T126" s="536">
        <v>66539.289999999994</v>
      </c>
      <c r="U126" s="536">
        <v>10306.19</v>
      </c>
      <c r="V126" s="536">
        <v>0</v>
      </c>
      <c r="W126" s="536">
        <v>61763.77</v>
      </c>
      <c r="X126" s="536">
        <v>0</v>
      </c>
      <c r="Y126" s="536">
        <v>233941.97</v>
      </c>
      <c r="Z126" s="536">
        <v>0</v>
      </c>
      <c r="AA126" s="536">
        <v>16331.62</v>
      </c>
      <c r="AB126" s="536">
        <v>0</v>
      </c>
      <c r="AC126" s="536">
        <v>1000</v>
      </c>
      <c r="AD126" s="536">
        <v>11908709.130000001</v>
      </c>
      <c r="AE126" s="536">
        <v>0</v>
      </c>
      <c r="AF126" s="536">
        <v>-1955.22</v>
      </c>
      <c r="AG126" s="536">
        <v>0</v>
      </c>
      <c r="AH126" s="536">
        <v>0</v>
      </c>
      <c r="AI126" s="536">
        <v>57309.55</v>
      </c>
      <c r="AJ126" s="536">
        <v>0</v>
      </c>
      <c r="AK126" s="536">
        <v>0</v>
      </c>
      <c r="AL126" s="536">
        <v>343999.98</v>
      </c>
      <c r="AM126" s="536">
        <v>1623674.62</v>
      </c>
      <c r="AN126" s="765">
        <v>0</v>
      </c>
      <c r="AO126" s="536">
        <v>188386.75</v>
      </c>
      <c r="AP126" s="536">
        <v>436756.94</v>
      </c>
      <c r="AQ126" s="536">
        <v>17540.97</v>
      </c>
      <c r="AR126" s="536">
        <v>0</v>
      </c>
      <c r="AS126" s="536">
        <v>14130.08</v>
      </c>
      <c r="AT126" s="536">
        <v>346819.13</v>
      </c>
      <c r="AU126" s="536">
        <v>0</v>
      </c>
      <c r="AV126" s="536">
        <v>0</v>
      </c>
      <c r="AW126" s="536">
        <v>48717.75</v>
      </c>
      <c r="AX126" s="536">
        <v>0</v>
      </c>
      <c r="AY126" s="536">
        <v>0</v>
      </c>
      <c r="AZ126" s="536">
        <v>0</v>
      </c>
      <c r="BA126" s="536">
        <v>0</v>
      </c>
      <c r="BB126" s="536">
        <v>1841163.24</v>
      </c>
      <c r="BC126" s="536">
        <v>456.06</v>
      </c>
      <c r="BD126" s="536">
        <v>25881943.420000002</v>
      </c>
      <c r="BE126" s="536">
        <v>88358.04</v>
      </c>
      <c r="BF126" s="536">
        <v>585069</v>
      </c>
      <c r="BG126" s="536">
        <v>100150.9</v>
      </c>
      <c r="BH126" s="536">
        <v>71485.13</v>
      </c>
      <c r="BI126" s="559">
        <v>0</v>
      </c>
    </row>
    <row r="127" spans="1:61" s="537" customFormat="1" ht="15.75" x14ac:dyDescent="0.25">
      <c r="A127" s="895"/>
      <c r="B127" s="535">
        <v>5110</v>
      </c>
      <c r="C127" s="536">
        <v>1336244.6599999999</v>
      </c>
      <c r="D127" s="536">
        <v>0</v>
      </c>
      <c r="E127" s="536">
        <v>0</v>
      </c>
      <c r="F127" s="536">
        <v>0</v>
      </c>
      <c r="G127" s="536">
        <v>35815.57</v>
      </c>
      <c r="H127" s="536">
        <v>739401.14</v>
      </c>
      <c r="I127" s="536">
        <v>67559.55</v>
      </c>
      <c r="J127" s="536">
        <v>0</v>
      </c>
      <c r="K127" s="536">
        <v>0</v>
      </c>
      <c r="L127" s="536">
        <v>8538.7800000000007</v>
      </c>
      <c r="M127" s="536">
        <v>0</v>
      </c>
      <c r="N127" s="536">
        <v>0</v>
      </c>
      <c r="O127" s="536">
        <v>26218.51</v>
      </c>
      <c r="P127" s="536">
        <v>0</v>
      </c>
      <c r="Q127" s="536">
        <v>10773.79</v>
      </c>
      <c r="R127" s="536">
        <v>0</v>
      </c>
      <c r="S127" s="536">
        <v>0</v>
      </c>
      <c r="T127" s="536">
        <v>772.26</v>
      </c>
      <c r="U127" s="536">
        <v>0</v>
      </c>
      <c r="V127" s="536">
        <v>3922.16</v>
      </c>
      <c r="W127" s="536">
        <v>2463.2199999999998</v>
      </c>
      <c r="X127" s="536">
        <v>92217.34</v>
      </c>
      <c r="Y127" s="536">
        <v>3500</v>
      </c>
      <c r="Z127" s="536">
        <v>0</v>
      </c>
      <c r="AA127" s="536">
        <v>0</v>
      </c>
      <c r="AB127" s="536">
        <v>0</v>
      </c>
      <c r="AC127" s="536">
        <v>0</v>
      </c>
      <c r="AD127" s="536">
        <v>482052.71</v>
      </c>
      <c r="AE127" s="536">
        <v>0</v>
      </c>
      <c r="AF127" s="536">
        <v>6882.11</v>
      </c>
      <c r="AG127" s="536">
        <v>0</v>
      </c>
      <c r="AH127" s="536">
        <v>0</v>
      </c>
      <c r="AI127" s="536">
        <v>62808.47</v>
      </c>
      <c r="AJ127" s="536">
        <v>241671.93</v>
      </c>
      <c r="AK127" s="536">
        <v>0</v>
      </c>
      <c r="AL127" s="536">
        <v>0</v>
      </c>
      <c r="AM127" s="536">
        <v>86472.88</v>
      </c>
      <c r="AN127" s="765">
        <v>0</v>
      </c>
      <c r="AO127" s="536">
        <v>0</v>
      </c>
      <c r="AP127" s="536">
        <v>0</v>
      </c>
      <c r="AQ127" s="536">
        <v>0</v>
      </c>
      <c r="AR127" s="536">
        <v>52100.889280000003</v>
      </c>
      <c r="AS127" s="536">
        <v>0</v>
      </c>
      <c r="AT127" s="536">
        <v>33225.360000000001</v>
      </c>
      <c r="AU127" s="536">
        <v>0</v>
      </c>
      <c r="AV127" s="536">
        <v>17724.599999999999</v>
      </c>
      <c r="AW127" s="536">
        <v>15363.38</v>
      </c>
      <c r="AX127" s="536">
        <v>51526.09</v>
      </c>
      <c r="AY127" s="536">
        <v>0</v>
      </c>
      <c r="AZ127" s="536">
        <v>0</v>
      </c>
      <c r="BA127" s="536">
        <v>0</v>
      </c>
      <c r="BB127" s="536">
        <v>15461.32</v>
      </c>
      <c r="BC127" s="536">
        <v>0</v>
      </c>
      <c r="BD127" s="536">
        <v>15977898.92</v>
      </c>
      <c r="BE127" s="536">
        <v>0</v>
      </c>
      <c r="BF127" s="536">
        <v>31934</v>
      </c>
      <c r="BG127" s="536">
        <v>40816.160000000003</v>
      </c>
      <c r="BH127" s="536">
        <v>0</v>
      </c>
      <c r="BI127" s="559">
        <v>3949.98</v>
      </c>
    </row>
    <row r="128" spans="1:61" s="537" customFormat="1" ht="15.75" x14ac:dyDescent="0.25">
      <c r="A128" s="895"/>
      <c r="B128" s="535">
        <v>5112</v>
      </c>
      <c r="C128" s="536">
        <v>0</v>
      </c>
      <c r="D128" s="536">
        <v>0</v>
      </c>
      <c r="E128" s="536">
        <v>0</v>
      </c>
      <c r="F128" s="536">
        <v>0</v>
      </c>
      <c r="G128" s="536">
        <v>4455.88</v>
      </c>
      <c r="H128" s="536">
        <v>0</v>
      </c>
      <c r="I128" s="536">
        <v>0</v>
      </c>
      <c r="J128" s="536">
        <v>0</v>
      </c>
      <c r="K128" s="536">
        <v>0</v>
      </c>
      <c r="L128" s="536">
        <v>0</v>
      </c>
      <c r="M128" s="536">
        <v>0</v>
      </c>
      <c r="N128" s="536">
        <v>427146.52</v>
      </c>
      <c r="O128" s="536">
        <v>0</v>
      </c>
      <c r="P128" s="536">
        <v>0</v>
      </c>
      <c r="Q128" s="536">
        <v>0</v>
      </c>
      <c r="R128" s="536">
        <v>4978.3500000000004</v>
      </c>
      <c r="S128" s="536">
        <v>0</v>
      </c>
      <c r="T128" s="536">
        <v>0</v>
      </c>
      <c r="U128" s="536">
        <v>0</v>
      </c>
      <c r="V128" s="536">
        <v>8150</v>
      </c>
      <c r="W128" s="536">
        <v>9535.4500000000007</v>
      </c>
      <c r="X128" s="536">
        <v>0</v>
      </c>
      <c r="Y128" s="536">
        <v>50652.95</v>
      </c>
      <c r="Z128" s="536">
        <v>0</v>
      </c>
      <c r="AA128" s="536">
        <v>0</v>
      </c>
      <c r="AB128" s="536">
        <v>0</v>
      </c>
      <c r="AC128" s="536">
        <v>0</v>
      </c>
      <c r="AD128" s="536">
        <v>1137822.6399999999</v>
      </c>
      <c r="AE128" s="536">
        <v>0</v>
      </c>
      <c r="AF128" s="536">
        <v>0</v>
      </c>
      <c r="AG128" s="536">
        <v>573554.34</v>
      </c>
      <c r="AH128" s="536">
        <v>0</v>
      </c>
      <c r="AI128" s="536">
        <v>0</v>
      </c>
      <c r="AJ128" s="536">
        <v>673685.13</v>
      </c>
      <c r="AK128" s="536">
        <v>0</v>
      </c>
      <c r="AL128" s="536">
        <v>0</v>
      </c>
      <c r="AM128" s="536">
        <v>0</v>
      </c>
      <c r="AN128" s="765">
        <v>0</v>
      </c>
      <c r="AO128" s="536">
        <v>0</v>
      </c>
      <c r="AP128" s="536">
        <v>3954.04</v>
      </c>
      <c r="AQ128" s="536">
        <v>12634</v>
      </c>
      <c r="AR128" s="536">
        <v>0</v>
      </c>
      <c r="AS128" s="536">
        <v>954.29</v>
      </c>
      <c r="AT128" s="536">
        <v>160400.12</v>
      </c>
      <c r="AU128" s="536">
        <v>0</v>
      </c>
      <c r="AV128" s="536">
        <v>0</v>
      </c>
      <c r="AW128" s="536">
        <v>0</v>
      </c>
      <c r="AX128" s="536">
        <v>120108.38</v>
      </c>
      <c r="AY128" s="536">
        <v>0</v>
      </c>
      <c r="AZ128" s="536">
        <v>0</v>
      </c>
      <c r="BA128" s="536">
        <v>0</v>
      </c>
      <c r="BB128" s="536">
        <v>6727.44</v>
      </c>
      <c r="BC128" s="536">
        <v>0</v>
      </c>
      <c r="BD128" s="536">
        <v>1023456.79</v>
      </c>
      <c r="BE128" s="536">
        <v>0</v>
      </c>
      <c r="BF128" s="536">
        <v>64111</v>
      </c>
      <c r="BG128" s="536">
        <v>0</v>
      </c>
      <c r="BH128" s="536">
        <v>0</v>
      </c>
      <c r="BI128" s="559">
        <v>0</v>
      </c>
    </row>
    <row r="129" spans="1:61" s="537" customFormat="1" ht="15.75" x14ac:dyDescent="0.25">
      <c r="A129" s="895"/>
      <c r="B129" s="535">
        <v>5114</v>
      </c>
      <c r="C129" s="536">
        <v>4707983.78</v>
      </c>
      <c r="D129" s="536">
        <v>25875.55</v>
      </c>
      <c r="E129" s="536">
        <v>7290.64</v>
      </c>
      <c r="F129" s="536">
        <v>110995</v>
      </c>
      <c r="G129" s="536">
        <v>0</v>
      </c>
      <c r="H129" s="536">
        <v>585503.48</v>
      </c>
      <c r="I129" s="536">
        <v>70239</v>
      </c>
      <c r="J129" s="536">
        <v>37094.379999999997</v>
      </c>
      <c r="K129" s="536">
        <v>0</v>
      </c>
      <c r="L129" s="536">
        <v>24765.25</v>
      </c>
      <c r="M129" s="536">
        <v>0</v>
      </c>
      <c r="N129" s="536">
        <v>20716.02</v>
      </c>
      <c r="O129" s="536">
        <v>195506.08</v>
      </c>
      <c r="P129" s="536">
        <v>92456</v>
      </c>
      <c r="Q129" s="536">
        <v>411068.69</v>
      </c>
      <c r="R129" s="536">
        <v>0</v>
      </c>
      <c r="S129" s="536">
        <v>61621.37</v>
      </c>
      <c r="T129" s="536">
        <v>13096.95</v>
      </c>
      <c r="U129" s="536">
        <v>0</v>
      </c>
      <c r="V129" s="536">
        <v>930</v>
      </c>
      <c r="W129" s="536">
        <v>0</v>
      </c>
      <c r="X129" s="536">
        <v>54755.32</v>
      </c>
      <c r="Y129" s="536">
        <v>888.82</v>
      </c>
      <c r="Z129" s="536">
        <v>47604.12</v>
      </c>
      <c r="AA129" s="536">
        <v>0</v>
      </c>
      <c r="AB129" s="536">
        <v>0</v>
      </c>
      <c r="AC129" s="536">
        <v>0</v>
      </c>
      <c r="AD129" s="536">
        <v>9221858.1799999997</v>
      </c>
      <c r="AE129" s="536">
        <v>0</v>
      </c>
      <c r="AF129" s="536">
        <v>0</v>
      </c>
      <c r="AG129" s="536">
        <v>820238.8</v>
      </c>
      <c r="AH129" s="536">
        <v>31590.76</v>
      </c>
      <c r="AI129" s="536">
        <v>146941.54</v>
      </c>
      <c r="AJ129" s="536">
        <v>62004.34</v>
      </c>
      <c r="AK129" s="536">
        <v>0</v>
      </c>
      <c r="AL129" s="536">
        <v>59943.29</v>
      </c>
      <c r="AM129" s="536">
        <v>970372.28</v>
      </c>
      <c r="AN129" s="765">
        <v>0</v>
      </c>
      <c r="AO129" s="536">
        <v>67629.67</v>
      </c>
      <c r="AP129" s="536">
        <v>8755.16</v>
      </c>
      <c r="AQ129" s="536">
        <v>1404.25</v>
      </c>
      <c r="AR129" s="536">
        <v>116272.8279</v>
      </c>
      <c r="AS129" s="536">
        <v>12336.65</v>
      </c>
      <c r="AT129" s="536">
        <v>139268.75</v>
      </c>
      <c r="AU129" s="536">
        <v>12177.08</v>
      </c>
      <c r="AV129" s="536">
        <v>245202.55</v>
      </c>
      <c r="AW129" s="536">
        <v>33341.79</v>
      </c>
      <c r="AX129" s="536">
        <v>299559.71000000002</v>
      </c>
      <c r="AY129" s="536">
        <v>708.05</v>
      </c>
      <c r="AZ129" s="536">
        <v>39099.93</v>
      </c>
      <c r="BA129" s="536">
        <v>0</v>
      </c>
      <c r="BB129" s="536">
        <v>194009.9</v>
      </c>
      <c r="BC129" s="536">
        <v>1052.0899999999999</v>
      </c>
      <c r="BD129" s="536">
        <v>727633.03</v>
      </c>
      <c r="BE129" s="536">
        <v>0</v>
      </c>
      <c r="BF129" s="536">
        <v>4542</v>
      </c>
      <c r="BG129" s="536">
        <v>67643.34</v>
      </c>
      <c r="BH129" s="536">
        <v>17946.45</v>
      </c>
      <c r="BI129" s="559">
        <v>282162.63</v>
      </c>
    </row>
    <row r="130" spans="1:61" s="537" customFormat="1" ht="15.75" x14ac:dyDescent="0.25">
      <c r="A130" s="895"/>
      <c r="B130" s="535">
        <v>5120</v>
      </c>
      <c r="C130" s="536">
        <v>435846.96</v>
      </c>
      <c r="D130" s="536">
        <v>113694.48</v>
      </c>
      <c r="E130" s="536">
        <v>0</v>
      </c>
      <c r="F130" s="536">
        <v>6548</v>
      </c>
      <c r="G130" s="536">
        <v>21553.08</v>
      </c>
      <c r="H130" s="536">
        <v>44657.36</v>
      </c>
      <c r="I130" s="536">
        <v>161877.78</v>
      </c>
      <c r="J130" s="536">
        <v>26940.31</v>
      </c>
      <c r="K130" s="536">
        <v>0</v>
      </c>
      <c r="L130" s="536">
        <v>5321.5</v>
      </c>
      <c r="M130" s="536">
        <v>38893.839999999997</v>
      </c>
      <c r="N130" s="536">
        <v>937464.26</v>
      </c>
      <c r="O130" s="536">
        <v>114286.28</v>
      </c>
      <c r="P130" s="536">
        <v>64312</v>
      </c>
      <c r="Q130" s="536">
        <v>110168.03</v>
      </c>
      <c r="R130" s="536">
        <v>58598.99</v>
      </c>
      <c r="S130" s="536">
        <v>106429.2</v>
      </c>
      <c r="T130" s="536">
        <v>10380.26</v>
      </c>
      <c r="U130" s="536">
        <v>79293.5</v>
      </c>
      <c r="V130" s="536">
        <v>54334.13</v>
      </c>
      <c r="W130" s="536">
        <v>11819.09</v>
      </c>
      <c r="X130" s="536">
        <v>87796.81</v>
      </c>
      <c r="Y130" s="536">
        <v>105369.2</v>
      </c>
      <c r="Z130" s="536">
        <v>16497.75</v>
      </c>
      <c r="AA130" s="536">
        <v>61779.85</v>
      </c>
      <c r="AB130" s="536">
        <v>6008</v>
      </c>
      <c r="AC130" s="536">
        <v>5691.2</v>
      </c>
      <c r="AD130" s="536">
        <v>22198276.739999998</v>
      </c>
      <c r="AE130" s="536">
        <v>877764</v>
      </c>
      <c r="AF130" s="536">
        <v>0</v>
      </c>
      <c r="AG130" s="536">
        <v>415701.47</v>
      </c>
      <c r="AH130" s="536">
        <v>46383.76</v>
      </c>
      <c r="AI130" s="536">
        <v>61148.4</v>
      </c>
      <c r="AJ130" s="536">
        <v>372172.7</v>
      </c>
      <c r="AK130" s="536">
        <v>0</v>
      </c>
      <c r="AL130" s="536">
        <v>50462.57</v>
      </c>
      <c r="AM130" s="536">
        <v>566710.81999999995</v>
      </c>
      <c r="AN130" s="765">
        <v>144965</v>
      </c>
      <c r="AO130" s="536">
        <v>61587.5</v>
      </c>
      <c r="AP130" s="536">
        <v>188622.65</v>
      </c>
      <c r="AQ130" s="536">
        <v>46717.67</v>
      </c>
      <c r="AR130" s="536">
        <v>203749.30350000001</v>
      </c>
      <c r="AS130" s="536">
        <v>13469.23</v>
      </c>
      <c r="AT130" s="536">
        <v>10245.81</v>
      </c>
      <c r="AU130" s="536">
        <v>609.44000000000005</v>
      </c>
      <c r="AV130" s="536">
        <v>378988.76</v>
      </c>
      <c r="AW130" s="536">
        <v>6055.12</v>
      </c>
      <c r="AX130" s="536">
        <v>19349.23</v>
      </c>
      <c r="AY130" s="536">
        <v>2768.52</v>
      </c>
      <c r="AZ130" s="536">
        <v>26896.73</v>
      </c>
      <c r="BA130" s="536">
        <v>46569.64</v>
      </c>
      <c r="BB130" s="536">
        <v>548850.49</v>
      </c>
      <c r="BC130" s="536">
        <v>26521.599999999999</v>
      </c>
      <c r="BD130" s="536">
        <v>2123331.73</v>
      </c>
      <c r="BE130" s="536">
        <v>6916.68</v>
      </c>
      <c r="BF130" s="536">
        <v>95655</v>
      </c>
      <c r="BG130" s="536">
        <v>84775.66</v>
      </c>
      <c r="BH130" s="536">
        <v>17354.16</v>
      </c>
      <c r="BI130" s="559">
        <v>150152.01</v>
      </c>
    </row>
    <row r="131" spans="1:61" s="537" customFormat="1" ht="15.75" x14ac:dyDescent="0.25">
      <c r="A131" s="895"/>
      <c r="B131" s="535">
        <v>5125</v>
      </c>
      <c r="C131" s="536">
        <v>101465.41</v>
      </c>
      <c r="D131" s="536">
        <v>955409.68</v>
      </c>
      <c r="E131" s="536">
        <v>0</v>
      </c>
      <c r="F131" s="536">
        <v>72183</v>
      </c>
      <c r="G131" s="536">
        <v>49862.98</v>
      </c>
      <c r="H131" s="536">
        <v>1414994.41</v>
      </c>
      <c r="I131" s="536">
        <v>455368.55</v>
      </c>
      <c r="J131" s="536">
        <v>17401.46</v>
      </c>
      <c r="K131" s="536">
        <v>0</v>
      </c>
      <c r="L131" s="536">
        <v>5816.85</v>
      </c>
      <c r="M131" s="536">
        <v>112344.34</v>
      </c>
      <c r="N131" s="536">
        <v>0</v>
      </c>
      <c r="O131" s="536">
        <v>147924.29</v>
      </c>
      <c r="P131" s="536">
        <v>307468</v>
      </c>
      <c r="Q131" s="536">
        <v>199275.53</v>
      </c>
      <c r="R131" s="536">
        <v>965290.16</v>
      </c>
      <c r="S131" s="536">
        <v>349815.91</v>
      </c>
      <c r="T131" s="536">
        <v>32386.880000000001</v>
      </c>
      <c r="U131" s="536">
        <v>147935.73000000001</v>
      </c>
      <c r="V131" s="536">
        <v>109765.86</v>
      </c>
      <c r="W131" s="536">
        <v>6813.34</v>
      </c>
      <c r="X131" s="536">
        <v>117354.66</v>
      </c>
      <c r="Y131" s="536">
        <v>65590.22</v>
      </c>
      <c r="Z131" s="536">
        <v>0</v>
      </c>
      <c r="AA131" s="536">
        <v>78002.39</v>
      </c>
      <c r="AB131" s="536">
        <v>2220</v>
      </c>
      <c r="AC131" s="536">
        <v>13357.86</v>
      </c>
      <c r="AD131" s="536">
        <v>38593243.890000001</v>
      </c>
      <c r="AE131" s="536">
        <v>44064</v>
      </c>
      <c r="AF131" s="536">
        <v>175130.93</v>
      </c>
      <c r="AG131" s="536">
        <v>712598.08</v>
      </c>
      <c r="AH131" s="536">
        <v>54767.23</v>
      </c>
      <c r="AI131" s="536">
        <v>228048.9</v>
      </c>
      <c r="AJ131" s="536">
        <v>1194424.58</v>
      </c>
      <c r="AK131" s="536">
        <v>0</v>
      </c>
      <c r="AL131" s="536">
        <v>119073.48</v>
      </c>
      <c r="AM131" s="536">
        <v>1489739.77</v>
      </c>
      <c r="AN131" s="765">
        <v>415073</v>
      </c>
      <c r="AO131" s="536">
        <v>239975.57</v>
      </c>
      <c r="AP131" s="536">
        <v>882949.17</v>
      </c>
      <c r="AQ131" s="536">
        <v>76986.009999999995</v>
      </c>
      <c r="AR131" s="536">
        <v>229081.70730000001</v>
      </c>
      <c r="AS131" s="536">
        <v>286797.28000000003</v>
      </c>
      <c r="AT131" s="536">
        <v>53272.58</v>
      </c>
      <c r="AU131" s="536">
        <v>19436.560000000001</v>
      </c>
      <c r="AV131" s="536">
        <v>0</v>
      </c>
      <c r="AW131" s="536">
        <v>72996.539999999994</v>
      </c>
      <c r="AX131" s="536">
        <v>823203.82</v>
      </c>
      <c r="AY131" s="536">
        <v>25775.82</v>
      </c>
      <c r="AZ131" s="536">
        <v>127440.28</v>
      </c>
      <c r="BA131" s="536">
        <v>0</v>
      </c>
      <c r="BB131" s="536">
        <v>957409.74</v>
      </c>
      <c r="BC131" s="536">
        <v>53313.69</v>
      </c>
      <c r="BD131" s="536">
        <v>5895745.1299999999</v>
      </c>
      <c r="BE131" s="536">
        <v>105910.53</v>
      </c>
      <c r="BF131" s="536">
        <v>91298</v>
      </c>
      <c r="BG131" s="536">
        <v>646083.98</v>
      </c>
      <c r="BH131" s="536">
        <v>12407.05</v>
      </c>
      <c r="BI131" s="559">
        <v>180089.95</v>
      </c>
    </row>
    <row r="132" spans="1:61" s="537" customFormat="1" ht="15.75" x14ac:dyDescent="0.25">
      <c r="A132" s="895"/>
      <c r="B132" s="535">
        <v>5130</v>
      </c>
      <c r="C132" s="536">
        <v>0</v>
      </c>
      <c r="D132" s="536">
        <v>206923.07</v>
      </c>
      <c r="E132" s="536">
        <v>2781.73</v>
      </c>
      <c r="F132" s="536">
        <v>0</v>
      </c>
      <c r="G132" s="536">
        <v>516688.75</v>
      </c>
      <c r="H132" s="536">
        <v>410822.73</v>
      </c>
      <c r="I132" s="536">
        <v>316969.67</v>
      </c>
      <c r="J132" s="536">
        <v>33138.58</v>
      </c>
      <c r="K132" s="536">
        <v>0</v>
      </c>
      <c r="L132" s="536">
        <v>0</v>
      </c>
      <c r="M132" s="536">
        <v>47763.15</v>
      </c>
      <c r="N132" s="536">
        <v>180195.84</v>
      </c>
      <c r="O132" s="536">
        <v>241846.23</v>
      </c>
      <c r="P132" s="536">
        <v>310426</v>
      </c>
      <c r="Q132" s="536">
        <v>61015.67</v>
      </c>
      <c r="R132" s="536">
        <v>525401.25</v>
      </c>
      <c r="S132" s="536">
        <v>336798.25</v>
      </c>
      <c r="T132" s="536">
        <v>60361.56</v>
      </c>
      <c r="U132" s="536">
        <v>127553.96</v>
      </c>
      <c r="V132" s="536">
        <v>857905.26</v>
      </c>
      <c r="W132" s="536">
        <v>6552.17</v>
      </c>
      <c r="X132" s="536">
        <v>307425.59000000003</v>
      </c>
      <c r="Y132" s="536">
        <v>29165.81</v>
      </c>
      <c r="Z132" s="536">
        <v>0</v>
      </c>
      <c r="AA132" s="536">
        <v>34399.919999999998</v>
      </c>
      <c r="AB132" s="536">
        <v>0</v>
      </c>
      <c r="AC132" s="536">
        <v>18334.009999999998</v>
      </c>
      <c r="AD132" s="536">
        <v>9282044.3200000003</v>
      </c>
      <c r="AE132" s="536">
        <v>0</v>
      </c>
      <c r="AF132" s="536">
        <v>389865.1</v>
      </c>
      <c r="AG132" s="536">
        <v>248121.19</v>
      </c>
      <c r="AH132" s="536">
        <v>91805.05</v>
      </c>
      <c r="AI132" s="536">
        <v>83440.13</v>
      </c>
      <c r="AJ132" s="536">
        <v>1867814.5</v>
      </c>
      <c r="AK132" s="536">
        <v>118667.73</v>
      </c>
      <c r="AL132" s="536">
        <v>643753.80000000005</v>
      </c>
      <c r="AM132" s="536">
        <v>150843.23000000001</v>
      </c>
      <c r="AN132" s="765">
        <v>0</v>
      </c>
      <c r="AO132" s="536">
        <v>14321.21</v>
      </c>
      <c r="AP132" s="536">
        <v>231425.6</v>
      </c>
      <c r="AQ132" s="536">
        <v>47613.77</v>
      </c>
      <c r="AR132" s="536">
        <v>388480.66039999999</v>
      </c>
      <c r="AS132" s="536">
        <v>160066.63</v>
      </c>
      <c r="AT132" s="536">
        <v>46488.08</v>
      </c>
      <c r="AU132" s="536">
        <v>21575.77</v>
      </c>
      <c r="AV132" s="536">
        <v>0</v>
      </c>
      <c r="AW132" s="536">
        <v>50155.03</v>
      </c>
      <c r="AX132" s="536">
        <v>14804.04</v>
      </c>
      <c r="AY132" s="536">
        <v>22733.06</v>
      </c>
      <c r="AZ132" s="536">
        <v>93188</v>
      </c>
      <c r="BA132" s="536">
        <v>0</v>
      </c>
      <c r="BB132" s="536">
        <v>550449.96</v>
      </c>
      <c r="BC132" s="536">
        <v>23686.05</v>
      </c>
      <c r="BD132" s="536">
        <v>273138</v>
      </c>
      <c r="BE132" s="536">
        <v>51031.78</v>
      </c>
      <c r="BF132" s="536">
        <v>77377</v>
      </c>
      <c r="BG132" s="536">
        <v>291756.89</v>
      </c>
      <c r="BH132" s="536">
        <v>13476.96</v>
      </c>
      <c r="BI132" s="559">
        <v>88422.23</v>
      </c>
    </row>
    <row r="133" spans="1:61" s="537" customFormat="1" ht="15.75" x14ac:dyDescent="0.25">
      <c r="A133" s="895"/>
      <c r="B133" s="535">
        <v>5135</v>
      </c>
      <c r="C133" s="536">
        <v>5098817.33</v>
      </c>
      <c r="D133" s="536">
        <v>3595162.02</v>
      </c>
      <c r="E133" s="536">
        <v>34126.83</v>
      </c>
      <c r="F133" s="536">
        <v>0</v>
      </c>
      <c r="G133" s="536">
        <v>382765.4</v>
      </c>
      <c r="H133" s="536">
        <v>802353.4</v>
      </c>
      <c r="I133" s="536">
        <v>492409.46</v>
      </c>
      <c r="J133" s="536">
        <v>52013.16</v>
      </c>
      <c r="K133" s="536">
        <v>0</v>
      </c>
      <c r="L133" s="536">
        <v>6175</v>
      </c>
      <c r="M133" s="536">
        <v>64737.48</v>
      </c>
      <c r="N133" s="536">
        <v>1019853.05</v>
      </c>
      <c r="O133" s="536">
        <v>114693.2</v>
      </c>
      <c r="P133" s="536">
        <v>143843</v>
      </c>
      <c r="Q133" s="536">
        <v>1034939.97</v>
      </c>
      <c r="R133" s="536">
        <v>511168.52</v>
      </c>
      <c r="S133" s="536">
        <v>115451.68</v>
      </c>
      <c r="T133" s="536">
        <v>111099.56</v>
      </c>
      <c r="U133" s="536">
        <v>400555.13</v>
      </c>
      <c r="V133" s="536">
        <v>177728.02</v>
      </c>
      <c r="W133" s="536">
        <v>44625.55</v>
      </c>
      <c r="X133" s="536">
        <v>723215.27</v>
      </c>
      <c r="Y133" s="536">
        <v>71514.720000000001</v>
      </c>
      <c r="Z133" s="536">
        <v>221442.21</v>
      </c>
      <c r="AA133" s="536">
        <v>13028.42</v>
      </c>
      <c r="AB133" s="536">
        <v>3342.5</v>
      </c>
      <c r="AC133" s="536">
        <v>112507.11</v>
      </c>
      <c r="AD133" s="536">
        <v>132570429.51000001</v>
      </c>
      <c r="AE133" s="536">
        <v>0</v>
      </c>
      <c r="AF133" s="536">
        <v>82944.41</v>
      </c>
      <c r="AG133" s="536">
        <v>3509575.84</v>
      </c>
      <c r="AH133" s="536">
        <v>305570.95</v>
      </c>
      <c r="AI133" s="536">
        <v>415246.96</v>
      </c>
      <c r="AJ133" s="536">
        <v>0</v>
      </c>
      <c r="AK133" s="536">
        <v>65962.570000000007</v>
      </c>
      <c r="AL133" s="536">
        <v>208054.9</v>
      </c>
      <c r="AM133" s="536">
        <v>1200577.82</v>
      </c>
      <c r="AN133" s="765">
        <v>473379</v>
      </c>
      <c r="AO133" s="536">
        <v>200833.44</v>
      </c>
      <c r="AP133" s="536">
        <v>344318.4</v>
      </c>
      <c r="AQ133" s="536">
        <v>49327.25</v>
      </c>
      <c r="AR133" s="536">
        <v>630066.76939999999</v>
      </c>
      <c r="AS133" s="536">
        <v>102392</v>
      </c>
      <c r="AT133" s="536">
        <v>343179.5</v>
      </c>
      <c r="AU133" s="536">
        <v>84470.36</v>
      </c>
      <c r="AV133" s="536">
        <v>0</v>
      </c>
      <c r="AW133" s="536">
        <v>100547.27</v>
      </c>
      <c r="AX133" s="536">
        <v>651630.73</v>
      </c>
      <c r="AY133" s="536">
        <v>64730.76</v>
      </c>
      <c r="AZ133" s="536">
        <v>45334.17</v>
      </c>
      <c r="BA133" s="536">
        <v>66665.56</v>
      </c>
      <c r="BB133" s="536">
        <v>899493.88</v>
      </c>
      <c r="BC133" s="536">
        <v>66549.600000000006</v>
      </c>
      <c r="BD133" s="536">
        <v>3229762.77</v>
      </c>
      <c r="BE133" s="536">
        <v>117439.42</v>
      </c>
      <c r="BF133" s="536">
        <v>349535</v>
      </c>
      <c r="BG133" s="536">
        <v>212138.11</v>
      </c>
      <c r="BH133" s="536">
        <v>66955.710000000006</v>
      </c>
      <c r="BI133" s="559">
        <v>316768.39</v>
      </c>
    </row>
    <row r="134" spans="1:61" s="537" customFormat="1" ht="15.75" x14ac:dyDescent="0.25">
      <c r="A134" s="895"/>
      <c r="B134" s="535">
        <v>5145</v>
      </c>
      <c r="C134" s="536">
        <v>244267.61</v>
      </c>
      <c r="D134" s="536">
        <v>0</v>
      </c>
      <c r="E134" s="536">
        <v>0</v>
      </c>
      <c r="F134" s="536">
        <v>2059</v>
      </c>
      <c r="G134" s="536">
        <v>9970.32</v>
      </c>
      <c r="H134" s="536">
        <v>47293.65</v>
      </c>
      <c r="I134" s="536">
        <v>3312.31</v>
      </c>
      <c r="J134" s="536">
        <v>378.4</v>
      </c>
      <c r="K134" s="536">
        <v>0</v>
      </c>
      <c r="L134" s="536">
        <v>0</v>
      </c>
      <c r="M134" s="536">
        <v>0</v>
      </c>
      <c r="N134" s="536">
        <v>0</v>
      </c>
      <c r="O134" s="536">
        <v>1850.33</v>
      </c>
      <c r="P134" s="536">
        <v>0</v>
      </c>
      <c r="Q134" s="536">
        <v>32096.91</v>
      </c>
      <c r="R134" s="536">
        <v>88754.68</v>
      </c>
      <c r="S134" s="536">
        <v>8780.74</v>
      </c>
      <c r="T134" s="536">
        <v>4279.91</v>
      </c>
      <c r="U134" s="536">
        <v>0</v>
      </c>
      <c r="V134" s="536">
        <v>39214.46</v>
      </c>
      <c r="W134" s="536">
        <v>146.36000000000001</v>
      </c>
      <c r="X134" s="536">
        <v>88452.65</v>
      </c>
      <c r="Y134" s="536">
        <v>776.08</v>
      </c>
      <c r="Z134" s="536">
        <v>0</v>
      </c>
      <c r="AA134" s="536">
        <v>980.8</v>
      </c>
      <c r="AB134" s="536">
        <v>0</v>
      </c>
      <c r="AC134" s="536">
        <v>0</v>
      </c>
      <c r="AD134" s="536">
        <v>160092.39000000001</v>
      </c>
      <c r="AE134" s="536">
        <v>170129</v>
      </c>
      <c r="AF134" s="536">
        <v>0</v>
      </c>
      <c r="AG134" s="536">
        <v>224968.36</v>
      </c>
      <c r="AH134" s="536">
        <v>0</v>
      </c>
      <c r="AI134" s="536">
        <v>28117</v>
      </c>
      <c r="AJ134" s="536">
        <v>224879.73</v>
      </c>
      <c r="AK134" s="536">
        <v>0</v>
      </c>
      <c r="AL134" s="536">
        <v>0</v>
      </c>
      <c r="AM134" s="536">
        <v>324267.7</v>
      </c>
      <c r="AN134" s="765">
        <v>0</v>
      </c>
      <c r="AO134" s="536">
        <v>2250.37</v>
      </c>
      <c r="AP134" s="536">
        <v>50827.06</v>
      </c>
      <c r="AQ134" s="536">
        <v>0</v>
      </c>
      <c r="AR134" s="536">
        <v>0</v>
      </c>
      <c r="AS134" s="536">
        <v>23117.89</v>
      </c>
      <c r="AT134" s="536">
        <v>14748.13</v>
      </c>
      <c r="AU134" s="536">
        <v>1189.1500000000001</v>
      </c>
      <c r="AV134" s="536">
        <v>250049.79</v>
      </c>
      <c r="AW134" s="536">
        <v>1367.94</v>
      </c>
      <c r="AX134" s="536">
        <v>91387.92</v>
      </c>
      <c r="AY134" s="536">
        <v>0</v>
      </c>
      <c r="AZ134" s="536">
        <v>3246.71</v>
      </c>
      <c r="BA134" s="536">
        <v>0</v>
      </c>
      <c r="BB134" s="536">
        <v>17245.22</v>
      </c>
      <c r="BC134" s="536">
        <v>0</v>
      </c>
      <c r="BD134" s="536">
        <v>4149971.8</v>
      </c>
      <c r="BE134" s="536">
        <v>133.12</v>
      </c>
      <c r="BF134" s="536">
        <v>0</v>
      </c>
      <c r="BG134" s="536">
        <v>5691.53</v>
      </c>
      <c r="BH134" s="536">
        <v>74.290000000000006</v>
      </c>
      <c r="BI134" s="559">
        <v>375.44</v>
      </c>
    </row>
    <row r="135" spans="1:61" s="537" customFormat="1" ht="15.75" x14ac:dyDescent="0.25">
      <c r="A135" s="895"/>
      <c r="B135" s="535">
        <v>5150</v>
      </c>
      <c r="C135" s="536">
        <v>1038432.61</v>
      </c>
      <c r="D135" s="536">
        <v>0</v>
      </c>
      <c r="E135" s="536">
        <v>0</v>
      </c>
      <c r="F135" s="536">
        <v>8437</v>
      </c>
      <c r="G135" s="536">
        <v>29264.11</v>
      </c>
      <c r="H135" s="536">
        <v>435267.44</v>
      </c>
      <c r="I135" s="536">
        <v>26950.2</v>
      </c>
      <c r="J135" s="536">
        <v>9103.57</v>
      </c>
      <c r="K135" s="536">
        <v>0</v>
      </c>
      <c r="L135" s="536">
        <v>8113.16</v>
      </c>
      <c r="M135" s="536">
        <v>32634.94</v>
      </c>
      <c r="N135" s="536">
        <v>0</v>
      </c>
      <c r="O135" s="536">
        <v>60447.29</v>
      </c>
      <c r="P135" s="536">
        <v>46467</v>
      </c>
      <c r="Q135" s="536">
        <v>501340.31</v>
      </c>
      <c r="R135" s="536">
        <v>745015.16</v>
      </c>
      <c r="S135" s="536">
        <v>65354.400000000001</v>
      </c>
      <c r="T135" s="536">
        <v>8489.24</v>
      </c>
      <c r="U135" s="536">
        <v>102521.74</v>
      </c>
      <c r="V135" s="536">
        <v>78332.039999999994</v>
      </c>
      <c r="W135" s="536">
        <v>11598.98</v>
      </c>
      <c r="X135" s="536">
        <v>57730.63</v>
      </c>
      <c r="Y135" s="536">
        <v>10705.77</v>
      </c>
      <c r="Z135" s="536">
        <v>102516.51</v>
      </c>
      <c r="AA135" s="536">
        <v>1594</v>
      </c>
      <c r="AB135" s="536">
        <v>0</v>
      </c>
      <c r="AC135" s="536">
        <v>18235.830000000002</v>
      </c>
      <c r="AD135" s="536">
        <v>1547007.39</v>
      </c>
      <c r="AE135" s="536">
        <v>0</v>
      </c>
      <c r="AF135" s="536">
        <v>58588.09</v>
      </c>
      <c r="AG135" s="536">
        <v>458736.31</v>
      </c>
      <c r="AH135" s="536">
        <v>18527.41</v>
      </c>
      <c r="AI135" s="536">
        <v>101920.83</v>
      </c>
      <c r="AJ135" s="536">
        <v>748070.51</v>
      </c>
      <c r="AK135" s="536">
        <v>0</v>
      </c>
      <c r="AL135" s="536">
        <v>34028.31</v>
      </c>
      <c r="AM135" s="536">
        <v>1079235.98</v>
      </c>
      <c r="AN135" s="765">
        <v>121306</v>
      </c>
      <c r="AO135" s="536">
        <v>189985.07</v>
      </c>
      <c r="AP135" s="536">
        <v>249569.01</v>
      </c>
      <c r="AQ135" s="536">
        <v>20521.310000000001</v>
      </c>
      <c r="AR135" s="536">
        <v>62899.650309999997</v>
      </c>
      <c r="AS135" s="536">
        <v>10163.15</v>
      </c>
      <c r="AT135" s="536">
        <v>268836.82</v>
      </c>
      <c r="AU135" s="536">
        <v>-10530.39</v>
      </c>
      <c r="AV135" s="536">
        <v>0</v>
      </c>
      <c r="AW135" s="536">
        <v>11112.66</v>
      </c>
      <c r="AX135" s="536">
        <v>152955.67000000001</v>
      </c>
      <c r="AY135" s="536">
        <v>0</v>
      </c>
      <c r="AZ135" s="536">
        <v>6843.56</v>
      </c>
      <c r="BA135" s="536">
        <v>0</v>
      </c>
      <c r="BB135" s="536">
        <v>173324.04</v>
      </c>
      <c r="BC135" s="536">
        <v>28406.23</v>
      </c>
      <c r="BD135" s="536">
        <v>5559827.2999999998</v>
      </c>
      <c r="BE135" s="536">
        <v>190747.9</v>
      </c>
      <c r="BF135" s="536">
        <v>1085</v>
      </c>
      <c r="BG135" s="536">
        <v>176970.61</v>
      </c>
      <c r="BH135" s="536">
        <v>1127.5899999999999</v>
      </c>
      <c r="BI135" s="559">
        <v>18405.13</v>
      </c>
    </row>
    <row r="136" spans="1:61" s="537" customFormat="1" ht="15.75" x14ac:dyDescent="0.25">
      <c r="A136" s="895"/>
      <c r="B136" s="535">
        <v>5155</v>
      </c>
      <c r="C136" s="536">
        <v>-12389.35</v>
      </c>
      <c r="D136" s="536">
        <v>0</v>
      </c>
      <c r="E136" s="536">
        <v>0</v>
      </c>
      <c r="F136" s="536">
        <v>21000</v>
      </c>
      <c r="G136" s="536">
        <v>393890.24</v>
      </c>
      <c r="H136" s="536">
        <v>407702.1</v>
      </c>
      <c r="I136" s="536">
        <v>57938.05</v>
      </c>
      <c r="J136" s="536">
        <v>159786.54999999999</v>
      </c>
      <c r="K136" s="536">
        <v>0</v>
      </c>
      <c r="L136" s="536">
        <v>1370.65</v>
      </c>
      <c r="M136" s="536">
        <v>69221.53</v>
      </c>
      <c r="N136" s="536">
        <v>900563.29</v>
      </c>
      <c r="O136" s="536">
        <v>221913.38</v>
      </c>
      <c r="P136" s="536">
        <v>167353</v>
      </c>
      <c r="Q136" s="536">
        <v>307726.11</v>
      </c>
      <c r="R136" s="536">
        <v>192997.5</v>
      </c>
      <c r="S136" s="536">
        <v>212110.52</v>
      </c>
      <c r="T136" s="536">
        <v>5173.8599999999997</v>
      </c>
      <c r="U136" s="536">
        <v>160149.82</v>
      </c>
      <c r="V136" s="536">
        <v>77270</v>
      </c>
      <c r="W136" s="536">
        <v>7102.15</v>
      </c>
      <c r="X136" s="536">
        <v>66858</v>
      </c>
      <c r="Y136" s="536">
        <v>47498.66</v>
      </c>
      <c r="Z136" s="536">
        <v>0</v>
      </c>
      <c r="AA136" s="536">
        <v>9246.73</v>
      </c>
      <c r="AB136" s="536">
        <v>518</v>
      </c>
      <c r="AC136" s="536">
        <v>7958.92</v>
      </c>
      <c r="AD136" s="536">
        <v>7889737.6699999999</v>
      </c>
      <c r="AE136" s="536">
        <v>0</v>
      </c>
      <c r="AF136" s="536">
        <v>221473.47</v>
      </c>
      <c r="AG136" s="536">
        <v>242932.01</v>
      </c>
      <c r="AH136" s="536">
        <v>155796.96</v>
      </c>
      <c r="AI136" s="536">
        <v>72937.42</v>
      </c>
      <c r="AJ136" s="536">
        <v>287208.42</v>
      </c>
      <c r="AK136" s="536">
        <v>57799.31</v>
      </c>
      <c r="AL136" s="536">
        <v>107667.16</v>
      </c>
      <c r="AM136" s="536">
        <v>1167571.78</v>
      </c>
      <c r="AN136" s="765">
        <v>0</v>
      </c>
      <c r="AO136" s="536">
        <v>145559.94</v>
      </c>
      <c r="AP136" s="536">
        <v>250661.78</v>
      </c>
      <c r="AQ136" s="536">
        <v>48841.63</v>
      </c>
      <c r="AR136" s="536">
        <v>194354.5865</v>
      </c>
      <c r="AS136" s="536">
        <v>3450.14</v>
      </c>
      <c r="AT136" s="536">
        <v>24832.27</v>
      </c>
      <c r="AU136" s="536">
        <v>59957.32</v>
      </c>
      <c r="AV136" s="536">
        <v>44719.67</v>
      </c>
      <c r="AW136" s="536">
        <v>11437.96</v>
      </c>
      <c r="AX136" s="536">
        <v>20828.45</v>
      </c>
      <c r="AY136" s="536">
        <v>3338.89</v>
      </c>
      <c r="AZ136" s="536">
        <v>20882.28</v>
      </c>
      <c r="BA136" s="536">
        <v>0</v>
      </c>
      <c r="BB136" s="536">
        <v>283785.34000000003</v>
      </c>
      <c r="BC136" s="536">
        <v>15173.35</v>
      </c>
      <c r="BD136" s="536">
        <v>790781.66</v>
      </c>
      <c r="BE136" s="536">
        <v>107940.57</v>
      </c>
      <c r="BF136" s="536">
        <v>325339</v>
      </c>
      <c r="BG136" s="536">
        <v>104264.15</v>
      </c>
      <c r="BH136" s="536">
        <v>4368.4799999999996</v>
      </c>
      <c r="BI136" s="559">
        <v>118715.5</v>
      </c>
    </row>
    <row r="137" spans="1:61" s="537" customFormat="1" ht="15.75" x14ac:dyDescent="0.25">
      <c r="A137" s="895"/>
      <c r="B137" s="535">
        <v>5160</v>
      </c>
      <c r="C137" s="536">
        <v>78077.81</v>
      </c>
      <c r="D137" s="536">
        <v>28567.34</v>
      </c>
      <c r="E137" s="536">
        <v>0</v>
      </c>
      <c r="F137" s="536">
        <v>589</v>
      </c>
      <c r="G137" s="536">
        <v>12566.54</v>
      </c>
      <c r="H137" s="536">
        <v>288092.65000000002</v>
      </c>
      <c r="I137" s="536">
        <v>44943.34</v>
      </c>
      <c r="J137" s="536">
        <v>29749.81</v>
      </c>
      <c r="K137" s="536">
        <v>0</v>
      </c>
      <c r="L137" s="536">
        <v>2142.2800000000002</v>
      </c>
      <c r="M137" s="536">
        <v>37726.5</v>
      </c>
      <c r="N137" s="536">
        <v>114731.17</v>
      </c>
      <c r="O137" s="536">
        <v>46186.12</v>
      </c>
      <c r="P137" s="536">
        <v>126031</v>
      </c>
      <c r="Q137" s="536">
        <v>93552.34</v>
      </c>
      <c r="R137" s="536">
        <v>22550.23</v>
      </c>
      <c r="S137" s="536">
        <v>41476.68</v>
      </c>
      <c r="T137" s="536">
        <v>2795.29</v>
      </c>
      <c r="U137" s="536">
        <v>87487.39</v>
      </c>
      <c r="V137" s="536">
        <v>22190.86</v>
      </c>
      <c r="W137" s="536">
        <v>1406.81</v>
      </c>
      <c r="X137" s="536">
        <v>139936.89000000001</v>
      </c>
      <c r="Y137" s="536">
        <v>25380.27</v>
      </c>
      <c r="Z137" s="536">
        <v>0</v>
      </c>
      <c r="AA137" s="536">
        <v>63250.720000000001</v>
      </c>
      <c r="AB137" s="536">
        <v>12015</v>
      </c>
      <c r="AC137" s="536">
        <v>26082.06</v>
      </c>
      <c r="AD137" s="536">
        <v>3446135.18</v>
      </c>
      <c r="AE137" s="536">
        <v>44748</v>
      </c>
      <c r="AF137" s="536">
        <v>11982.75</v>
      </c>
      <c r="AG137" s="536">
        <v>439437.74</v>
      </c>
      <c r="AH137" s="536">
        <v>32054.3</v>
      </c>
      <c r="AI137" s="536">
        <v>34747.58</v>
      </c>
      <c r="AJ137" s="536">
        <v>350983.48</v>
      </c>
      <c r="AK137" s="536">
        <v>17808.29</v>
      </c>
      <c r="AL137" s="536">
        <v>50049.4</v>
      </c>
      <c r="AM137" s="536">
        <v>115284.08</v>
      </c>
      <c r="AN137" s="765">
        <v>161041</v>
      </c>
      <c r="AO137" s="536">
        <v>93820.56</v>
      </c>
      <c r="AP137" s="536">
        <v>320189.09999999998</v>
      </c>
      <c r="AQ137" s="536">
        <v>30778.6</v>
      </c>
      <c r="AR137" s="536">
        <v>170078.8653</v>
      </c>
      <c r="AS137" s="536">
        <v>10794.06</v>
      </c>
      <c r="AT137" s="536">
        <v>54324.18</v>
      </c>
      <c r="AU137" s="536">
        <v>11816.01</v>
      </c>
      <c r="AV137" s="536">
        <v>0</v>
      </c>
      <c r="AW137" s="536">
        <v>144059.16</v>
      </c>
      <c r="AX137" s="536">
        <v>35790.19</v>
      </c>
      <c r="AY137" s="536">
        <v>2746.61</v>
      </c>
      <c r="AZ137" s="536">
        <v>26469.01</v>
      </c>
      <c r="BA137" s="536">
        <v>0</v>
      </c>
      <c r="BB137" s="536">
        <v>18200.3</v>
      </c>
      <c r="BC137" s="536">
        <v>35815.379999999997</v>
      </c>
      <c r="BD137" s="536">
        <v>1861866.34</v>
      </c>
      <c r="BE137" s="536">
        <v>13427.29</v>
      </c>
      <c r="BF137" s="536">
        <v>23418</v>
      </c>
      <c r="BG137" s="536">
        <v>141791.29999999999</v>
      </c>
      <c r="BH137" s="536">
        <v>0</v>
      </c>
      <c r="BI137" s="559">
        <v>50660.58</v>
      </c>
    </row>
    <row r="138" spans="1:61" s="537" customFormat="1" ht="15.75" x14ac:dyDescent="0.25">
      <c r="A138" s="896"/>
      <c r="B138" s="535">
        <v>5175</v>
      </c>
      <c r="C138" s="536">
        <v>27628.25</v>
      </c>
      <c r="D138" s="536">
        <v>574224.89</v>
      </c>
      <c r="E138" s="536">
        <v>34533.64</v>
      </c>
      <c r="F138" s="536">
        <v>108</v>
      </c>
      <c r="G138" s="536">
        <v>0</v>
      </c>
      <c r="H138" s="536">
        <v>264551.67</v>
      </c>
      <c r="I138" s="536">
        <v>422210.5</v>
      </c>
      <c r="J138" s="536">
        <v>0</v>
      </c>
      <c r="K138" s="536">
        <v>0</v>
      </c>
      <c r="L138" s="536">
        <v>0</v>
      </c>
      <c r="M138" s="536">
        <v>167027.69</v>
      </c>
      <c r="N138" s="536">
        <v>0</v>
      </c>
      <c r="O138" s="536">
        <v>245618.68</v>
      </c>
      <c r="P138" s="536">
        <v>433361</v>
      </c>
      <c r="Q138" s="536">
        <v>827946.57</v>
      </c>
      <c r="R138" s="536">
        <v>0</v>
      </c>
      <c r="S138" s="536">
        <v>252347.48</v>
      </c>
      <c r="T138" s="536">
        <v>257.02</v>
      </c>
      <c r="U138" s="536">
        <v>469.66</v>
      </c>
      <c r="V138" s="536">
        <v>108581.05</v>
      </c>
      <c r="W138" s="536">
        <v>37297.81</v>
      </c>
      <c r="X138" s="536">
        <v>48796.65</v>
      </c>
      <c r="Y138" s="536">
        <v>0</v>
      </c>
      <c r="Z138" s="536">
        <v>253.42</v>
      </c>
      <c r="AA138" s="536">
        <v>4991.78</v>
      </c>
      <c r="AB138" s="536">
        <v>7565.12</v>
      </c>
      <c r="AC138" s="536">
        <v>10750.74</v>
      </c>
      <c r="AD138" s="536">
        <v>5692737.4699999997</v>
      </c>
      <c r="AE138" s="536">
        <v>162745</v>
      </c>
      <c r="AF138" s="536">
        <v>73563</v>
      </c>
      <c r="AG138" s="536">
        <v>1017639.36</v>
      </c>
      <c r="AH138" s="536">
        <v>25795.4</v>
      </c>
      <c r="AI138" s="536">
        <v>0</v>
      </c>
      <c r="AJ138" s="536">
        <v>0</v>
      </c>
      <c r="AK138" s="536">
        <v>43824.35</v>
      </c>
      <c r="AL138" s="536">
        <v>25575.77</v>
      </c>
      <c r="AM138" s="536">
        <v>34379.43</v>
      </c>
      <c r="AN138" s="765">
        <v>16315</v>
      </c>
      <c r="AO138" s="536">
        <v>75902.36</v>
      </c>
      <c r="AP138" s="536">
        <v>0</v>
      </c>
      <c r="AQ138" s="536">
        <v>57633.03</v>
      </c>
      <c r="AR138" s="536">
        <v>32057.07029</v>
      </c>
      <c r="AS138" s="536">
        <v>1770</v>
      </c>
      <c r="AT138" s="536">
        <v>2091</v>
      </c>
      <c r="AU138" s="536">
        <v>0</v>
      </c>
      <c r="AV138" s="536">
        <v>0</v>
      </c>
      <c r="AW138" s="536">
        <v>6081.16</v>
      </c>
      <c r="AX138" s="536">
        <v>78249.87</v>
      </c>
      <c r="AY138" s="536">
        <v>0</v>
      </c>
      <c r="AZ138" s="536">
        <v>1258.6099999999999</v>
      </c>
      <c r="BA138" s="536">
        <v>12428.6</v>
      </c>
      <c r="BB138" s="536">
        <v>61724.11</v>
      </c>
      <c r="BC138" s="536">
        <v>7529.41</v>
      </c>
      <c r="BD138" s="536">
        <v>0</v>
      </c>
      <c r="BE138" s="536">
        <v>33546.720000000001</v>
      </c>
      <c r="BF138" s="536">
        <v>0</v>
      </c>
      <c r="BG138" s="536">
        <v>118559.34</v>
      </c>
      <c r="BH138" s="536">
        <v>17967.349999999999</v>
      </c>
      <c r="BI138" s="559">
        <v>284256.8</v>
      </c>
    </row>
    <row r="139" spans="1:61" s="537" customFormat="1" ht="15.75" x14ac:dyDescent="0.25">
      <c r="A139" s="894" t="s">
        <v>113</v>
      </c>
      <c r="B139" s="535">
        <v>5005</v>
      </c>
      <c r="C139" s="536">
        <v>13134166.300000001</v>
      </c>
      <c r="D139" s="536">
        <v>122914.96</v>
      </c>
      <c r="E139" s="536">
        <v>0</v>
      </c>
      <c r="F139" s="536">
        <v>588877</v>
      </c>
      <c r="G139" s="536">
        <v>856308.89</v>
      </c>
      <c r="H139" s="536">
        <v>0</v>
      </c>
      <c r="I139" s="536">
        <v>89107.89</v>
      </c>
      <c r="J139" s="536">
        <v>69281.61</v>
      </c>
      <c r="K139" s="536">
        <v>0</v>
      </c>
      <c r="L139" s="536">
        <v>0</v>
      </c>
      <c r="M139" s="536">
        <v>21962.49</v>
      </c>
      <c r="N139" s="536">
        <v>2700101.18</v>
      </c>
      <c r="O139" s="536">
        <v>430726.61</v>
      </c>
      <c r="P139" s="536">
        <v>381827</v>
      </c>
      <c r="Q139" s="536">
        <v>2168377.36</v>
      </c>
      <c r="R139" s="536">
        <v>658662.74</v>
      </c>
      <c r="S139" s="536">
        <v>571976.43000000005</v>
      </c>
      <c r="T139" s="536">
        <v>70164.73</v>
      </c>
      <c r="U139" s="536">
        <v>65455.03</v>
      </c>
      <c r="V139" s="536">
        <v>275259.43</v>
      </c>
      <c r="W139" s="536">
        <v>113011.51</v>
      </c>
      <c r="X139" s="536">
        <v>1380480.96</v>
      </c>
      <c r="Y139" s="536">
        <v>134290.26</v>
      </c>
      <c r="Z139" s="536">
        <v>326331.87</v>
      </c>
      <c r="AA139" s="536">
        <v>0</v>
      </c>
      <c r="AB139" s="536">
        <v>0</v>
      </c>
      <c r="AC139" s="536">
        <v>0</v>
      </c>
      <c r="AD139" s="536">
        <v>3008988.6</v>
      </c>
      <c r="AE139" s="536">
        <v>537872</v>
      </c>
      <c r="AF139" s="536">
        <v>1234349.31</v>
      </c>
      <c r="AG139" s="536">
        <v>0</v>
      </c>
      <c r="AH139" s="536">
        <v>223342.45</v>
      </c>
      <c r="AI139" s="536">
        <v>141796.38</v>
      </c>
      <c r="AJ139" s="536">
        <v>2227309.41</v>
      </c>
      <c r="AK139" s="536">
        <v>232652.67</v>
      </c>
      <c r="AL139" s="536">
        <v>0</v>
      </c>
      <c r="AM139" s="536">
        <v>2008376.04</v>
      </c>
      <c r="AN139" s="765">
        <v>0</v>
      </c>
      <c r="AO139" s="536">
        <v>617242.69999999995</v>
      </c>
      <c r="AP139" s="536">
        <v>920280.04</v>
      </c>
      <c r="AQ139" s="536">
        <v>89039.21</v>
      </c>
      <c r="AR139" s="536">
        <v>0</v>
      </c>
      <c r="AS139" s="536">
        <v>282678</v>
      </c>
      <c r="AT139" s="536">
        <v>2892573.28</v>
      </c>
      <c r="AU139" s="536">
        <v>340092.63</v>
      </c>
      <c r="AV139" s="536">
        <v>726871.11</v>
      </c>
      <c r="AW139" s="536">
        <v>84627.32</v>
      </c>
      <c r="AX139" s="536">
        <v>467519.36</v>
      </c>
      <c r="AY139" s="536">
        <v>0</v>
      </c>
      <c r="AZ139" s="536">
        <v>119845.32</v>
      </c>
      <c r="BA139" s="536">
        <v>0</v>
      </c>
      <c r="BB139" s="536">
        <v>268922.03000000003</v>
      </c>
      <c r="BC139" s="536">
        <v>181161.13</v>
      </c>
      <c r="BD139" s="536">
        <v>13051098.16</v>
      </c>
      <c r="BE139" s="536">
        <v>0</v>
      </c>
      <c r="BF139" s="536">
        <v>1032522</v>
      </c>
      <c r="BG139" s="536">
        <v>309802.61</v>
      </c>
      <c r="BH139" s="536">
        <v>122390.79</v>
      </c>
      <c r="BI139" s="559">
        <v>0</v>
      </c>
    </row>
    <row r="140" spans="1:61" s="537" customFormat="1" ht="15.75" x14ac:dyDescent="0.25">
      <c r="A140" s="895"/>
      <c r="B140" s="535">
        <v>5010</v>
      </c>
      <c r="C140" s="536">
        <v>9757046.4800000004</v>
      </c>
      <c r="D140" s="536">
        <v>131696.73000000001</v>
      </c>
      <c r="E140" s="536">
        <v>0</v>
      </c>
      <c r="F140" s="536">
        <v>392974</v>
      </c>
      <c r="G140" s="536">
        <v>154616.29</v>
      </c>
      <c r="H140" s="536">
        <v>2168629.0299999998</v>
      </c>
      <c r="I140" s="536">
        <v>243919.9</v>
      </c>
      <c r="J140" s="536">
        <v>9796.09</v>
      </c>
      <c r="K140" s="536">
        <v>0</v>
      </c>
      <c r="L140" s="536">
        <v>0</v>
      </c>
      <c r="M140" s="536">
        <v>9488.81</v>
      </c>
      <c r="N140" s="536">
        <v>557947.67000000004</v>
      </c>
      <c r="O140" s="536">
        <v>165113.03</v>
      </c>
      <c r="P140" s="536">
        <v>4896</v>
      </c>
      <c r="Q140" s="536">
        <v>1159017.78</v>
      </c>
      <c r="R140" s="536">
        <v>1013663.69</v>
      </c>
      <c r="S140" s="536">
        <v>109354.57</v>
      </c>
      <c r="T140" s="536">
        <v>0</v>
      </c>
      <c r="U140" s="536">
        <v>145158.79999999999</v>
      </c>
      <c r="V140" s="536">
        <v>73208.929999999993</v>
      </c>
      <c r="W140" s="536">
        <v>0</v>
      </c>
      <c r="X140" s="536">
        <v>734003.12</v>
      </c>
      <c r="Y140" s="536">
        <v>104236.93</v>
      </c>
      <c r="Z140" s="536">
        <v>0</v>
      </c>
      <c r="AA140" s="536">
        <v>0</v>
      </c>
      <c r="AB140" s="536">
        <v>16424</v>
      </c>
      <c r="AC140" s="536">
        <v>0</v>
      </c>
      <c r="AD140" s="536">
        <v>2086012.09</v>
      </c>
      <c r="AE140" s="536">
        <v>304299</v>
      </c>
      <c r="AF140" s="536">
        <v>336041.93</v>
      </c>
      <c r="AG140" s="536">
        <v>2554801.08</v>
      </c>
      <c r="AH140" s="536">
        <v>53685.93</v>
      </c>
      <c r="AI140" s="536">
        <v>555916.81999999995</v>
      </c>
      <c r="AJ140" s="536">
        <v>714696.49</v>
      </c>
      <c r="AK140" s="536">
        <v>0</v>
      </c>
      <c r="AL140" s="536">
        <v>65173.01</v>
      </c>
      <c r="AM140" s="536">
        <v>2723191.49</v>
      </c>
      <c r="AN140" s="765">
        <v>184650</v>
      </c>
      <c r="AO140" s="536">
        <v>5914.91</v>
      </c>
      <c r="AP140" s="536">
        <v>11149.53</v>
      </c>
      <c r="AQ140" s="536">
        <v>41136.660000000003</v>
      </c>
      <c r="AR140" s="536">
        <v>239346.99299999999</v>
      </c>
      <c r="AS140" s="536">
        <v>1477.39</v>
      </c>
      <c r="AT140" s="536">
        <v>1202724.1399999999</v>
      </c>
      <c r="AU140" s="536">
        <v>5400.34</v>
      </c>
      <c r="AV140" s="536">
        <v>0</v>
      </c>
      <c r="AW140" s="536">
        <v>5518.44</v>
      </c>
      <c r="AX140" s="536">
        <v>299920.45</v>
      </c>
      <c r="AY140" s="536">
        <v>0</v>
      </c>
      <c r="AZ140" s="536">
        <v>0</v>
      </c>
      <c r="BA140" s="536">
        <v>0</v>
      </c>
      <c r="BB140" s="536">
        <v>970174.19</v>
      </c>
      <c r="BC140" s="536">
        <v>247.3</v>
      </c>
      <c r="BD140" s="536">
        <v>7085578.0099999998</v>
      </c>
      <c r="BE140" s="536">
        <v>13829.09</v>
      </c>
      <c r="BF140" s="536">
        <v>1070318</v>
      </c>
      <c r="BG140" s="536">
        <v>199054.37</v>
      </c>
      <c r="BH140" s="536">
        <v>0</v>
      </c>
      <c r="BI140" s="559">
        <v>0</v>
      </c>
    </row>
    <row r="141" spans="1:61" s="537" customFormat="1" ht="15.75" x14ac:dyDescent="0.25">
      <c r="A141" s="895"/>
      <c r="B141" s="535">
        <v>5012</v>
      </c>
      <c r="C141" s="536">
        <v>307.99</v>
      </c>
      <c r="D141" s="536">
        <v>63113.18</v>
      </c>
      <c r="E141" s="536">
        <v>0</v>
      </c>
      <c r="F141" s="536">
        <v>31640</v>
      </c>
      <c r="G141" s="536">
        <v>6989.41</v>
      </c>
      <c r="H141" s="536">
        <v>114040.18</v>
      </c>
      <c r="I141" s="536">
        <v>135448.63</v>
      </c>
      <c r="J141" s="536">
        <v>61193.54</v>
      </c>
      <c r="K141" s="536">
        <v>0</v>
      </c>
      <c r="L141" s="536">
        <v>788.62</v>
      </c>
      <c r="M141" s="536">
        <v>0</v>
      </c>
      <c r="N141" s="536">
        <v>0</v>
      </c>
      <c r="O141" s="536">
        <v>47811.17</v>
      </c>
      <c r="P141" s="536">
        <v>0</v>
      </c>
      <c r="Q141" s="536">
        <v>443259.58</v>
      </c>
      <c r="R141" s="536">
        <v>0</v>
      </c>
      <c r="S141" s="536">
        <v>0</v>
      </c>
      <c r="T141" s="536">
        <v>3513.94</v>
      </c>
      <c r="U141" s="536">
        <v>0</v>
      </c>
      <c r="V141" s="536">
        <v>37337.51</v>
      </c>
      <c r="W141" s="536">
        <v>62423.98</v>
      </c>
      <c r="X141" s="536">
        <v>129394.41</v>
      </c>
      <c r="Y141" s="536">
        <v>30361.11</v>
      </c>
      <c r="Z141" s="536">
        <v>18780.7</v>
      </c>
      <c r="AA141" s="536">
        <v>0</v>
      </c>
      <c r="AB141" s="536">
        <v>0</v>
      </c>
      <c r="AC141" s="536">
        <v>0</v>
      </c>
      <c r="AD141" s="536">
        <v>2310323.2999999998</v>
      </c>
      <c r="AE141" s="536">
        <v>0</v>
      </c>
      <c r="AF141" s="536">
        <v>18925.259999999998</v>
      </c>
      <c r="AG141" s="536">
        <v>2133400.75</v>
      </c>
      <c r="AH141" s="536">
        <v>70296.27</v>
      </c>
      <c r="AI141" s="536">
        <v>86251.51</v>
      </c>
      <c r="AJ141" s="536">
        <v>0</v>
      </c>
      <c r="AK141" s="536">
        <v>0</v>
      </c>
      <c r="AL141" s="536">
        <v>0</v>
      </c>
      <c r="AM141" s="536">
        <v>336795.34</v>
      </c>
      <c r="AN141" s="765">
        <v>0</v>
      </c>
      <c r="AO141" s="536">
        <v>37742.47</v>
      </c>
      <c r="AP141" s="536">
        <v>239313.31</v>
      </c>
      <c r="AQ141" s="536">
        <v>0</v>
      </c>
      <c r="AR141" s="536">
        <v>59266.816030000002</v>
      </c>
      <c r="AS141" s="536">
        <v>1803.76</v>
      </c>
      <c r="AT141" s="536">
        <v>326576.46999999997</v>
      </c>
      <c r="AU141" s="536">
        <v>0</v>
      </c>
      <c r="AV141" s="536">
        <v>37857.5</v>
      </c>
      <c r="AW141" s="536">
        <v>80415.33</v>
      </c>
      <c r="AX141" s="536">
        <v>476863.77</v>
      </c>
      <c r="AY141" s="536">
        <v>382.25</v>
      </c>
      <c r="AZ141" s="536">
        <v>6726.02</v>
      </c>
      <c r="BA141" s="536">
        <v>0</v>
      </c>
      <c r="BB141" s="536">
        <v>196877.51</v>
      </c>
      <c r="BC141" s="536">
        <v>0</v>
      </c>
      <c r="BD141" s="536">
        <v>442493.99</v>
      </c>
      <c r="BE141" s="536">
        <v>0</v>
      </c>
      <c r="BF141" s="536">
        <v>173108</v>
      </c>
      <c r="BG141" s="536">
        <v>12122.38</v>
      </c>
      <c r="BH141" s="536">
        <v>17182.400000000001</v>
      </c>
      <c r="BI141" s="559">
        <v>0</v>
      </c>
    </row>
    <row r="142" spans="1:61" s="537" customFormat="1" ht="15.75" x14ac:dyDescent="0.25">
      <c r="A142" s="895"/>
      <c r="B142" s="535">
        <v>5014</v>
      </c>
      <c r="C142" s="536">
        <v>0</v>
      </c>
      <c r="D142" s="536">
        <v>0</v>
      </c>
      <c r="E142" s="536">
        <v>0</v>
      </c>
      <c r="F142" s="536">
        <v>0</v>
      </c>
      <c r="G142" s="536">
        <v>1492.36</v>
      </c>
      <c r="H142" s="536">
        <v>0</v>
      </c>
      <c r="I142" s="536">
        <v>0</v>
      </c>
      <c r="J142" s="536">
        <v>0</v>
      </c>
      <c r="K142" s="536">
        <v>0</v>
      </c>
      <c r="L142" s="536">
        <v>0</v>
      </c>
      <c r="M142" s="536">
        <v>0</v>
      </c>
      <c r="N142" s="536">
        <v>275207.84000000003</v>
      </c>
      <c r="O142" s="536">
        <v>0</v>
      </c>
      <c r="P142" s="536">
        <v>0</v>
      </c>
      <c r="Q142" s="536">
        <v>8516.15</v>
      </c>
      <c r="R142" s="536">
        <v>0</v>
      </c>
      <c r="S142" s="536">
        <v>0</v>
      </c>
      <c r="T142" s="536">
        <v>0</v>
      </c>
      <c r="U142" s="536">
        <v>0</v>
      </c>
      <c r="V142" s="536">
        <v>2055.56</v>
      </c>
      <c r="W142" s="536">
        <v>83751.839999999997</v>
      </c>
      <c r="X142" s="536">
        <v>0</v>
      </c>
      <c r="Y142" s="536">
        <v>1480.21</v>
      </c>
      <c r="Z142" s="536">
        <v>0</v>
      </c>
      <c r="AA142" s="536">
        <v>0</v>
      </c>
      <c r="AB142" s="536">
        <v>0</v>
      </c>
      <c r="AC142" s="536">
        <v>33298.93</v>
      </c>
      <c r="AD142" s="536">
        <v>431991.65</v>
      </c>
      <c r="AE142" s="536">
        <v>0</v>
      </c>
      <c r="AF142" s="536">
        <v>0</v>
      </c>
      <c r="AG142" s="536">
        <v>352135.4</v>
      </c>
      <c r="AH142" s="536">
        <v>0</v>
      </c>
      <c r="AI142" s="536">
        <v>0</v>
      </c>
      <c r="AJ142" s="536">
        <v>356951.23</v>
      </c>
      <c r="AK142" s="536">
        <v>0</v>
      </c>
      <c r="AL142" s="536">
        <v>0</v>
      </c>
      <c r="AM142" s="536">
        <v>0</v>
      </c>
      <c r="AN142" s="765">
        <v>0</v>
      </c>
      <c r="AO142" s="536">
        <v>0</v>
      </c>
      <c r="AP142" s="536">
        <v>35557.22</v>
      </c>
      <c r="AQ142" s="536">
        <v>1810.7</v>
      </c>
      <c r="AR142" s="536">
        <v>0</v>
      </c>
      <c r="AS142" s="536">
        <v>0</v>
      </c>
      <c r="AT142" s="536">
        <v>115474.53</v>
      </c>
      <c r="AU142" s="536">
        <v>0</v>
      </c>
      <c r="AV142" s="536">
        <v>0</v>
      </c>
      <c r="AW142" s="536">
        <v>0</v>
      </c>
      <c r="AX142" s="536">
        <v>23232.06</v>
      </c>
      <c r="AY142" s="536">
        <v>0</v>
      </c>
      <c r="AZ142" s="536">
        <v>0</v>
      </c>
      <c r="BA142" s="536">
        <v>0</v>
      </c>
      <c r="BB142" s="536">
        <v>0</v>
      </c>
      <c r="BC142" s="536">
        <v>0</v>
      </c>
      <c r="BD142" s="536">
        <v>128600.82</v>
      </c>
      <c r="BE142" s="536">
        <v>0</v>
      </c>
      <c r="BF142" s="536">
        <v>200629</v>
      </c>
      <c r="BG142" s="536">
        <v>0</v>
      </c>
      <c r="BH142" s="536">
        <v>0</v>
      </c>
      <c r="BI142" s="559">
        <v>0</v>
      </c>
    </row>
    <row r="143" spans="1:61" s="537" customFormat="1" ht="15.75" x14ac:dyDescent="0.25">
      <c r="A143" s="895"/>
      <c r="B143" s="535">
        <v>5015</v>
      </c>
      <c r="C143" s="536">
        <v>0</v>
      </c>
      <c r="D143" s="536">
        <v>0</v>
      </c>
      <c r="E143" s="536">
        <v>0</v>
      </c>
      <c r="F143" s="536">
        <v>0</v>
      </c>
      <c r="G143" s="536">
        <v>80701.59</v>
      </c>
      <c r="H143" s="536">
        <v>0</v>
      </c>
      <c r="I143" s="536">
        <v>0</v>
      </c>
      <c r="J143" s="536">
        <v>0</v>
      </c>
      <c r="K143" s="536">
        <v>0</v>
      </c>
      <c r="L143" s="536">
        <v>0</v>
      </c>
      <c r="M143" s="536">
        <v>0</v>
      </c>
      <c r="N143" s="536">
        <v>741.41</v>
      </c>
      <c r="O143" s="536">
        <v>0</v>
      </c>
      <c r="P143" s="536">
        <v>0</v>
      </c>
      <c r="Q143" s="536">
        <v>168927.12</v>
      </c>
      <c r="R143" s="536">
        <v>172489.94</v>
      </c>
      <c r="S143" s="536">
        <v>0</v>
      </c>
      <c r="T143" s="536">
        <v>0</v>
      </c>
      <c r="U143" s="536">
        <v>0</v>
      </c>
      <c r="V143" s="536">
        <v>88917.83</v>
      </c>
      <c r="W143" s="536">
        <v>8862.02</v>
      </c>
      <c r="X143" s="536">
        <v>0</v>
      </c>
      <c r="Y143" s="536">
        <v>72337.34</v>
      </c>
      <c r="Z143" s="536">
        <v>9668.0300000000007</v>
      </c>
      <c r="AA143" s="536">
        <v>0</v>
      </c>
      <c r="AB143" s="536">
        <v>0</v>
      </c>
      <c r="AC143" s="536">
        <v>8497.4</v>
      </c>
      <c r="AD143" s="536">
        <v>121888.92</v>
      </c>
      <c r="AE143" s="536">
        <v>0</v>
      </c>
      <c r="AF143" s="536">
        <v>0</v>
      </c>
      <c r="AG143" s="536">
        <v>71067.89</v>
      </c>
      <c r="AH143" s="536">
        <v>0</v>
      </c>
      <c r="AI143" s="536">
        <v>0</v>
      </c>
      <c r="AJ143" s="536">
        <v>536877.01</v>
      </c>
      <c r="AK143" s="536">
        <v>0</v>
      </c>
      <c r="AL143" s="536">
        <v>0</v>
      </c>
      <c r="AM143" s="536">
        <v>0</v>
      </c>
      <c r="AN143" s="765">
        <v>0</v>
      </c>
      <c r="AO143" s="536">
        <v>0</v>
      </c>
      <c r="AP143" s="536">
        <v>154403.35999999999</v>
      </c>
      <c r="AQ143" s="536">
        <v>0</v>
      </c>
      <c r="AR143" s="536">
        <v>0</v>
      </c>
      <c r="AS143" s="536">
        <v>0</v>
      </c>
      <c r="AT143" s="536">
        <v>25951.42</v>
      </c>
      <c r="AU143" s="536">
        <v>0</v>
      </c>
      <c r="AV143" s="536">
        <v>0</v>
      </c>
      <c r="AW143" s="536">
        <v>0</v>
      </c>
      <c r="AX143" s="536">
        <v>3728.76</v>
      </c>
      <c r="AY143" s="536">
        <v>0</v>
      </c>
      <c r="AZ143" s="536">
        <v>0</v>
      </c>
      <c r="BA143" s="536">
        <v>0</v>
      </c>
      <c r="BB143" s="536">
        <v>5382.6</v>
      </c>
      <c r="BC143" s="536">
        <v>0</v>
      </c>
      <c r="BD143" s="536">
        <v>892764.46</v>
      </c>
      <c r="BE143" s="536">
        <v>0</v>
      </c>
      <c r="BF143" s="536">
        <v>64959</v>
      </c>
      <c r="BG143" s="536">
        <v>0</v>
      </c>
      <c r="BH143" s="536">
        <v>0</v>
      </c>
      <c r="BI143" s="559">
        <v>0</v>
      </c>
    </row>
    <row r="144" spans="1:61" s="537" customFormat="1" ht="15.75" x14ac:dyDescent="0.25">
      <c r="A144" s="895"/>
      <c r="B144" s="535">
        <v>5016</v>
      </c>
      <c r="C144" s="536">
        <v>1331438.22</v>
      </c>
      <c r="D144" s="536">
        <v>18796.54</v>
      </c>
      <c r="E144" s="536">
        <v>5570.38</v>
      </c>
      <c r="F144" s="536">
        <v>24978</v>
      </c>
      <c r="G144" s="536">
        <v>0</v>
      </c>
      <c r="H144" s="536">
        <v>199997.4</v>
      </c>
      <c r="I144" s="536">
        <v>93269.21</v>
      </c>
      <c r="J144" s="536">
        <v>0</v>
      </c>
      <c r="K144" s="536">
        <v>1062.9100000000001</v>
      </c>
      <c r="L144" s="536">
        <v>0</v>
      </c>
      <c r="M144" s="536">
        <v>0</v>
      </c>
      <c r="N144" s="536">
        <v>0</v>
      </c>
      <c r="O144" s="536">
        <v>5728.94</v>
      </c>
      <c r="P144" s="536">
        <v>12089</v>
      </c>
      <c r="Q144" s="536">
        <v>185602.15</v>
      </c>
      <c r="R144" s="536">
        <v>0</v>
      </c>
      <c r="S144" s="536">
        <v>58922.73</v>
      </c>
      <c r="T144" s="536">
        <v>7586.55</v>
      </c>
      <c r="U144" s="536">
        <v>0</v>
      </c>
      <c r="V144" s="536">
        <v>0</v>
      </c>
      <c r="W144" s="536">
        <v>0</v>
      </c>
      <c r="X144" s="536">
        <v>535602.51</v>
      </c>
      <c r="Y144" s="536">
        <v>0</v>
      </c>
      <c r="Z144" s="536">
        <v>254251.17</v>
      </c>
      <c r="AA144" s="536">
        <v>0</v>
      </c>
      <c r="AB144" s="536">
        <v>0</v>
      </c>
      <c r="AC144" s="536">
        <v>7175.41</v>
      </c>
      <c r="AD144" s="536">
        <v>3881620.17</v>
      </c>
      <c r="AE144" s="536">
        <v>20955</v>
      </c>
      <c r="AF144" s="536">
        <v>145935.78</v>
      </c>
      <c r="AG144" s="536">
        <v>905671.95</v>
      </c>
      <c r="AH144" s="536">
        <v>6587.67</v>
      </c>
      <c r="AI144" s="536">
        <v>70403.05</v>
      </c>
      <c r="AJ144" s="536">
        <v>3237.45</v>
      </c>
      <c r="AK144" s="536">
        <v>61502.64</v>
      </c>
      <c r="AL144" s="536">
        <v>14655.6</v>
      </c>
      <c r="AM144" s="536">
        <v>13145.74</v>
      </c>
      <c r="AN144" s="765">
        <v>17011</v>
      </c>
      <c r="AO144" s="536">
        <v>21472.52</v>
      </c>
      <c r="AP144" s="536">
        <v>0</v>
      </c>
      <c r="AQ144" s="536">
        <v>0</v>
      </c>
      <c r="AR144" s="536">
        <v>2407.3915889999998</v>
      </c>
      <c r="AS144" s="536">
        <v>5723.71</v>
      </c>
      <c r="AT144" s="536">
        <v>62828.82</v>
      </c>
      <c r="AU144" s="536">
        <v>1932.84</v>
      </c>
      <c r="AV144" s="536">
        <v>0</v>
      </c>
      <c r="AW144" s="536">
        <v>12774.69</v>
      </c>
      <c r="AX144" s="536">
        <v>105723.25</v>
      </c>
      <c r="AY144" s="536">
        <v>2372.38</v>
      </c>
      <c r="AZ144" s="536">
        <v>6390.05</v>
      </c>
      <c r="BA144" s="536">
        <v>0</v>
      </c>
      <c r="BB144" s="536">
        <v>0</v>
      </c>
      <c r="BC144" s="536">
        <v>0</v>
      </c>
      <c r="BD144" s="536">
        <v>3916129.12</v>
      </c>
      <c r="BE144" s="536">
        <v>21196.81</v>
      </c>
      <c r="BF144" s="536">
        <v>110388</v>
      </c>
      <c r="BG144" s="536">
        <v>21352.75</v>
      </c>
      <c r="BH144" s="536">
        <v>6702.45</v>
      </c>
      <c r="BI144" s="559">
        <v>10890.58</v>
      </c>
    </row>
    <row r="145" spans="1:61" s="537" customFormat="1" ht="15.75" x14ac:dyDescent="0.25">
      <c r="A145" s="895"/>
      <c r="B145" s="535">
        <v>5017</v>
      </c>
      <c r="C145" s="536">
        <v>1115604.48</v>
      </c>
      <c r="D145" s="536">
        <v>2060.7600000000002</v>
      </c>
      <c r="E145" s="536">
        <v>774.65</v>
      </c>
      <c r="F145" s="536">
        <v>0</v>
      </c>
      <c r="G145" s="536">
        <v>0</v>
      </c>
      <c r="H145" s="536">
        <v>240086.21</v>
      </c>
      <c r="I145" s="536">
        <v>38172.46</v>
      </c>
      <c r="J145" s="536">
        <v>17111.91</v>
      </c>
      <c r="K145" s="536">
        <v>350</v>
      </c>
      <c r="L145" s="536">
        <v>0</v>
      </c>
      <c r="M145" s="536">
        <v>0</v>
      </c>
      <c r="N145" s="536">
        <v>0</v>
      </c>
      <c r="O145" s="536">
        <v>0</v>
      </c>
      <c r="P145" s="536">
        <v>2573</v>
      </c>
      <c r="Q145" s="536">
        <v>89709.8</v>
      </c>
      <c r="R145" s="536">
        <v>0</v>
      </c>
      <c r="S145" s="536">
        <v>139141.85</v>
      </c>
      <c r="T145" s="536">
        <v>2758.5</v>
      </c>
      <c r="U145" s="536">
        <v>0</v>
      </c>
      <c r="V145" s="536">
        <v>0</v>
      </c>
      <c r="W145" s="536">
        <v>0</v>
      </c>
      <c r="X145" s="536">
        <v>265244.23</v>
      </c>
      <c r="Y145" s="536">
        <v>3183.43</v>
      </c>
      <c r="Z145" s="536">
        <v>16207.85</v>
      </c>
      <c r="AA145" s="536">
        <v>0</v>
      </c>
      <c r="AB145" s="536">
        <v>0</v>
      </c>
      <c r="AC145" s="536">
        <v>2399.87</v>
      </c>
      <c r="AD145" s="536">
        <v>1154952.75</v>
      </c>
      <c r="AE145" s="536">
        <v>333243</v>
      </c>
      <c r="AF145" s="536">
        <v>88643.61</v>
      </c>
      <c r="AG145" s="536">
        <v>123748.74</v>
      </c>
      <c r="AH145" s="536">
        <v>2853.63</v>
      </c>
      <c r="AI145" s="536">
        <v>8521.36</v>
      </c>
      <c r="AJ145" s="536">
        <v>10094</v>
      </c>
      <c r="AK145" s="536">
        <v>220</v>
      </c>
      <c r="AL145" s="536">
        <v>0</v>
      </c>
      <c r="AM145" s="536">
        <v>139354.23000000001</v>
      </c>
      <c r="AN145" s="765">
        <v>76835</v>
      </c>
      <c r="AO145" s="536">
        <v>10080</v>
      </c>
      <c r="AP145" s="536">
        <v>0</v>
      </c>
      <c r="AQ145" s="536">
        <v>0</v>
      </c>
      <c r="AR145" s="536">
        <v>37.049999999999997</v>
      </c>
      <c r="AS145" s="536">
        <v>9999.9599999999991</v>
      </c>
      <c r="AT145" s="536">
        <v>2097.67</v>
      </c>
      <c r="AU145" s="536">
        <v>21581.26</v>
      </c>
      <c r="AV145" s="536">
        <v>0</v>
      </c>
      <c r="AW145" s="536">
        <v>8262.4500000000007</v>
      </c>
      <c r="AX145" s="536">
        <v>85479.81</v>
      </c>
      <c r="AY145" s="536">
        <v>35829.050000000003</v>
      </c>
      <c r="AZ145" s="536">
        <v>0</v>
      </c>
      <c r="BA145" s="536">
        <v>0</v>
      </c>
      <c r="BB145" s="536">
        <v>134765.24</v>
      </c>
      <c r="BC145" s="536">
        <v>12714.85</v>
      </c>
      <c r="BD145" s="536">
        <v>1844501.75</v>
      </c>
      <c r="BE145" s="536">
        <v>5496.35</v>
      </c>
      <c r="BF145" s="536">
        <v>59242</v>
      </c>
      <c r="BG145" s="536">
        <v>115660.04</v>
      </c>
      <c r="BH145" s="536">
        <v>19624.5</v>
      </c>
      <c r="BI145" s="559">
        <v>0</v>
      </c>
    </row>
    <row r="146" spans="1:61" s="537" customFormat="1" ht="15.75" x14ac:dyDescent="0.25">
      <c r="A146" s="895"/>
      <c r="B146" s="535">
        <v>5020</v>
      </c>
      <c r="C146" s="536">
        <v>22431925.870000001</v>
      </c>
      <c r="D146" s="536">
        <v>113821.23</v>
      </c>
      <c r="E146" s="536">
        <v>346006.46</v>
      </c>
      <c r="F146" s="536">
        <v>761613</v>
      </c>
      <c r="G146" s="536">
        <v>110.63</v>
      </c>
      <c r="H146" s="536">
        <v>395817.71</v>
      </c>
      <c r="I146" s="536">
        <v>118073.91</v>
      </c>
      <c r="J146" s="536">
        <v>1307.0899999999999</v>
      </c>
      <c r="K146" s="536">
        <v>151348.76</v>
      </c>
      <c r="L146" s="536">
        <v>0</v>
      </c>
      <c r="M146" s="536">
        <v>18257.46</v>
      </c>
      <c r="N146" s="536">
        <v>1598758.77</v>
      </c>
      <c r="O146" s="536">
        <v>93034.89</v>
      </c>
      <c r="P146" s="536">
        <v>10532</v>
      </c>
      <c r="Q146" s="536">
        <v>930997.18</v>
      </c>
      <c r="R146" s="536">
        <v>225468.92</v>
      </c>
      <c r="S146" s="536">
        <v>129916.68</v>
      </c>
      <c r="T146" s="536">
        <v>74132.210000000006</v>
      </c>
      <c r="U146" s="536">
        <v>94494.82</v>
      </c>
      <c r="V146" s="536">
        <v>42352.11</v>
      </c>
      <c r="W146" s="536">
        <v>0</v>
      </c>
      <c r="X146" s="536">
        <v>161127.71</v>
      </c>
      <c r="Y146" s="536">
        <v>20487</v>
      </c>
      <c r="Z146" s="536">
        <v>399538.87</v>
      </c>
      <c r="AA146" s="536">
        <v>5105.9399999999996</v>
      </c>
      <c r="AB146" s="536">
        <v>0</v>
      </c>
      <c r="AC146" s="536">
        <v>2079.73</v>
      </c>
      <c r="AD146" s="536">
        <v>8834461.1799999997</v>
      </c>
      <c r="AE146" s="536">
        <v>0</v>
      </c>
      <c r="AF146" s="536">
        <v>261862.79</v>
      </c>
      <c r="AG146" s="536">
        <v>67575.8</v>
      </c>
      <c r="AH146" s="536">
        <v>78035.360000000001</v>
      </c>
      <c r="AI146" s="536">
        <v>58572.54</v>
      </c>
      <c r="AJ146" s="536">
        <v>42777.55</v>
      </c>
      <c r="AK146" s="536">
        <v>225960.13</v>
      </c>
      <c r="AL146" s="536">
        <v>9645.43</v>
      </c>
      <c r="AM146" s="536">
        <v>144047.26999999999</v>
      </c>
      <c r="AN146" s="765">
        <v>13000</v>
      </c>
      <c r="AO146" s="536">
        <v>60527.02</v>
      </c>
      <c r="AP146" s="536">
        <v>348227.5</v>
      </c>
      <c r="AQ146" s="536">
        <v>110729.53</v>
      </c>
      <c r="AR146" s="536">
        <v>9127.6359670000002</v>
      </c>
      <c r="AS146" s="536">
        <v>56026.96</v>
      </c>
      <c r="AT146" s="536">
        <v>345842.07</v>
      </c>
      <c r="AU146" s="536">
        <v>16295.19</v>
      </c>
      <c r="AV146" s="536">
        <v>725883.11</v>
      </c>
      <c r="AW146" s="536">
        <v>36185.24</v>
      </c>
      <c r="AX146" s="536">
        <v>651361.77</v>
      </c>
      <c r="AY146" s="536">
        <v>23873.26</v>
      </c>
      <c r="AZ146" s="536">
        <v>3794.01</v>
      </c>
      <c r="BA146" s="536">
        <v>411775.84</v>
      </c>
      <c r="BB146" s="536">
        <v>62268.72</v>
      </c>
      <c r="BC146" s="536">
        <v>1378.49</v>
      </c>
      <c r="BD146" s="536">
        <v>481004.53</v>
      </c>
      <c r="BE146" s="536">
        <v>0</v>
      </c>
      <c r="BF146" s="536">
        <v>786858</v>
      </c>
      <c r="BG146" s="536">
        <v>144008.57999999999</v>
      </c>
      <c r="BH146" s="536">
        <v>11834.03</v>
      </c>
      <c r="BI146" s="559">
        <v>120228.61</v>
      </c>
    </row>
    <row r="147" spans="1:61" s="537" customFormat="1" ht="15.75" x14ac:dyDescent="0.25">
      <c r="A147" s="895"/>
      <c r="B147" s="535">
        <v>5025</v>
      </c>
      <c r="C147" s="536">
        <v>5852097.4900000002</v>
      </c>
      <c r="D147" s="536">
        <v>139493.17000000001</v>
      </c>
      <c r="E147" s="536">
        <v>32120.54</v>
      </c>
      <c r="F147" s="536">
        <v>274766</v>
      </c>
      <c r="G147" s="536">
        <v>11706.78</v>
      </c>
      <c r="H147" s="536">
        <v>539176.1</v>
      </c>
      <c r="I147" s="536">
        <v>40311.53</v>
      </c>
      <c r="J147" s="536">
        <v>9524.41</v>
      </c>
      <c r="K147" s="536">
        <v>54416.959999999999</v>
      </c>
      <c r="L147" s="536">
        <v>0</v>
      </c>
      <c r="M147" s="536">
        <v>0</v>
      </c>
      <c r="N147" s="536">
        <v>118794.74</v>
      </c>
      <c r="O147" s="536">
        <v>37185.31</v>
      </c>
      <c r="P147" s="536">
        <v>936</v>
      </c>
      <c r="Q147" s="536">
        <v>407090.97</v>
      </c>
      <c r="R147" s="536">
        <v>150204.29999999999</v>
      </c>
      <c r="S147" s="536">
        <v>8813.82</v>
      </c>
      <c r="T147" s="536">
        <v>28303.69</v>
      </c>
      <c r="U147" s="536">
        <v>45173.16</v>
      </c>
      <c r="V147" s="536">
        <v>40226.14</v>
      </c>
      <c r="W147" s="536">
        <v>15574.48</v>
      </c>
      <c r="X147" s="536">
        <v>374072</v>
      </c>
      <c r="Y147" s="536">
        <v>13805.59</v>
      </c>
      <c r="Z147" s="536">
        <v>14780.48</v>
      </c>
      <c r="AA147" s="536">
        <v>27540.22</v>
      </c>
      <c r="AB147" s="536">
        <v>0</v>
      </c>
      <c r="AC147" s="536">
        <v>895</v>
      </c>
      <c r="AD147" s="536">
        <v>461857.83</v>
      </c>
      <c r="AE147" s="536">
        <v>0</v>
      </c>
      <c r="AF147" s="536">
        <v>265121.2</v>
      </c>
      <c r="AG147" s="536">
        <v>38032.28</v>
      </c>
      <c r="AH147" s="536">
        <v>979.19</v>
      </c>
      <c r="AI147" s="536">
        <v>17292.43</v>
      </c>
      <c r="AJ147" s="536">
        <v>83861.97</v>
      </c>
      <c r="AK147" s="536">
        <v>50274.91</v>
      </c>
      <c r="AL147" s="536">
        <v>2767.8</v>
      </c>
      <c r="AM147" s="536">
        <v>273571.83</v>
      </c>
      <c r="AN147" s="765">
        <v>0</v>
      </c>
      <c r="AO147" s="536">
        <v>6779.41</v>
      </c>
      <c r="AP147" s="536">
        <v>17753.14</v>
      </c>
      <c r="AQ147" s="536">
        <v>70900.78</v>
      </c>
      <c r="AR147" s="536">
        <v>396.15</v>
      </c>
      <c r="AS147" s="536">
        <v>2510.2399999999998</v>
      </c>
      <c r="AT147" s="536">
        <v>56544.51</v>
      </c>
      <c r="AU147" s="536">
        <v>13970.22</v>
      </c>
      <c r="AV147" s="536">
        <v>-726807.78</v>
      </c>
      <c r="AW147" s="536">
        <v>0</v>
      </c>
      <c r="AX147" s="536">
        <v>257397.38</v>
      </c>
      <c r="AY147" s="536">
        <v>25088.74</v>
      </c>
      <c r="AZ147" s="536">
        <v>0</v>
      </c>
      <c r="BA147" s="536">
        <v>83270.740000000005</v>
      </c>
      <c r="BB147" s="536">
        <v>603625.78</v>
      </c>
      <c r="BC147" s="536">
        <v>1309.56</v>
      </c>
      <c r="BD147" s="536">
        <v>2791211.88</v>
      </c>
      <c r="BE147" s="536">
        <v>0</v>
      </c>
      <c r="BF147" s="536">
        <v>241663</v>
      </c>
      <c r="BG147" s="536">
        <v>51928.24</v>
      </c>
      <c r="BH147" s="536">
        <v>9028.02</v>
      </c>
      <c r="BI147" s="559">
        <v>0</v>
      </c>
    </row>
    <row r="148" spans="1:61" s="537" customFormat="1" ht="15.75" x14ac:dyDescent="0.25">
      <c r="A148" s="895"/>
      <c r="B148" s="535">
        <v>5035</v>
      </c>
      <c r="C148" s="536">
        <v>0</v>
      </c>
      <c r="D148" s="536">
        <v>535.67999999999995</v>
      </c>
      <c r="E148" s="536">
        <v>0</v>
      </c>
      <c r="F148" s="536">
        <v>0</v>
      </c>
      <c r="G148" s="536">
        <v>440.23</v>
      </c>
      <c r="H148" s="536">
        <v>-11535.96</v>
      </c>
      <c r="I148" s="536">
        <v>33162.31</v>
      </c>
      <c r="J148" s="536">
        <v>0</v>
      </c>
      <c r="K148" s="536">
        <v>0</v>
      </c>
      <c r="L148" s="536">
        <v>2565.0100000000002</v>
      </c>
      <c r="M148" s="536">
        <v>7161.94</v>
      </c>
      <c r="N148" s="536">
        <v>68010.37</v>
      </c>
      <c r="O148" s="536">
        <v>38179.15</v>
      </c>
      <c r="P148" s="536">
        <v>0</v>
      </c>
      <c r="Q148" s="536">
        <v>33793.43</v>
      </c>
      <c r="R148" s="536">
        <v>39504.86</v>
      </c>
      <c r="S148" s="536">
        <v>3306.83</v>
      </c>
      <c r="T148" s="536">
        <v>45955.44</v>
      </c>
      <c r="U148" s="536">
        <v>2740.76</v>
      </c>
      <c r="V148" s="536">
        <v>2768.78</v>
      </c>
      <c r="W148" s="536">
        <v>0</v>
      </c>
      <c r="X148" s="536">
        <v>54661.43</v>
      </c>
      <c r="Y148" s="536">
        <v>5159.6899999999996</v>
      </c>
      <c r="Z148" s="536">
        <v>35649.39</v>
      </c>
      <c r="AA148" s="536">
        <v>266.32</v>
      </c>
      <c r="AB148" s="536">
        <v>0</v>
      </c>
      <c r="AC148" s="536">
        <v>4057.85</v>
      </c>
      <c r="AD148" s="536">
        <v>0</v>
      </c>
      <c r="AE148" s="536">
        <v>0</v>
      </c>
      <c r="AF148" s="536">
        <v>2199.34</v>
      </c>
      <c r="AG148" s="536">
        <v>264556.28000000003</v>
      </c>
      <c r="AH148" s="536">
        <v>528.35</v>
      </c>
      <c r="AI148" s="536">
        <v>4447.28</v>
      </c>
      <c r="AJ148" s="536">
        <v>0</v>
      </c>
      <c r="AK148" s="536">
        <v>0</v>
      </c>
      <c r="AL148" s="536">
        <v>4759.92</v>
      </c>
      <c r="AM148" s="536">
        <v>18858.580000000002</v>
      </c>
      <c r="AN148" s="765">
        <v>0</v>
      </c>
      <c r="AO148" s="536">
        <v>3061.6</v>
      </c>
      <c r="AP148" s="536">
        <v>0</v>
      </c>
      <c r="AQ148" s="536">
        <v>0</v>
      </c>
      <c r="AR148" s="536">
        <v>0</v>
      </c>
      <c r="AS148" s="536">
        <v>18006</v>
      </c>
      <c r="AT148" s="536">
        <v>9539.0300000000007</v>
      </c>
      <c r="AU148" s="536">
        <v>0</v>
      </c>
      <c r="AV148" s="536">
        <v>0</v>
      </c>
      <c r="AW148" s="536">
        <v>6120.7</v>
      </c>
      <c r="AX148" s="536">
        <v>300566.78000000003</v>
      </c>
      <c r="AY148" s="536">
        <v>1155.1600000000001</v>
      </c>
      <c r="AZ148" s="536">
        <v>22978.37</v>
      </c>
      <c r="BA148" s="536">
        <v>3213.04</v>
      </c>
      <c r="BB148" s="536">
        <v>203982.64</v>
      </c>
      <c r="BC148" s="536">
        <v>1441.08</v>
      </c>
      <c r="BD148" s="536">
        <v>0</v>
      </c>
      <c r="BE148" s="536">
        <v>0</v>
      </c>
      <c r="BF148" s="536">
        <v>7459</v>
      </c>
      <c r="BG148" s="536">
        <v>0</v>
      </c>
      <c r="BH148" s="536">
        <v>11450.37</v>
      </c>
      <c r="BI148" s="559">
        <v>112874.01</v>
      </c>
    </row>
    <row r="149" spans="1:61" s="537" customFormat="1" ht="15.75" x14ac:dyDescent="0.25">
      <c r="A149" s="895"/>
      <c r="B149" s="535">
        <v>5040</v>
      </c>
      <c r="C149" s="536">
        <v>9561286.8900000006</v>
      </c>
      <c r="D149" s="536">
        <v>16599.16</v>
      </c>
      <c r="E149" s="536">
        <v>0</v>
      </c>
      <c r="F149" s="536">
        <v>553914</v>
      </c>
      <c r="G149" s="536">
        <v>149866.71</v>
      </c>
      <c r="H149" s="536">
        <v>38740.58</v>
      </c>
      <c r="I149" s="536">
        <v>98176.53</v>
      </c>
      <c r="J149" s="536">
        <v>0</v>
      </c>
      <c r="K149" s="536">
        <v>0</v>
      </c>
      <c r="L149" s="536">
        <v>0</v>
      </c>
      <c r="M149" s="536">
        <v>168287.92</v>
      </c>
      <c r="N149" s="536">
        <v>1255026.1399999999</v>
      </c>
      <c r="O149" s="536">
        <v>19748.419999999998</v>
      </c>
      <c r="P149" s="536">
        <v>344</v>
      </c>
      <c r="Q149" s="536">
        <v>474057.29</v>
      </c>
      <c r="R149" s="536">
        <v>71735.990000000005</v>
      </c>
      <c r="S149" s="536">
        <v>141402.06</v>
      </c>
      <c r="T149" s="536">
        <v>50949.51</v>
      </c>
      <c r="U149" s="536">
        <v>46389.4</v>
      </c>
      <c r="V149" s="536">
        <v>2379.11</v>
      </c>
      <c r="W149" s="536">
        <v>5661.1</v>
      </c>
      <c r="X149" s="536">
        <v>11330.1</v>
      </c>
      <c r="Y149" s="536">
        <v>2900.03</v>
      </c>
      <c r="Z149" s="536">
        <v>46787.519999999997</v>
      </c>
      <c r="AA149" s="536">
        <v>475.18</v>
      </c>
      <c r="AB149" s="536">
        <v>0</v>
      </c>
      <c r="AC149" s="536">
        <v>0</v>
      </c>
      <c r="AD149" s="536">
        <v>1642161.17</v>
      </c>
      <c r="AE149" s="536">
        <v>0</v>
      </c>
      <c r="AF149" s="536">
        <v>72457.070000000007</v>
      </c>
      <c r="AG149" s="536">
        <v>580795.66</v>
      </c>
      <c r="AH149" s="536">
        <v>4186.0200000000004</v>
      </c>
      <c r="AI149" s="536">
        <v>39038.39</v>
      </c>
      <c r="AJ149" s="536">
        <v>372659.35</v>
      </c>
      <c r="AK149" s="536">
        <v>41117.910000000003</v>
      </c>
      <c r="AL149" s="536">
        <v>4066.68</v>
      </c>
      <c r="AM149" s="536">
        <v>41249.339999999997</v>
      </c>
      <c r="AN149" s="765">
        <v>40</v>
      </c>
      <c r="AO149" s="536">
        <v>137415.85</v>
      </c>
      <c r="AP149" s="536">
        <v>205221.45</v>
      </c>
      <c r="AQ149" s="536">
        <v>0</v>
      </c>
      <c r="AR149" s="536">
        <v>174249.23209999999</v>
      </c>
      <c r="AS149" s="536">
        <v>0</v>
      </c>
      <c r="AT149" s="536">
        <v>85127.33</v>
      </c>
      <c r="AU149" s="536">
        <v>315.61</v>
      </c>
      <c r="AV149" s="536">
        <v>26913.99</v>
      </c>
      <c r="AW149" s="536">
        <v>6529.44</v>
      </c>
      <c r="AX149" s="536">
        <v>194258.53</v>
      </c>
      <c r="AY149" s="536">
        <v>625.79999999999995</v>
      </c>
      <c r="AZ149" s="536">
        <v>0</v>
      </c>
      <c r="BA149" s="536">
        <v>0</v>
      </c>
      <c r="BB149" s="536">
        <v>7408.26</v>
      </c>
      <c r="BC149" s="536">
        <v>0</v>
      </c>
      <c r="BD149" s="536">
        <v>576033.19999999995</v>
      </c>
      <c r="BE149" s="536">
        <v>0</v>
      </c>
      <c r="BF149" s="536">
        <v>77075</v>
      </c>
      <c r="BG149" s="536">
        <v>210174.3</v>
      </c>
      <c r="BH149" s="536">
        <v>995.7</v>
      </c>
      <c r="BI149" s="559">
        <v>199718.79</v>
      </c>
    </row>
    <row r="150" spans="1:61" s="537" customFormat="1" ht="15.75" x14ac:dyDescent="0.25">
      <c r="A150" s="895"/>
      <c r="B150" s="535">
        <v>5045</v>
      </c>
      <c r="C150" s="536">
        <v>8873634.0700000003</v>
      </c>
      <c r="D150" s="536">
        <v>0</v>
      </c>
      <c r="E150" s="536">
        <v>0</v>
      </c>
      <c r="F150" s="536">
        <v>102732</v>
      </c>
      <c r="G150" s="536">
        <v>0</v>
      </c>
      <c r="H150" s="536">
        <v>376148.56</v>
      </c>
      <c r="I150" s="536">
        <v>197492.16</v>
      </c>
      <c r="J150" s="536">
        <v>1460</v>
      </c>
      <c r="K150" s="536">
        <v>0</v>
      </c>
      <c r="L150" s="536">
        <v>0</v>
      </c>
      <c r="M150" s="536">
        <v>0</v>
      </c>
      <c r="N150" s="536">
        <v>121722.82</v>
      </c>
      <c r="O150" s="536">
        <v>21322.17</v>
      </c>
      <c r="P150" s="536">
        <v>86</v>
      </c>
      <c r="Q150" s="536">
        <v>1116800.3</v>
      </c>
      <c r="R150" s="536">
        <v>111332.49</v>
      </c>
      <c r="S150" s="536">
        <v>481577.52</v>
      </c>
      <c r="T150" s="536">
        <v>10892.38</v>
      </c>
      <c r="U150" s="536">
        <v>17948.37</v>
      </c>
      <c r="V150" s="536">
        <v>306.08</v>
      </c>
      <c r="W150" s="536">
        <v>4942.58</v>
      </c>
      <c r="X150" s="536">
        <v>4209.04</v>
      </c>
      <c r="Y150" s="536">
        <v>70853.17</v>
      </c>
      <c r="Z150" s="536">
        <v>53476.02</v>
      </c>
      <c r="AA150" s="536">
        <v>3712.83</v>
      </c>
      <c r="AB150" s="536">
        <v>0</v>
      </c>
      <c r="AC150" s="536">
        <v>0</v>
      </c>
      <c r="AD150" s="536">
        <v>153952.60999999999</v>
      </c>
      <c r="AE150" s="536">
        <v>0</v>
      </c>
      <c r="AF150" s="536">
        <v>261969.78</v>
      </c>
      <c r="AG150" s="536">
        <v>3670001.31</v>
      </c>
      <c r="AH150" s="536">
        <v>68819.490000000005</v>
      </c>
      <c r="AI150" s="536">
        <v>28838</v>
      </c>
      <c r="AJ150" s="536">
        <v>431759.1</v>
      </c>
      <c r="AK150" s="536">
        <v>4144.24</v>
      </c>
      <c r="AL150" s="536">
        <v>0</v>
      </c>
      <c r="AM150" s="536">
        <v>185782.52</v>
      </c>
      <c r="AN150" s="765">
        <v>338941</v>
      </c>
      <c r="AO150" s="536">
        <v>173474.9</v>
      </c>
      <c r="AP150" s="536">
        <v>490704.01</v>
      </c>
      <c r="AQ150" s="536">
        <v>6021.24</v>
      </c>
      <c r="AR150" s="536">
        <v>80530.77</v>
      </c>
      <c r="AS150" s="536">
        <v>0</v>
      </c>
      <c r="AT150" s="536">
        <v>13060.86</v>
      </c>
      <c r="AU150" s="536">
        <v>1473.67</v>
      </c>
      <c r="AV150" s="536">
        <v>0</v>
      </c>
      <c r="AW150" s="536">
        <v>0</v>
      </c>
      <c r="AX150" s="536">
        <v>16943.400000000001</v>
      </c>
      <c r="AY150" s="536">
        <v>42.5</v>
      </c>
      <c r="AZ150" s="536">
        <v>0</v>
      </c>
      <c r="BA150" s="536">
        <v>5178.87</v>
      </c>
      <c r="BB150" s="536">
        <v>5866.87</v>
      </c>
      <c r="BC150" s="536">
        <v>0</v>
      </c>
      <c r="BD150" s="536">
        <v>2745920.03</v>
      </c>
      <c r="BE150" s="536">
        <v>0</v>
      </c>
      <c r="BF150" s="536">
        <v>18346</v>
      </c>
      <c r="BG150" s="536">
        <v>0</v>
      </c>
      <c r="BH150" s="536">
        <v>4261.96</v>
      </c>
      <c r="BI150" s="559">
        <v>0</v>
      </c>
    </row>
    <row r="151" spans="1:61" s="537" customFormat="1" ht="15.75" x14ac:dyDescent="0.25">
      <c r="A151" s="895"/>
      <c r="B151" s="535">
        <v>5055</v>
      </c>
      <c r="C151" s="536">
        <v>0</v>
      </c>
      <c r="D151" s="536">
        <v>0</v>
      </c>
      <c r="E151" s="536">
        <v>0</v>
      </c>
      <c r="F151" s="536">
        <v>0</v>
      </c>
      <c r="G151" s="536">
        <v>0</v>
      </c>
      <c r="H151" s="536">
        <v>27063.68</v>
      </c>
      <c r="I151" s="536">
        <v>7767.07</v>
      </c>
      <c r="J151" s="536">
        <v>0</v>
      </c>
      <c r="K151" s="536">
        <v>0</v>
      </c>
      <c r="L151" s="536">
        <v>0</v>
      </c>
      <c r="M151" s="536">
        <v>6857.59</v>
      </c>
      <c r="N151" s="536">
        <v>367573.01</v>
      </c>
      <c r="O151" s="536">
        <v>33954.83</v>
      </c>
      <c r="P151" s="536">
        <v>0</v>
      </c>
      <c r="Q151" s="536">
        <v>55608.76</v>
      </c>
      <c r="R151" s="536">
        <v>69587.679999999993</v>
      </c>
      <c r="S151" s="536">
        <v>1831.75</v>
      </c>
      <c r="T151" s="536">
        <v>3891.77</v>
      </c>
      <c r="U151" s="536">
        <v>26491.68</v>
      </c>
      <c r="V151" s="536">
        <v>9820.17</v>
      </c>
      <c r="W151" s="536">
        <v>0</v>
      </c>
      <c r="X151" s="536">
        <v>57082.04</v>
      </c>
      <c r="Y151" s="536">
        <v>12853.11</v>
      </c>
      <c r="Z151" s="536">
        <v>0</v>
      </c>
      <c r="AA151" s="536">
        <v>106.53</v>
      </c>
      <c r="AB151" s="536">
        <v>0</v>
      </c>
      <c r="AC151" s="536">
        <v>7.67</v>
      </c>
      <c r="AD151" s="536">
        <v>0</v>
      </c>
      <c r="AE151" s="536">
        <v>0</v>
      </c>
      <c r="AF151" s="536">
        <v>766.55</v>
      </c>
      <c r="AG151" s="536">
        <v>57627.32</v>
      </c>
      <c r="AH151" s="536">
        <v>0</v>
      </c>
      <c r="AI151" s="536">
        <v>902.71</v>
      </c>
      <c r="AJ151" s="536">
        <v>0</v>
      </c>
      <c r="AK151" s="536">
        <v>0</v>
      </c>
      <c r="AL151" s="536">
        <v>2106.15</v>
      </c>
      <c r="AM151" s="536">
        <v>59785.83</v>
      </c>
      <c r="AN151" s="765">
        <v>0</v>
      </c>
      <c r="AO151" s="536">
        <v>45787.78</v>
      </c>
      <c r="AP151" s="536">
        <v>0</v>
      </c>
      <c r="AQ151" s="536">
        <v>0</v>
      </c>
      <c r="AR151" s="536">
        <v>0</v>
      </c>
      <c r="AS151" s="536">
        <v>2673.32</v>
      </c>
      <c r="AT151" s="536">
        <v>17259.68</v>
      </c>
      <c r="AU151" s="536">
        <v>10201.370000000001</v>
      </c>
      <c r="AV151" s="536">
        <v>0</v>
      </c>
      <c r="AW151" s="536">
        <v>868.15</v>
      </c>
      <c r="AX151" s="536">
        <v>7851.87</v>
      </c>
      <c r="AY151" s="536">
        <v>0</v>
      </c>
      <c r="AZ151" s="536">
        <v>0</v>
      </c>
      <c r="BA151" s="536">
        <v>0</v>
      </c>
      <c r="BB151" s="536">
        <v>78167.97</v>
      </c>
      <c r="BC151" s="536">
        <v>2971.57</v>
      </c>
      <c r="BD151" s="536">
        <v>1106231.79</v>
      </c>
      <c r="BE151" s="536">
        <v>0</v>
      </c>
      <c r="BF151" s="536">
        <v>4161</v>
      </c>
      <c r="BG151" s="536">
        <v>319.89</v>
      </c>
      <c r="BH151" s="536">
        <v>3485.51</v>
      </c>
      <c r="BI151" s="559">
        <v>50373.27</v>
      </c>
    </row>
    <row r="152" spans="1:61" s="537" customFormat="1" ht="15.75" x14ac:dyDescent="0.25">
      <c r="A152" s="895"/>
      <c r="B152" s="535">
        <v>5065</v>
      </c>
      <c r="C152" s="536">
        <v>3441224.13</v>
      </c>
      <c r="D152" s="536">
        <v>201899.81</v>
      </c>
      <c r="E152" s="536">
        <v>29772.7</v>
      </c>
      <c r="F152" s="536">
        <v>488039</v>
      </c>
      <c r="G152" s="536">
        <v>245711</v>
      </c>
      <c r="H152" s="536">
        <v>315934.48</v>
      </c>
      <c r="I152" s="536">
        <v>292513.53999999998</v>
      </c>
      <c r="J152" s="536">
        <v>93787.32</v>
      </c>
      <c r="K152" s="536">
        <v>172.08</v>
      </c>
      <c r="L152" s="536">
        <v>6489.59</v>
      </c>
      <c r="M152" s="536">
        <v>17458.95</v>
      </c>
      <c r="N152" s="536">
        <v>619718.18999999994</v>
      </c>
      <c r="O152" s="536">
        <v>1751.57</v>
      </c>
      <c r="P152" s="536">
        <v>0</v>
      </c>
      <c r="Q152" s="536">
        <v>371058.14</v>
      </c>
      <c r="R152" s="536">
        <v>981515.72</v>
      </c>
      <c r="S152" s="536">
        <v>150361.76</v>
      </c>
      <c r="T152" s="536">
        <v>4002.57</v>
      </c>
      <c r="U152" s="536">
        <v>220277.61</v>
      </c>
      <c r="V152" s="536">
        <v>282484.37</v>
      </c>
      <c r="W152" s="536">
        <v>17920.150000000001</v>
      </c>
      <c r="X152" s="536">
        <v>767775.21</v>
      </c>
      <c r="Y152" s="536">
        <v>213986.18</v>
      </c>
      <c r="Z152" s="536">
        <v>74771.91</v>
      </c>
      <c r="AA152" s="536">
        <v>106.53</v>
      </c>
      <c r="AB152" s="536">
        <v>0</v>
      </c>
      <c r="AC152" s="536">
        <v>5630.86</v>
      </c>
      <c r="AD152" s="536">
        <v>11052701.699999999</v>
      </c>
      <c r="AE152" s="536">
        <v>0</v>
      </c>
      <c r="AF152" s="536">
        <v>93644.36</v>
      </c>
      <c r="AG152" s="536">
        <v>682998.98</v>
      </c>
      <c r="AH152" s="536">
        <v>233765.58</v>
      </c>
      <c r="AI152" s="536">
        <v>468251.44</v>
      </c>
      <c r="AJ152" s="536">
        <v>739095.78</v>
      </c>
      <c r="AK152" s="536">
        <v>0</v>
      </c>
      <c r="AL152" s="536">
        <v>148043.62</v>
      </c>
      <c r="AM152" s="536">
        <v>1833605.06</v>
      </c>
      <c r="AN152" s="765">
        <v>380499</v>
      </c>
      <c r="AO152" s="536">
        <v>317480</v>
      </c>
      <c r="AP152" s="536">
        <v>523499.35</v>
      </c>
      <c r="AQ152" s="536">
        <v>28658.53</v>
      </c>
      <c r="AR152" s="536">
        <v>279349.00459999999</v>
      </c>
      <c r="AS152" s="536">
        <v>38697.29</v>
      </c>
      <c r="AT152" s="536">
        <v>681690.99</v>
      </c>
      <c r="AU152" s="536">
        <v>44460.26</v>
      </c>
      <c r="AV152" s="536">
        <v>410502.49</v>
      </c>
      <c r="AW152" s="536">
        <v>82585.119999999995</v>
      </c>
      <c r="AX152" s="536">
        <v>240866.23</v>
      </c>
      <c r="AY152" s="536">
        <v>39087.589999999997</v>
      </c>
      <c r="AZ152" s="536">
        <v>18429.240000000002</v>
      </c>
      <c r="BA152" s="536">
        <v>65888.17</v>
      </c>
      <c r="BB152" s="536">
        <v>181503.3</v>
      </c>
      <c r="BC152" s="536">
        <v>7285.47</v>
      </c>
      <c r="BD152" s="536">
        <v>1350896.6</v>
      </c>
      <c r="BE152" s="536">
        <v>0</v>
      </c>
      <c r="BF152" s="536">
        <v>456653</v>
      </c>
      <c r="BG152" s="536">
        <v>201399.82</v>
      </c>
      <c r="BH152" s="536">
        <v>38098.160000000003</v>
      </c>
      <c r="BI152" s="559">
        <v>44599.72</v>
      </c>
    </row>
    <row r="153" spans="1:61" s="537" customFormat="1" ht="15.75" x14ac:dyDescent="0.25">
      <c r="A153" s="895"/>
      <c r="B153" s="535">
        <v>5070</v>
      </c>
      <c r="C153" s="536">
        <v>1813060.53</v>
      </c>
      <c r="D153" s="536">
        <v>147224.29</v>
      </c>
      <c r="E153" s="536">
        <v>0</v>
      </c>
      <c r="F153" s="536">
        <v>324719</v>
      </c>
      <c r="G153" s="536">
        <v>0</v>
      </c>
      <c r="H153" s="536">
        <v>327906.51</v>
      </c>
      <c r="I153" s="536">
        <v>3478.26</v>
      </c>
      <c r="J153" s="536">
        <v>0</v>
      </c>
      <c r="K153" s="536">
        <v>0</v>
      </c>
      <c r="L153" s="536">
        <v>0</v>
      </c>
      <c r="M153" s="536">
        <v>0</v>
      </c>
      <c r="N153" s="536">
        <v>96869.71</v>
      </c>
      <c r="O153" s="536">
        <v>0</v>
      </c>
      <c r="P153" s="536">
        <v>0</v>
      </c>
      <c r="Q153" s="536">
        <v>889190.03</v>
      </c>
      <c r="R153" s="536">
        <v>1220.1300000000001</v>
      </c>
      <c r="S153" s="536">
        <v>22693.8</v>
      </c>
      <c r="T153" s="536">
        <v>55352.71</v>
      </c>
      <c r="U153" s="536">
        <v>549396.32999999996</v>
      </c>
      <c r="V153" s="536">
        <v>148766.35</v>
      </c>
      <c r="W153" s="536">
        <v>40570.99</v>
      </c>
      <c r="X153" s="536">
        <v>534918.54</v>
      </c>
      <c r="Y153" s="536">
        <v>45855.44</v>
      </c>
      <c r="Z153" s="536">
        <v>0</v>
      </c>
      <c r="AA153" s="536">
        <v>27901.42</v>
      </c>
      <c r="AB153" s="536">
        <v>0</v>
      </c>
      <c r="AC153" s="536">
        <v>0</v>
      </c>
      <c r="AD153" s="536">
        <v>26693693.289999999</v>
      </c>
      <c r="AE153" s="536">
        <v>0</v>
      </c>
      <c r="AF153" s="536">
        <v>0</v>
      </c>
      <c r="AG153" s="536">
        <v>332173.55</v>
      </c>
      <c r="AH153" s="536">
        <v>90613.14</v>
      </c>
      <c r="AI153" s="536">
        <v>460603.73</v>
      </c>
      <c r="AJ153" s="536">
        <v>10378.36</v>
      </c>
      <c r="AK153" s="536">
        <v>83733.350000000006</v>
      </c>
      <c r="AL153" s="536">
        <v>0</v>
      </c>
      <c r="AM153" s="536">
        <v>0</v>
      </c>
      <c r="AN153" s="765">
        <v>340138</v>
      </c>
      <c r="AO153" s="536">
        <v>418419.81</v>
      </c>
      <c r="AP153" s="536">
        <v>191943.4</v>
      </c>
      <c r="AQ153" s="536">
        <v>42326.91</v>
      </c>
      <c r="AR153" s="536">
        <v>0</v>
      </c>
      <c r="AS153" s="536">
        <v>184294.22</v>
      </c>
      <c r="AT153" s="536">
        <v>1370536.52</v>
      </c>
      <c r="AU153" s="536">
        <v>43020.42</v>
      </c>
      <c r="AV153" s="536">
        <v>0</v>
      </c>
      <c r="AW153" s="536">
        <v>113772.28</v>
      </c>
      <c r="AX153" s="536">
        <v>218034.5</v>
      </c>
      <c r="AY153" s="536">
        <v>28848.75</v>
      </c>
      <c r="AZ153" s="536">
        <v>33539.230000000003</v>
      </c>
      <c r="BA153" s="536">
        <v>0</v>
      </c>
      <c r="BB153" s="536">
        <v>22231.07</v>
      </c>
      <c r="BC153" s="536">
        <v>51936.74</v>
      </c>
      <c r="BD153" s="536">
        <v>1280506.99</v>
      </c>
      <c r="BE153" s="536">
        <v>9824.08</v>
      </c>
      <c r="BF153" s="536">
        <v>0</v>
      </c>
      <c r="BG153" s="536">
        <v>0</v>
      </c>
      <c r="BH153" s="536">
        <v>61818.73</v>
      </c>
      <c r="BI153" s="559">
        <v>55289.91</v>
      </c>
    </row>
    <row r="154" spans="1:61" s="537" customFormat="1" ht="15.75" x14ac:dyDescent="0.25">
      <c r="A154" s="895"/>
      <c r="B154" s="535">
        <v>5075</v>
      </c>
      <c r="C154" s="536">
        <v>4518178.6100000003</v>
      </c>
      <c r="D154" s="536">
        <v>40577.61</v>
      </c>
      <c r="E154" s="536">
        <v>0</v>
      </c>
      <c r="F154" s="536">
        <v>0</v>
      </c>
      <c r="G154" s="536">
        <v>0</v>
      </c>
      <c r="H154" s="536">
        <v>131241.1</v>
      </c>
      <c r="I154" s="536">
        <v>0</v>
      </c>
      <c r="J154" s="536">
        <v>0</v>
      </c>
      <c r="K154" s="536">
        <v>0</v>
      </c>
      <c r="L154" s="536">
        <v>32403.7</v>
      </c>
      <c r="M154" s="536">
        <v>0</v>
      </c>
      <c r="N154" s="536">
        <v>5282.4</v>
      </c>
      <c r="O154" s="536">
        <v>127.5</v>
      </c>
      <c r="P154" s="536">
        <v>0</v>
      </c>
      <c r="Q154" s="536">
        <v>300681.28999999998</v>
      </c>
      <c r="R154" s="536">
        <v>3308.85</v>
      </c>
      <c r="S154" s="536">
        <v>861.78</v>
      </c>
      <c r="T154" s="536">
        <v>5157.54</v>
      </c>
      <c r="U154" s="536">
        <v>0</v>
      </c>
      <c r="V154" s="536">
        <v>4950.5</v>
      </c>
      <c r="W154" s="536">
        <v>6985.43</v>
      </c>
      <c r="X154" s="536">
        <v>101581.83</v>
      </c>
      <c r="Y154" s="536">
        <v>14757.67</v>
      </c>
      <c r="Z154" s="536">
        <v>0</v>
      </c>
      <c r="AA154" s="536">
        <v>2168.39</v>
      </c>
      <c r="AB154" s="536">
        <v>0</v>
      </c>
      <c r="AC154" s="536">
        <v>0</v>
      </c>
      <c r="AD154" s="536">
        <v>4295065.28</v>
      </c>
      <c r="AE154" s="536">
        <v>0</v>
      </c>
      <c r="AF154" s="536">
        <v>0</v>
      </c>
      <c r="AG154" s="536">
        <v>18796.47</v>
      </c>
      <c r="AH154" s="536">
        <v>71537.929999999993</v>
      </c>
      <c r="AI154" s="536">
        <v>-17257.54</v>
      </c>
      <c r="AJ154" s="536">
        <v>14323.91</v>
      </c>
      <c r="AK154" s="536">
        <v>0</v>
      </c>
      <c r="AL154" s="536">
        <v>0</v>
      </c>
      <c r="AM154" s="536">
        <v>0</v>
      </c>
      <c r="AN154" s="765">
        <v>78821</v>
      </c>
      <c r="AO154" s="536">
        <v>1067.0999999999999</v>
      </c>
      <c r="AP154" s="536">
        <v>0</v>
      </c>
      <c r="AQ154" s="536">
        <v>146553.01</v>
      </c>
      <c r="AR154" s="536">
        <v>0</v>
      </c>
      <c r="AS154" s="536">
        <v>83754.23</v>
      </c>
      <c r="AT154" s="536">
        <v>414892.19</v>
      </c>
      <c r="AU154" s="536">
        <v>82460.259999999995</v>
      </c>
      <c r="AV154" s="536">
        <v>0</v>
      </c>
      <c r="AW154" s="536">
        <v>2798.59</v>
      </c>
      <c r="AX154" s="536">
        <v>38993.5</v>
      </c>
      <c r="AY154" s="536">
        <v>5496.53</v>
      </c>
      <c r="AZ154" s="536">
        <v>2048.13</v>
      </c>
      <c r="BA154" s="536">
        <v>0</v>
      </c>
      <c r="BB154" s="536">
        <v>10658.51</v>
      </c>
      <c r="BC154" s="536">
        <v>20088.419999999998</v>
      </c>
      <c r="BD154" s="536">
        <v>2880776.59</v>
      </c>
      <c r="BE154" s="536">
        <v>424</v>
      </c>
      <c r="BF154" s="536">
        <v>438027</v>
      </c>
      <c r="BG154" s="536">
        <v>0</v>
      </c>
      <c r="BH154" s="536">
        <v>17726.5</v>
      </c>
      <c r="BI154" s="559">
        <v>5825.94</v>
      </c>
    </row>
    <row r="155" spans="1:61" s="537" customFormat="1" ht="15.75" x14ac:dyDescent="0.25">
      <c r="A155" s="895"/>
      <c r="B155" s="535">
        <v>5085</v>
      </c>
      <c r="C155" s="536">
        <v>2306031.63</v>
      </c>
      <c r="D155" s="536">
        <v>359814.86</v>
      </c>
      <c r="E155" s="536">
        <v>22817.96</v>
      </c>
      <c r="F155" s="536">
        <v>335874</v>
      </c>
      <c r="G155" s="536">
        <v>452381.4</v>
      </c>
      <c r="H155" s="536">
        <v>0</v>
      </c>
      <c r="I155" s="536">
        <v>582209.41</v>
      </c>
      <c r="J155" s="536">
        <v>117989.86</v>
      </c>
      <c r="K155" s="536">
        <v>0</v>
      </c>
      <c r="L155" s="536">
        <v>6884.05</v>
      </c>
      <c r="M155" s="536">
        <v>0</v>
      </c>
      <c r="N155" s="536">
        <v>13832.01</v>
      </c>
      <c r="O155" s="536">
        <v>222441.81</v>
      </c>
      <c r="P155" s="536">
        <v>518494</v>
      </c>
      <c r="Q155" s="536">
        <v>948083.63</v>
      </c>
      <c r="R155" s="536">
        <v>0</v>
      </c>
      <c r="S155" s="536">
        <v>0</v>
      </c>
      <c r="T155" s="536">
        <v>8191.84</v>
      </c>
      <c r="U155" s="536">
        <v>169377.08</v>
      </c>
      <c r="V155" s="536">
        <v>6601.25</v>
      </c>
      <c r="W155" s="536">
        <v>152095.1</v>
      </c>
      <c r="X155" s="536">
        <v>1072682.08</v>
      </c>
      <c r="Y155" s="536">
        <v>131968.71</v>
      </c>
      <c r="Z155" s="536">
        <v>18359.96</v>
      </c>
      <c r="AA155" s="536">
        <v>72854.649999999994</v>
      </c>
      <c r="AB155" s="536">
        <v>0</v>
      </c>
      <c r="AC155" s="536">
        <v>0</v>
      </c>
      <c r="AD155" s="536">
        <v>19245656.84</v>
      </c>
      <c r="AE155" s="536">
        <v>0</v>
      </c>
      <c r="AF155" s="536">
        <v>132085.34</v>
      </c>
      <c r="AG155" s="536">
        <v>10975821.65</v>
      </c>
      <c r="AH155" s="536">
        <v>189360.24</v>
      </c>
      <c r="AI155" s="536">
        <v>235691.84</v>
      </c>
      <c r="AJ155" s="536">
        <v>0</v>
      </c>
      <c r="AK155" s="536">
        <v>53618.52</v>
      </c>
      <c r="AL155" s="536">
        <v>151232.39000000001</v>
      </c>
      <c r="AM155" s="536">
        <v>2995935.62</v>
      </c>
      <c r="AN155" s="765">
        <v>1118797</v>
      </c>
      <c r="AO155" s="536">
        <v>827709.52</v>
      </c>
      <c r="AP155" s="536">
        <v>1619923.12</v>
      </c>
      <c r="AQ155" s="536">
        <v>145670.6</v>
      </c>
      <c r="AR155" s="536">
        <v>-146148.76699999999</v>
      </c>
      <c r="AS155" s="536">
        <v>149626.04999999999</v>
      </c>
      <c r="AT155" s="536">
        <v>293682.90999999997</v>
      </c>
      <c r="AU155" s="536">
        <v>2253.1</v>
      </c>
      <c r="AV155" s="536">
        <v>86553.17</v>
      </c>
      <c r="AW155" s="536">
        <v>301418.55</v>
      </c>
      <c r="AX155" s="536">
        <v>482515.76</v>
      </c>
      <c r="AY155" s="536">
        <v>146103.75</v>
      </c>
      <c r="AZ155" s="536">
        <v>82983.72</v>
      </c>
      <c r="BA155" s="536">
        <v>33991.69</v>
      </c>
      <c r="BB155" s="536">
        <v>0</v>
      </c>
      <c r="BC155" s="536">
        <v>292342.2</v>
      </c>
      <c r="BD155" s="536">
        <v>5979660.1399999997</v>
      </c>
      <c r="BE155" s="536">
        <v>0</v>
      </c>
      <c r="BF155" s="536">
        <v>981932</v>
      </c>
      <c r="BG155" s="536">
        <v>190089.74</v>
      </c>
      <c r="BH155" s="536">
        <v>74966.100000000006</v>
      </c>
      <c r="BI155" s="559">
        <v>117102.65</v>
      </c>
    </row>
    <row r="156" spans="1:61" s="537" customFormat="1" ht="15.75" x14ac:dyDescent="0.25">
      <c r="A156" s="895"/>
      <c r="B156" s="535">
        <v>5090</v>
      </c>
      <c r="C156" s="536">
        <v>0</v>
      </c>
      <c r="D156" s="536">
        <v>0</v>
      </c>
      <c r="E156" s="536">
        <v>0</v>
      </c>
      <c r="F156" s="536">
        <v>0</v>
      </c>
      <c r="G156" s="536">
        <v>0</v>
      </c>
      <c r="H156" s="536">
        <v>0</v>
      </c>
      <c r="I156" s="536">
        <v>2520.1799999999998</v>
      </c>
      <c r="J156" s="536">
        <v>0</v>
      </c>
      <c r="K156" s="536">
        <v>0</v>
      </c>
      <c r="L156" s="536">
        <v>0</v>
      </c>
      <c r="M156" s="536">
        <v>0</v>
      </c>
      <c r="N156" s="536">
        <v>0</v>
      </c>
      <c r="O156" s="536">
        <v>0</v>
      </c>
      <c r="P156" s="536">
        <v>0</v>
      </c>
      <c r="Q156" s="536">
        <v>0</v>
      </c>
      <c r="R156" s="536">
        <v>0</v>
      </c>
      <c r="S156" s="536">
        <v>0</v>
      </c>
      <c r="T156" s="536">
        <v>0</v>
      </c>
      <c r="U156" s="536">
        <v>0</v>
      </c>
      <c r="V156" s="536">
        <v>0</v>
      </c>
      <c r="W156" s="536">
        <v>0</v>
      </c>
      <c r="X156" s="536">
        <v>0</v>
      </c>
      <c r="Y156" s="536">
        <v>0</v>
      </c>
      <c r="Z156" s="536">
        <v>0</v>
      </c>
      <c r="AA156" s="536">
        <v>0</v>
      </c>
      <c r="AB156" s="536">
        <v>0</v>
      </c>
      <c r="AC156" s="536">
        <v>0</v>
      </c>
      <c r="AD156" s="536">
        <v>0</v>
      </c>
      <c r="AE156" s="536">
        <v>0</v>
      </c>
      <c r="AF156" s="536">
        <v>0</v>
      </c>
      <c r="AG156" s="536">
        <v>0</v>
      </c>
      <c r="AH156" s="536">
        <v>0</v>
      </c>
      <c r="AI156" s="536">
        <v>0</v>
      </c>
      <c r="AJ156" s="536">
        <v>2835.6</v>
      </c>
      <c r="AK156" s="536">
        <v>0</v>
      </c>
      <c r="AL156" s="536">
        <v>0</v>
      </c>
      <c r="AM156" s="536">
        <v>0</v>
      </c>
      <c r="AN156" s="765">
        <v>0</v>
      </c>
      <c r="AO156" s="536">
        <v>0</v>
      </c>
      <c r="AP156" s="536">
        <v>0</v>
      </c>
      <c r="AQ156" s="536">
        <v>0</v>
      </c>
      <c r="AR156" s="536">
        <v>0</v>
      </c>
      <c r="AS156" s="536">
        <v>0</v>
      </c>
      <c r="AT156" s="536">
        <v>0</v>
      </c>
      <c r="AU156" s="536">
        <v>0</v>
      </c>
      <c r="AV156" s="536">
        <v>0</v>
      </c>
      <c r="AW156" s="536">
        <v>0</v>
      </c>
      <c r="AX156" s="536">
        <v>491.32</v>
      </c>
      <c r="AY156" s="536">
        <v>0</v>
      </c>
      <c r="AZ156" s="536">
        <v>0</v>
      </c>
      <c r="BA156" s="536">
        <v>0</v>
      </c>
      <c r="BB156" s="536">
        <v>0</v>
      </c>
      <c r="BC156" s="536">
        <v>0</v>
      </c>
      <c r="BD156" s="536">
        <v>0</v>
      </c>
      <c r="BE156" s="536">
        <v>0</v>
      </c>
      <c r="BF156" s="536">
        <v>0</v>
      </c>
      <c r="BG156" s="536">
        <v>0</v>
      </c>
      <c r="BH156" s="536">
        <v>0</v>
      </c>
      <c r="BI156" s="559">
        <v>0</v>
      </c>
    </row>
    <row r="157" spans="1:61" s="537" customFormat="1" ht="15.75" x14ac:dyDescent="0.25">
      <c r="A157" s="895"/>
      <c r="B157" s="535">
        <v>5095</v>
      </c>
      <c r="C157" s="536">
        <v>0</v>
      </c>
      <c r="D157" s="536">
        <v>20318.189999999999</v>
      </c>
      <c r="E157" s="536">
        <v>0</v>
      </c>
      <c r="F157" s="536">
        <v>31779</v>
      </c>
      <c r="G157" s="536">
        <v>0</v>
      </c>
      <c r="H157" s="536">
        <v>0</v>
      </c>
      <c r="I157" s="536">
        <v>99665.63</v>
      </c>
      <c r="J157" s="536">
        <v>11133.59</v>
      </c>
      <c r="K157" s="536">
        <v>4661.75</v>
      </c>
      <c r="L157" s="536">
        <v>0</v>
      </c>
      <c r="M157" s="536">
        <v>35523.86</v>
      </c>
      <c r="N157" s="536">
        <v>0</v>
      </c>
      <c r="O157" s="536">
        <v>0</v>
      </c>
      <c r="P157" s="536">
        <v>0</v>
      </c>
      <c r="Q157" s="536">
        <v>232857.98</v>
      </c>
      <c r="R157" s="536">
        <v>114322.39</v>
      </c>
      <c r="S157" s="536">
        <v>0</v>
      </c>
      <c r="T157" s="536">
        <v>28608.240000000002</v>
      </c>
      <c r="U157" s="536">
        <v>0</v>
      </c>
      <c r="V157" s="536">
        <v>13543.09</v>
      </c>
      <c r="W157" s="536">
        <v>0</v>
      </c>
      <c r="X157" s="536">
        <v>247702.11</v>
      </c>
      <c r="Y157" s="536">
        <v>60197.82</v>
      </c>
      <c r="Z157" s="536">
        <v>0</v>
      </c>
      <c r="AA157" s="536">
        <v>18494.04</v>
      </c>
      <c r="AB157" s="536">
        <v>11701.36</v>
      </c>
      <c r="AC157" s="536">
        <v>2683.36</v>
      </c>
      <c r="AD157" s="536">
        <v>0</v>
      </c>
      <c r="AE157" s="536">
        <v>0</v>
      </c>
      <c r="AF157" s="536">
        <v>0</v>
      </c>
      <c r="AG157" s="536">
        <v>0</v>
      </c>
      <c r="AH157" s="536">
        <v>10087.969999999999</v>
      </c>
      <c r="AI157" s="536">
        <v>56171.18</v>
      </c>
      <c r="AJ157" s="536">
        <v>20736</v>
      </c>
      <c r="AK157" s="536">
        <v>0</v>
      </c>
      <c r="AL157" s="536">
        <v>86933.77</v>
      </c>
      <c r="AM157" s="536">
        <v>122601.54</v>
      </c>
      <c r="AN157" s="765">
        <v>0</v>
      </c>
      <c r="AO157" s="536">
        <v>50873.62</v>
      </c>
      <c r="AP157" s="536">
        <v>0</v>
      </c>
      <c r="AQ157" s="536">
        <v>34678.300000000003</v>
      </c>
      <c r="AR157" s="536">
        <v>88775.039999999994</v>
      </c>
      <c r="AS157" s="536">
        <v>13106.28</v>
      </c>
      <c r="AT157" s="536">
        <v>72159.789999999994</v>
      </c>
      <c r="AU157" s="536">
        <v>0</v>
      </c>
      <c r="AV157" s="536">
        <v>0</v>
      </c>
      <c r="AW157" s="536">
        <v>37264.31</v>
      </c>
      <c r="AX157" s="536">
        <v>482.97</v>
      </c>
      <c r="AY157" s="536">
        <v>19342.34</v>
      </c>
      <c r="AZ157" s="536">
        <v>54579.360000000001</v>
      </c>
      <c r="BA157" s="536">
        <v>1113.28</v>
      </c>
      <c r="BB157" s="536">
        <v>0</v>
      </c>
      <c r="BC157" s="536">
        <v>27288.06</v>
      </c>
      <c r="BD157" s="536">
        <v>0</v>
      </c>
      <c r="BE157" s="536">
        <v>0</v>
      </c>
      <c r="BF157" s="536">
        <v>0</v>
      </c>
      <c r="BG157" s="536">
        <v>73624.22</v>
      </c>
      <c r="BH157" s="536">
        <v>0</v>
      </c>
      <c r="BI157" s="559">
        <v>41664.720000000001</v>
      </c>
    </row>
    <row r="158" spans="1:61" s="537" customFormat="1" ht="15.75" x14ac:dyDescent="0.25">
      <c r="A158" s="896"/>
      <c r="B158" s="535">
        <v>5096</v>
      </c>
      <c r="C158" s="536">
        <v>0</v>
      </c>
      <c r="D158" s="536">
        <v>2791</v>
      </c>
      <c r="E158" s="536">
        <v>0</v>
      </c>
      <c r="F158" s="536">
        <v>0</v>
      </c>
      <c r="G158" s="536">
        <v>560</v>
      </c>
      <c r="H158" s="536">
        <v>0</v>
      </c>
      <c r="I158" s="536">
        <v>614.72</v>
      </c>
      <c r="J158" s="536">
        <v>0</v>
      </c>
      <c r="K158" s="536">
        <v>0</v>
      </c>
      <c r="L158" s="536">
        <v>0</v>
      </c>
      <c r="M158" s="536">
        <v>0</v>
      </c>
      <c r="N158" s="536">
        <v>0</v>
      </c>
      <c r="O158" s="536">
        <v>27868.06</v>
      </c>
      <c r="P158" s="536">
        <v>1249</v>
      </c>
      <c r="Q158" s="536">
        <v>0</v>
      </c>
      <c r="R158" s="536">
        <v>3047.67</v>
      </c>
      <c r="S158" s="536">
        <v>0</v>
      </c>
      <c r="T158" s="536">
        <v>0</v>
      </c>
      <c r="U158" s="536">
        <v>147999.67000000001</v>
      </c>
      <c r="V158" s="536">
        <v>0</v>
      </c>
      <c r="W158" s="536">
        <v>0</v>
      </c>
      <c r="X158" s="536">
        <v>0</v>
      </c>
      <c r="Y158" s="536">
        <v>0</v>
      </c>
      <c r="Z158" s="536">
        <v>0</v>
      </c>
      <c r="AA158" s="536">
        <v>3700</v>
      </c>
      <c r="AB158" s="536">
        <v>0</v>
      </c>
      <c r="AC158" s="536">
        <v>0</v>
      </c>
      <c r="AD158" s="536">
        <v>0</v>
      </c>
      <c r="AE158" s="536">
        <v>0</v>
      </c>
      <c r="AF158" s="536">
        <v>0</v>
      </c>
      <c r="AG158" s="536">
        <v>272520.33</v>
      </c>
      <c r="AH158" s="536">
        <v>0</v>
      </c>
      <c r="AI158" s="536">
        <v>0</v>
      </c>
      <c r="AJ158" s="536">
        <v>0</v>
      </c>
      <c r="AK158" s="536">
        <v>0</v>
      </c>
      <c r="AL158" s="536">
        <v>0</v>
      </c>
      <c r="AM158" s="536">
        <v>0</v>
      </c>
      <c r="AN158" s="765">
        <v>0</v>
      </c>
      <c r="AO158" s="536">
        <v>0</v>
      </c>
      <c r="AP158" s="536">
        <v>0</v>
      </c>
      <c r="AQ158" s="536">
        <v>0</v>
      </c>
      <c r="AR158" s="536">
        <v>0</v>
      </c>
      <c r="AS158" s="536">
        <v>0</v>
      </c>
      <c r="AT158" s="536">
        <v>0</v>
      </c>
      <c r="AU158" s="536">
        <v>23829.89</v>
      </c>
      <c r="AV158" s="536">
        <v>0</v>
      </c>
      <c r="AW158" s="536">
        <v>6600</v>
      </c>
      <c r="AX158" s="536">
        <v>187879.08</v>
      </c>
      <c r="AY158" s="536">
        <v>1999.33</v>
      </c>
      <c r="AZ158" s="536">
        <v>0</v>
      </c>
      <c r="BA158" s="536">
        <v>0</v>
      </c>
      <c r="BB158" s="536">
        <v>0</v>
      </c>
      <c r="BC158" s="536">
        <v>0</v>
      </c>
      <c r="BD158" s="536">
        <v>0</v>
      </c>
      <c r="BE158" s="536">
        <v>0</v>
      </c>
      <c r="BF158" s="536">
        <v>0</v>
      </c>
      <c r="BG158" s="536">
        <v>0</v>
      </c>
      <c r="BH158" s="536">
        <v>0</v>
      </c>
      <c r="BI158" s="559">
        <v>0</v>
      </c>
    </row>
    <row r="159" spans="1:61" s="537" customFormat="1" ht="15.75" x14ac:dyDescent="0.25">
      <c r="A159" s="575" t="s">
        <v>624</v>
      </c>
      <c r="B159" s="576"/>
      <c r="C159" s="577">
        <v>246226372.84</v>
      </c>
      <c r="D159" s="577">
        <v>13122890.970000001</v>
      </c>
      <c r="E159" s="577">
        <v>1110089.3600000001</v>
      </c>
      <c r="F159" s="577">
        <v>12806621</v>
      </c>
      <c r="G159" s="577">
        <v>11143635.560000001</v>
      </c>
      <c r="H159" s="577">
        <v>19760560.030000001</v>
      </c>
      <c r="I159" s="577">
        <v>9409406.4100000001</v>
      </c>
      <c r="J159" s="577">
        <v>2421317.52</v>
      </c>
      <c r="K159" s="577">
        <v>824638.85</v>
      </c>
      <c r="L159" s="577">
        <v>723132.27</v>
      </c>
      <c r="M159" s="577">
        <v>2392942.34</v>
      </c>
      <c r="N159" s="577">
        <v>26013230.370000001</v>
      </c>
      <c r="O159" s="577">
        <v>6098748.7000000002</v>
      </c>
      <c r="P159" s="577">
        <v>7242827.79</v>
      </c>
      <c r="Q159" s="577">
        <v>39871459.700000003</v>
      </c>
      <c r="R159" s="577">
        <v>18778646.82</v>
      </c>
      <c r="S159" s="577">
        <v>13115179.82</v>
      </c>
      <c r="T159" s="577">
        <v>1504986.76</v>
      </c>
      <c r="U159" s="577">
        <v>7763111.9699999997</v>
      </c>
      <c r="V159" s="577">
        <v>6068153.1399999997</v>
      </c>
      <c r="W159" s="577">
        <v>1667415.49</v>
      </c>
      <c r="X159" s="577">
        <v>14637576.960000001</v>
      </c>
      <c r="Y159" s="577">
        <v>3513087.5</v>
      </c>
      <c r="Z159" s="577">
        <v>6462492.1100000003</v>
      </c>
      <c r="AA159" s="577">
        <v>1075599.27</v>
      </c>
      <c r="AB159" s="577">
        <v>496998.6</v>
      </c>
      <c r="AC159" s="577">
        <v>1125188.5900000001</v>
      </c>
      <c r="AD159" s="577">
        <v>527669609.48000002</v>
      </c>
      <c r="AE159" s="577">
        <v>5937171</v>
      </c>
      <c r="AF159" s="577">
        <v>9123740.0426000003</v>
      </c>
      <c r="AG159" s="577">
        <v>81061403.480000004</v>
      </c>
      <c r="AH159" s="577">
        <v>6028029.8700000001</v>
      </c>
      <c r="AI159" s="577">
        <v>7017165.0899999999</v>
      </c>
      <c r="AJ159" s="577">
        <v>20479372.059999999</v>
      </c>
      <c r="AK159" s="577">
        <v>2668435.7999999998</v>
      </c>
      <c r="AL159" s="577">
        <v>4926170.83</v>
      </c>
      <c r="AM159" s="577">
        <v>38259025.149999999</v>
      </c>
      <c r="AN159" s="766">
        <v>10485033</v>
      </c>
      <c r="AO159" s="577">
        <v>11808500.199999999</v>
      </c>
      <c r="AP159" s="577">
        <v>18379848.030000001</v>
      </c>
      <c r="AQ159" s="577">
        <v>2925623.72</v>
      </c>
      <c r="AR159" s="577">
        <v>6656815.5446159998</v>
      </c>
      <c r="AS159" s="577">
        <v>2705136.74</v>
      </c>
      <c r="AT159" s="577">
        <v>18405058.100000001</v>
      </c>
      <c r="AU159" s="577">
        <v>3151063.28</v>
      </c>
      <c r="AV159" s="577">
        <v>12083295.92</v>
      </c>
      <c r="AW159" s="577">
        <v>3387693.46</v>
      </c>
      <c r="AX159" s="577">
        <v>10770244.279999999</v>
      </c>
      <c r="AY159" s="577">
        <v>1390403.99</v>
      </c>
      <c r="AZ159" s="577">
        <v>2184379.64</v>
      </c>
      <c r="BA159" s="577">
        <v>1480988.42</v>
      </c>
      <c r="BB159" s="577">
        <v>15992486.960000001</v>
      </c>
      <c r="BC159" s="577">
        <v>2794063.36</v>
      </c>
      <c r="BD159" s="577">
        <v>256927680.53</v>
      </c>
      <c r="BE159" s="577">
        <v>3491790.14</v>
      </c>
      <c r="BF159" s="577">
        <v>13905475</v>
      </c>
      <c r="BG159" s="577">
        <v>6580465.9900000002</v>
      </c>
      <c r="BH159" s="577">
        <v>1851399.48</v>
      </c>
      <c r="BI159" s="578">
        <v>5913846.9400000004</v>
      </c>
    </row>
    <row r="160" spans="1:61" s="537" customFormat="1" ht="15.75" x14ac:dyDescent="0.25">
      <c r="AN160" s="767"/>
    </row>
    <row r="163" spans="1:7" x14ac:dyDescent="0.25">
      <c r="A163" s="519" t="s">
        <v>668</v>
      </c>
    </row>
    <row r="164" spans="1:7" x14ac:dyDescent="0.25">
      <c r="A164" s="502" t="s">
        <v>669</v>
      </c>
      <c r="D164" s="502" t="s">
        <v>670</v>
      </c>
    </row>
    <row r="166" spans="1:7" ht="15.75" customHeight="1" x14ac:dyDescent="0.25">
      <c r="A166" s="579">
        <v>1</v>
      </c>
      <c r="B166" s="492"/>
      <c r="C166" s="502" t="s">
        <v>665</v>
      </c>
      <c r="D166" s="502">
        <v>5605</v>
      </c>
      <c r="E166" s="502">
        <v>57</v>
      </c>
      <c r="F166" s="502" t="s">
        <v>716</v>
      </c>
      <c r="G166" s="502">
        <v>0</v>
      </c>
    </row>
    <row r="167" spans="1:7" x14ac:dyDescent="0.25">
      <c r="A167" s="579">
        <v>2</v>
      </c>
      <c r="B167" s="580" t="s">
        <v>113</v>
      </c>
      <c r="D167" s="502">
        <v>5610</v>
      </c>
      <c r="E167" s="502">
        <v>58</v>
      </c>
      <c r="F167" s="502" t="s">
        <v>717</v>
      </c>
      <c r="G167" s="502">
        <v>0</v>
      </c>
    </row>
    <row r="168" spans="1:7" x14ac:dyDescent="0.25">
      <c r="A168" s="579">
        <v>3</v>
      </c>
      <c r="B168" s="581" t="s">
        <v>671</v>
      </c>
      <c r="D168" s="502">
        <v>5615</v>
      </c>
      <c r="E168" s="502">
        <v>59</v>
      </c>
      <c r="F168" s="502" t="s">
        <v>718</v>
      </c>
      <c r="G168" s="502">
        <v>0</v>
      </c>
    </row>
    <row r="169" spans="1:7" x14ac:dyDescent="0.25">
      <c r="A169" s="579">
        <v>4</v>
      </c>
      <c r="B169" s="581" t="s">
        <v>672</v>
      </c>
      <c r="D169" s="502">
        <v>5620</v>
      </c>
      <c r="E169" s="502">
        <v>60</v>
      </c>
      <c r="F169" s="502" t="s">
        <v>719</v>
      </c>
      <c r="G169" s="502">
        <v>0</v>
      </c>
    </row>
    <row r="170" spans="1:7" x14ac:dyDescent="0.25">
      <c r="A170" s="579">
        <v>5</v>
      </c>
      <c r="B170" s="581" t="s">
        <v>673</v>
      </c>
      <c r="D170" s="502">
        <v>5625</v>
      </c>
      <c r="E170" s="502">
        <v>61</v>
      </c>
      <c r="F170" s="502" t="s">
        <v>720</v>
      </c>
      <c r="G170" s="502">
        <v>0</v>
      </c>
    </row>
    <row r="171" spans="1:7" x14ac:dyDescent="0.25">
      <c r="A171" s="579">
        <v>6</v>
      </c>
      <c r="B171" s="581" t="s">
        <v>674</v>
      </c>
      <c r="D171" s="502">
        <v>5630</v>
      </c>
      <c r="E171" s="502">
        <v>62</v>
      </c>
      <c r="F171" s="502" t="s">
        <v>721</v>
      </c>
      <c r="G171" s="502">
        <v>0</v>
      </c>
    </row>
    <row r="172" spans="1:7" x14ac:dyDescent="0.25">
      <c r="A172" s="579">
        <v>7</v>
      </c>
      <c r="B172" s="581" t="s">
        <v>675</v>
      </c>
      <c r="D172" s="502">
        <v>5640</v>
      </c>
      <c r="E172" s="502">
        <v>63</v>
      </c>
      <c r="F172" s="502" t="s">
        <v>722</v>
      </c>
      <c r="G172" s="502">
        <v>0</v>
      </c>
    </row>
    <row r="173" spans="1:7" x14ac:dyDescent="0.25">
      <c r="A173" s="579">
        <v>8</v>
      </c>
      <c r="B173" s="581" t="s">
        <v>676</v>
      </c>
      <c r="D173" s="502">
        <v>5645</v>
      </c>
      <c r="E173" s="502">
        <v>64</v>
      </c>
      <c r="F173" s="502" t="s">
        <v>723</v>
      </c>
      <c r="G173" s="502">
        <v>0</v>
      </c>
    </row>
    <row r="174" spans="1:7" x14ac:dyDescent="0.25">
      <c r="A174" s="579">
        <v>9</v>
      </c>
      <c r="B174" s="581" t="s">
        <v>677</v>
      </c>
      <c r="D174" s="502">
        <v>5646</v>
      </c>
      <c r="E174" s="502">
        <v>65</v>
      </c>
      <c r="F174" s="502" t="s">
        <v>724</v>
      </c>
      <c r="G174" s="502">
        <v>0</v>
      </c>
    </row>
    <row r="175" spans="1:7" x14ac:dyDescent="0.25">
      <c r="A175" s="579">
        <v>10</v>
      </c>
      <c r="B175" s="581" t="s">
        <v>678</v>
      </c>
      <c r="D175" s="502">
        <v>5647</v>
      </c>
      <c r="E175" s="502">
        <v>66</v>
      </c>
      <c r="F175" s="502" t="s">
        <v>725</v>
      </c>
      <c r="G175" s="502">
        <v>0</v>
      </c>
    </row>
    <row r="176" spans="1:7" x14ac:dyDescent="0.25">
      <c r="A176" s="579">
        <v>11</v>
      </c>
      <c r="B176" s="581" t="s">
        <v>679</v>
      </c>
      <c r="D176" s="502">
        <v>5650</v>
      </c>
      <c r="E176" s="502">
        <v>67</v>
      </c>
      <c r="F176" s="502" t="s">
        <v>726</v>
      </c>
      <c r="G176" s="502">
        <v>0</v>
      </c>
    </row>
    <row r="177" spans="1:7" x14ac:dyDescent="0.25">
      <c r="A177" s="579">
        <v>12</v>
      </c>
      <c r="B177" s="581" t="s">
        <v>680</v>
      </c>
      <c r="D177" s="502">
        <v>5655</v>
      </c>
      <c r="E177" s="502">
        <v>68</v>
      </c>
      <c r="F177" s="502" t="s">
        <v>727</v>
      </c>
      <c r="G177" s="502">
        <v>0</v>
      </c>
    </row>
    <row r="178" spans="1:7" x14ac:dyDescent="0.25">
      <c r="A178" s="579">
        <v>13</v>
      </c>
      <c r="B178" s="581" t="s">
        <v>681</v>
      </c>
      <c r="D178" s="502">
        <v>5665</v>
      </c>
      <c r="E178" s="502">
        <v>69</v>
      </c>
      <c r="F178" s="502" t="s">
        <v>728</v>
      </c>
      <c r="G178" s="502">
        <v>0</v>
      </c>
    </row>
    <row r="179" spans="1:7" x14ac:dyDescent="0.25">
      <c r="A179" s="579">
        <v>14</v>
      </c>
      <c r="B179" s="581" t="s">
        <v>682</v>
      </c>
      <c r="D179" s="502">
        <v>5670</v>
      </c>
      <c r="E179" s="502">
        <v>70</v>
      </c>
      <c r="F179" s="502" t="s">
        <v>729</v>
      </c>
      <c r="G179" s="502">
        <v>0</v>
      </c>
    </row>
    <row r="180" spans="1:7" x14ac:dyDescent="0.25">
      <c r="A180" s="579">
        <v>15</v>
      </c>
      <c r="B180" s="581" t="s">
        <v>683</v>
      </c>
      <c r="D180" s="502">
        <v>5672</v>
      </c>
      <c r="E180" s="502">
        <v>71</v>
      </c>
      <c r="F180" s="502" t="s">
        <v>730</v>
      </c>
      <c r="G180" s="502">
        <v>0</v>
      </c>
    </row>
    <row r="181" spans="1:7" x14ac:dyDescent="0.25">
      <c r="A181" s="579">
        <v>16</v>
      </c>
      <c r="B181" s="581" t="s">
        <v>684</v>
      </c>
      <c r="D181" s="502">
        <v>5675</v>
      </c>
      <c r="E181" s="502">
        <v>72</v>
      </c>
      <c r="F181" s="502" t="s">
        <v>731</v>
      </c>
      <c r="G181" s="502">
        <v>0</v>
      </c>
    </row>
    <row r="182" spans="1:7" x14ac:dyDescent="0.25">
      <c r="A182" s="579">
        <v>17</v>
      </c>
      <c r="B182" s="581" t="s">
        <v>685</v>
      </c>
      <c r="D182" s="502">
        <v>5680</v>
      </c>
      <c r="E182" s="502">
        <v>73</v>
      </c>
      <c r="F182" s="502" t="s">
        <v>732</v>
      </c>
      <c r="G182" s="502">
        <v>0</v>
      </c>
    </row>
    <row r="183" spans="1:7" x14ac:dyDescent="0.25">
      <c r="A183" s="579">
        <v>18</v>
      </c>
      <c r="B183" s="581" t="s">
        <v>686</v>
      </c>
      <c r="C183" s="502" t="s">
        <v>666</v>
      </c>
      <c r="D183" s="502">
        <v>5515</v>
      </c>
      <c r="E183" s="502">
        <v>55</v>
      </c>
      <c r="F183" s="502" t="s">
        <v>715</v>
      </c>
      <c r="G183" s="502">
        <v>0</v>
      </c>
    </row>
    <row r="184" spans="1:7" ht="15.75" customHeight="1" x14ac:dyDescent="0.25">
      <c r="A184" s="579">
        <v>19</v>
      </c>
      <c r="B184" s="581" t="s">
        <v>687</v>
      </c>
      <c r="C184" s="502" t="s">
        <v>660</v>
      </c>
      <c r="D184" s="502">
        <v>5305</v>
      </c>
      <c r="E184" s="502">
        <v>40</v>
      </c>
      <c r="F184" s="502" t="s">
        <v>704</v>
      </c>
      <c r="G184" s="502">
        <v>0</v>
      </c>
    </row>
    <row r="185" spans="1:7" x14ac:dyDescent="0.25">
      <c r="A185" s="579">
        <v>20</v>
      </c>
      <c r="B185" s="581" t="s">
        <v>688</v>
      </c>
      <c r="D185" s="502">
        <v>5310</v>
      </c>
      <c r="E185" s="502">
        <v>41</v>
      </c>
      <c r="F185" s="502" t="s">
        <v>705</v>
      </c>
      <c r="G185" s="502">
        <v>0</v>
      </c>
    </row>
    <row r="186" spans="1:7" x14ac:dyDescent="0.25">
      <c r="A186" s="579">
        <v>21</v>
      </c>
      <c r="B186" s="581" t="s">
        <v>689</v>
      </c>
      <c r="D186" s="502">
        <v>5315</v>
      </c>
      <c r="E186" s="502">
        <v>42</v>
      </c>
      <c r="F186" s="502" t="s">
        <v>706</v>
      </c>
      <c r="G186" s="502">
        <v>0</v>
      </c>
    </row>
    <row r="187" spans="1:7" x14ac:dyDescent="0.25">
      <c r="A187" s="579">
        <v>22</v>
      </c>
      <c r="B187" s="581" t="s">
        <v>690</v>
      </c>
      <c r="D187" s="502">
        <v>5320</v>
      </c>
      <c r="E187" s="502">
        <v>43</v>
      </c>
      <c r="F187" s="502" t="s">
        <v>707</v>
      </c>
      <c r="G187" s="502">
        <v>0</v>
      </c>
    </row>
    <row r="188" spans="1:7" x14ac:dyDescent="0.25">
      <c r="A188" s="579">
        <v>24</v>
      </c>
      <c r="B188" s="580" t="s">
        <v>116</v>
      </c>
      <c r="D188" s="502">
        <v>5325</v>
      </c>
      <c r="E188" s="502">
        <v>44</v>
      </c>
      <c r="F188" s="502" t="s">
        <v>708</v>
      </c>
      <c r="G188" s="502">
        <v>0</v>
      </c>
    </row>
    <row r="189" spans="1:7" x14ac:dyDescent="0.25">
      <c r="A189" s="579">
        <v>25</v>
      </c>
      <c r="B189" s="581" t="s">
        <v>691</v>
      </c>
      <c r="D189" s="502">
        <v>5330</v>
      </c>
      <c r="E189" s="502">
        <v>45</v>
      </c>
      <c r="F189" s="502" t="s">
        <v>709</v>
      </c>
      <c r="G189" s="502">
        <v>0</v>
      </c>
    </row>
    <row r="190" spans="1:7" x14ac:dyDescent="0.25">
      <c r="A190" s="579">
        <v>26</v>
      </c>
      <c r="B190" s="581" t="s">
        <v>692</v>
      </c>
      <c r="D190" s="502">
        <v>5340</v>
      </c>
      <c r="E190" s="502">
        <v>46</v>
      </c>
      <c r="F190" s="502" t="s">
        <v>710</v>
      </c>
      <c r="G190" s="502">
        <v>0</v>
      </c>
    </row>
    <row r="191" spans="1:7" ht="15.75" customHeight="1" x14ac:dyDescent="0.25">
      <c r="A191" s="579">
        <v>27</v>
      </c>
      <c r="B191" s="581" t="s">
        <v>693</v>
      </c>
      <c r="C191" s="502" t="s">
        <v>120</v>
      </c>
      <c r="D191" s="502">
        <v>5405</v>
      </c>
      <c r="E191" s="502">
        <v>49</v>
      </c>
      <c r="F191" s="502" t="s">
        <v>711</v>
      </c>
      <c r="G191" s="502">
        <v>0</v>
      </c>
    </row>
    <row r="192" spans="1:7" x14ac:dyDescent="0.25">
      <c r="A192" s="579">
        <v>28</v>
      </c>
      <c r="B192" s="581" t="s">
        <v>694</v>
      </c>
      <c r="D192" s="502">
        <v>5410</v>
      </c>
      <c r="E192" s="502">
        <v>50</v>
      </c>
      <c r="F192" s="502" t="s">
        <v>712</v>
      </c>
      <c r="G192" s="502">
        <v>0</v>
      </c>
    </row>
    <row r="193" spans="1:7" x14ac:dyDescent="0.25">
      <c r="A193" s="579">
        <v>29</v>
      </c>
      <c r="B193" s="581" t="s">
        <v>695</v>
      </c>
      <c r="D193" s="502">
        <v>5420</v>
      </c>
      <c r="E193" s="502">
        <v>51</v>
      </c>
      <c r="F193" s="502" t="s">
        <v>713</v>
      </c>
      <c r="G193" s="502">
        <v>0</v>
      </c>
    </row>
    <row r="194" spans="1:7" x14ac:dyDescent="0.25">
      <c r="A194" s="579">
        <v>30</v>
      </c>
      <c r="B194" s="581" t="s">
        <v>696</v>
      </c>
      <c r="D194" s="502">
        <v>5425</v>
      </c>
      <c r="E194" s="502">
        <v>52</v>
      </c>
      <c r="F194" s="502" t="s">
        <v>714</v>
      </c>
      <c r="G194" s="502">
        <v>0</v>
      </c>
    </row>
    <row r="195" spans="1:7" x14ac:dyDescent="0.25">
      <c r="A195" s="579">
        <v>31</v>
      </c>
      <c r="B195" s="581" t="s">
        <v>697</v>
      </c>
      <c r="C195" s="502" t="s">
        <v>667</v>
      </c>
      <c r="D195" s="502">
        <v>5635</v>
      </c>
      <c r="E195" s="502">
        <v>76</v>
      </c>
      <c r="F195" s="502" t="s">
        <v>733</v>
      </c>
      <c r="G195" s="502">
        <v>0</v>
      </c>
    </row>
    <row r="196" spans="1:7" x14ac:dyDescent="0.25">
      <c r="A196" s="579">
        <v>32</v>
      </c>
      <c r="B196" s="581" t="s">
        <v>698</v>
      </c>
      <c r="D196" s="502">
        <v>6210</v>
      </c>
      <c r="E196" s="502">
        <v>77</v>
      </c>
      <c r="F196" s="502" t="s">
        <v>734</v>
      </c>
      <c r="G196" s="502">
        <v>0</v>
      </c>
    </row>
    <row r="197" spans="1:7" x14ac:dyDescent="0.25">
      <c r="A197" s="579">
        <v>33</v>
      </c>
      <c r="B197" s="581" t="s">
        <v>699</v>
      </c>
      <c r="C197" s="502" t="s">
        <v>116</v>
      </c>
      <c r="D197" s="502">
        <v>5105</v>
      </c>
      <c r="E197" s="502">
        <v>25</v>
      </c>
      <c r="F197" s="502" t="s">
        <v>691</v>
      </c>
      <c r="G197" s="502">
        <v>0</v>
      </c>
    </row>
    <row r="198" spans="1:7" x14ac:dyDescent="0.25">
      <c r="A198" s="579">
        <v>34</v>
      </c>
      <c r="B198" s="581" t="s">
        <v>700</v>
      </c>
      <c r="D198" s="502">
        <v>5110</v>
      </c>
      <c r="E198" s="502">
        <v>26</v>
      </c>
      <c r="F198" s="502" t="s">
        <v>692</v>
      </c>
      <c r="G198" s="502">
        <v>0</v>
      </c>
    </row>
    <row r="199" spans="1:7" x14ac:dyDescent="0.25">
      <c r="A199" s="579">
        <v>35</v>
      </c>
      <c r="B199" s="581" t="s">
        <v>701</v>
      </c>
      <c r="D199" s="502">
        <v>5112</v>
      </c>
      <c r="E199" s="502">
        <v>37</v>
      </c>
      <c r="F199" s="502" t="s">
        <v>703</v>
      </c>
      <c r="G199" s="502">
        <v>0</v>
      </c>
    </row>
    <row r="200" spans="1:7" x14ac:dyDescent="0.25">
      <c r="A200" s="579">
        <v>36</v>
      </c>
      <c r="B200" s="581" t="s">
        <v>702</v>
      </c>
      <c r="D200" s="502">
        <v>5114</v>
      </c>
      <c r="E200" s="502">
        <v>27</v>
      </c>
      <c r="F200" s="502" t="s">
        <v>693</v>
      </c>
      <c r="G200" s="502">
        <v>0</v>
      </c>
    </row>
    <row r="201" spans="1:7" x14ac:dyDescent="0.25">
      <c r="A201" s="579">
        <v>37</v>
      </c>
      <c r="B201" s="581" t="s">
        <v>703</v>
      </c>
      <c r="D201" s="502">
        <v>5120</v>
      </c>
      <c r="E201" s="502">
        <v>28</v>
      </c>
      <c r="F201" s="502" t="s">
        <v>694</v>
      </c>
      <c r="G201" s="502">
        <v>0</v>
      </c>
    </row>
    <row r="202" spans="1:7" x14ac:dyDescent="0.25">
      <c r="A202" s="579">
        <v>39</v>
      </c>
      <c r="B202" s="580" t="s">
        <v>660</v>
      </c>
      <c r="D202" s="502">
        <v>5125</v>
      </c>
      <c r="E202" s="502">
        <v>29</v>
      </c>
      <c r="F202" s="502" t="s">
        <v>695</v>
      </c>
      <c r="G202" s="502">
        <v>0</v>
      </c>
    </row>
    <row r="203" spans="1:7" x14ac:dyDescent="0.25">
      <c r="A203" s="579">
        <v>40</v>
      </c>
      <c r="B203" s="581" t="s">
        <v>704</v>
      </c>
      <c r="D203" s="502">
        <v>5130</v>
      </c>
      <c r="E203" s="502">
        <v>30</v>
      </c>
      <c r="F203" s="502" t="s">
        <v>696</v>
      </c>
      <c r="G203" s="502">
        <v>0</v>
      </c>
    </row>
    <row r="204" spans="1:7" x14ac:dyDescent="0.25">
      <c r="A204" s="579">
        <v>41</v>
      </c>
      <c r="B204" s="581" t="s">
        <v>705</v>
      </c>
      <c r="D204" s="502">
        <v>5135</v>
      </c>
      <c r="E204" s="502">
        <v>31</v>
      </c>
      <c r="F204" s="502" t="s">
        <v>697</v>
      </c>
      <c r="G204" s="502">
        <v>0</v>
      </c>
    </row>
    <row r="205" spans="1:7" x14ac:dyDescent="0.25">
      <c r="A205" s="579">
        <v>42</v>
      </c>
      <c r="B205" s="581" t="s">
        <v>706</v>
      </c>
      <c r="D205" s="502">
        <v>5145</v>
      </c>
      <c r="E205" s="502">
        <v>32</v>
      </c>
      <c r="F205" s="502" t="s">
        <v>698</v>
      </c>
      <c r="G205" s="502">
        <v>0</v>
      </c>
    </row>
    <row r="206" spans="1:7" x14ac:dyDescent="0.25">
      <c r="A206" s="579">
        <v>43</v>
      </c>
      <c r="B206" s="581" t="s">
        <v>707</v>
      </c>
      <c r="D206" s="502">
        <v>5150</v>
      </c>
      <c r="E206" s="502">
        <v>33</v>
      </c>
      <c r="F206" s="502" t="s">
        <v>699</v>
      </c>
      <c r="G206" s="502">
        <v>0</v>
      </c>
    </row>
    <row r="207" spans="1:7" x14ac:dyDescent="0.25">
      <c r="A207" s="579">
        <v>44</v>
      </c>
      <c r="B207" s="581" t="s">
        <v>708</v>
      </c>
      <c r="D207" s="502">
        <v>5155</v>
      </c>
      <c r="E207" s="502">
        <v>34</v>
      </c>
      <c r="F207" s="502" t="s">
        <v>700</v>
      </c>
      <c r="G207" s="502">
        <v>0</v>
      </c>
    </row>
    <row r="208" spans="1:7" x14ac:dyDescent="0.25">
      <c r="A208" s="579">
        <v>45</v>
      </c>
      <c r="B208" s="581" t="s">
        <v>709</v>
      </c>
      <c r="D208" s="502">
        <v>5160</v>
      </c>
      <c r="E208" s="502">
        <v>35</v>
      </c>
      <c r="F208" s="502" t="s">
        <v>701</v>
      </c>
      <c r="G208" s="502">
        <v>0</v>
      </c>
    </row>
    <row r="209" spans="1:7" x14ac:dyDescent="0.25">
      <c r="A209" s="579">
        <v>46</v>
      </c>
      <c r="B209" s="581" t="s">
        <v>710</v>
      </c>
      <c r="D209" s="502">
        <v>5175</v>
      </c>
      <c r="E209" s="502">
        <v>36</v>
      </c>
      <c r="F209" s="502" t="s">
        <v>702</v>
      </c>
      <c r="G209" s="502">
        <v>0</v>
      </c>
    </row>
    <row r="210" spans="1:7" x14ac:dyDescent="0.25">
      <c r="A210" s="579">
        <v>48</v>
      </c>
      <c r="B210" s="580" t="s">
        <v>120</v>
      </c>
      <c r="C210" s="502" t="s">
        <v>113</v>
      </c>
      <c r="D210" s="502">
        <v>5005</v>
      </c>
      <c r="E210" s="502">
        <v>3</v>
      </c>
      <c r="F210" s="502" t="s">
        <v>671</v>
      </c>
      <c r="G210" s="502">
        <v>0</v>
      </c>
    </row>
    <row r="211" spans="1:7" x14ac:dyDescent="0.25">
      <c r="A211" s="579">
        <v>49</v>
      </c>
      <c r="B211" s="581" t="s">
        <v>711</v>
      </c>
      <c r="D211" s="502">
        <v>5010</v>
      </c>
      <c r="E211" s="502">
        <v>4</v>
      </c>
      <c r="F211" s="502" t="s">
        <v>672</v>
      </c>
      <c r="G211" s="502">
        <v>0</v>
      </c>
    </row>
    <row r="212" spans="1:7" x14ac:dyDescent="0.25">
      <c r="A212" s="579">
        <v>50</v>
      </c>
      <c r="B212" s="581" t="s">
        <v>712</v>
      </c>
      <c r="D212" s="502">
        <v>5012</v>
      </c>
      <c r="E212" s="502">
        <v>5</v>
      </c>
      <c r="F212" s="502" t="s">
        <v>673</v>
      </c>
      <c r="G212" s="502">
        <v>0</v>
      </c>
    </row>
    <row r="213" spans="1:7" x14ac:dyDescent="0.25">
      <c r="A213" s="579">
        <v>51</v>
      </c>
      <c r="B213" s="581" t="s">
        <v>713</v>
      </c>
      <c r="D213" s="502">
        <v>5014</v>
      </c>
      <c r="E213" s="502">
        <v>21</v>
      </c>
      <c r="F213" s="502" t="s">
        <v>689</v>
      </c>
      <c r="G213" s="502">
        <v>0</v>
      </c>
    </row>
    <row r="214" spans="1:7" x14ac:dyDescent="0.25">
      <c r="A214" s="579">
        <v>52</v>
      </c>
      <c r="B214" s="581" t="s">
        <v>714</v>
      </c>
      <c r="D214" s="502">
        <v>5015</v>
      </c>
      <c r="E214" s="502">
        <v>22</v>
      </c>
      <c r="F214" s="502" t="s">
        <v>690</v>
      </c>
      <c r="G214" s="502">
        <v>0</v>
      </c>
    </row>
    <row r="215" spans="1:7" x14ac:dyDescent="0.25">
      <c r="A215" s="579">
        <v>54</v>
      </c>
      <c r="B215" s="580" t="s">
        <v>661</v>
      </c>
      <c r="D215" s="502">
        <v>5016</v>
      </c>
      <c r="E215" s="502">
        <v>6</v>
      </c>
      <c r="F215" s="502" t="s">
        <v>674</v>
      </c>
      <c r="G215" s="502">
        <v>0</v>
      </c>
    </row>
    <row r="216" spans="1:7" x14ac:dyDescent="0.25">
      <c r="A216" s="579">
        <v>55</v>
      </c>
      <c r="B216" s="581" t="s">
        <v>715</v>
      </c>
      <c r="D216" s="502">
        <v>5017</v>
      </c>
      <c r="E216" s="502">
        <v>7</v>
      </c>
      <c r="F216" s="502" t="s">
        <v>675</v>
      </c>
      <c r="G216" s="502">
        <v>0</v>
      </c>
    </row>
    <row r="217" spans="1:7" x14ac:dyDescent="0.25">
      <c r="A217" s="579">
        <v>56</v>
      </c>
      <c r="B217" s="582" t="s">
        <v>122</v>
      </c>
      <c r="D217" s="502">
        <v>5020</v>
      </c>
      <c r="E217" s="502">
        <v>8</v>
      </c>
      <c r="F217" s="502" t="s">
        <v>676</v>
      </c>
      <c r="G217" s="502">
        <v>0</v>
      </c>
    </row>
    <row r="218" spans="1:7" x14ac:dyDescent="0.25">
      <c r="A218" s="579">
        <v>57</v>
      </c>
      <c r="B218" s="580" t="s">
        <v>716</v>
      </c>
      <c r="D218" s="502">
        <v>5025</v>
      </c>
      <c r="E218" s="502">
        <v>9</v>
      </c>
      <c r="F218" s="502" t="s">
        <v>677</v>
      </c>
      <c r="G218" s="502">
        <v>0</v>
      </c>
    </row>
    <row r="219" spans="1:7" x14ac:dyDescent="0.25">
      <c r="A219" s="579">
        <v>58</v>
      </c>
      <c r="B219" s="580" t="s">
        <v>717</v>
      </c>
      <c r="D219" s="502">
        <v>5035</v>
      </c>
      <c r="E219" s="502">
        <v>10</v>
      </c>
      <c r="F219" s="502" t="s">
        <v>678</v>
      </c>
      <c r="G219" s="502">
        <v>0</v>
      </c>
    </row>
    <row r="220" spans="1:7" x14ac:dyDescent="0.25">
      <c r="A220" s="579">
        <v>59</v>
      </c>
      <c r="B220" s="580" t="s">
        <v>718</v>
      </c>
      <c r="D220" s="502">
        <v>5040</v>
      </c>
      <c r="E220" s="502">
        <v>11</v>
      </c>
      <c r="F220" s="502" t="s">
        <v>679</v>
      </c>
      <c r="G220" s="502">
        <v>0</v>
      </c>
    </row>
    <row r="221" spans="1:7" x14ac:dyDescent="0.25">
      <c r="A221" s="579">
        <v>60</v>
      </c>
      <c r="B221" s="580" t="s">
        <v>719</v>
      </c>
      <c r="D221" s="502">
        <v>5045</v>
      </c>
      <c r="E221" s="502">
        <v>12</v>
      </c>
      <c r="F221" s="502" t="s">
        <v>680</v>
      </c>
      <c r="G221" s="502">
        <v>0</v>
      </c>
    </row>
    <row r="222" spans="1:7" x14ac:dyDescent="0.25">
      <c r="A222" s="579">
        <v>61</v>
      </c>
      <c r="B222" s="580" t="s">
        <v>720</v>
      </c>
      <c r="D222" s="502">
        <v>5055</v>
      </c>
      <c r="E222" s="502">
        <v>13</v>
      </c>
      <c r="F222" s="502" t="s">
        <v>681</v>
      </c>
      <c r="G222" s="502">
        <v>0</v>
      </c>
    </row>
    <row r="223" spans="1:7" x14ac:dyDescent="0.25">
      <c r="A223" s="579">
        <v>62</v>
      </c>
      <c r="B223" s="580" t="s">
        <v>721</v>
      </c>
      <c r="D223" s="502">
        <v>5065</v>
      </c>
      <c r="E223" s="502">
        <v>14</v>
      </c>
      <c r="F223" s="502" t="s">
        <v>682</v>
      </c>
      <c r="G223" s="502">
        <v>0</v>
      </c>
    </row>
    <row r="224" spans="1:7" x14ac:dyDescent="0.25">
      <c r="A224" s="579">
        <v>63</v>
      </c>
      <c r="B224" s="580" t="s">
        <v>722</v>
      </c>
      <c r="D224" s="502">
        <v>5070</v>
      </c>
      <c r="E224" s="502">
        <v>15</v>
      </c>
      <c r="F224" s="502" t="s">
        <v>683</v>
      </c>
      <c r="G224" s="502">
        <v>0</v>
      </c>
    </row>
    <row r="225" spans="1:7" x14ac:dyDescent="0.25">
      <c r="A225" s="579">
        <v>64</v>
      </c>
      <c r="B225" s="580" t="s">
        <v>723</v>
      </c>
      <c r="D225" s="502">
        <v>5075</v>
      </c>
      <c r="E225" s="502">
        <v>16</v>
      </c>
      <c r="F225" s="502" t="s">
        <v>684</v>
      </c>
      <c r="G225" s="502">
        <v>0</v>
      </c>
    </row>
    <row r="226" spans="1:7" x14ac:dyDescent="0.25">
      <c r="A226" s="579">
        <v>65</v>
      </c>
      <c r="B226" s="580" t="s">
        <v>724</v>
      </c>
      <c r="D226" s="502">
        <v>5085</v>
      </c>
      <c r="E226" s="502">
        <v>17</v>
      </c>
      <c r="F226" s="502" t="s">
        <v>685</v>
      </c>
      <c r="G226" s="502">
        <v>0</v>
      </c>
    </row>
    <row r="227" spans="1:7" x14ac:dyDescent="0.25">
      <c r="A227" s="579">
        <v>66</v>
      </c>
      <c r="B227" s="580" t="s">
        <v>725</v>
      </c>
      <c r="D227" s="502">
        <v>5090</v>
      </c>
      <c r="E227" s="502">
        <v>18</v>
      </c>
      <c r="F227" s="502" t="s">
        <v>686</v>
      </c>
      <c r="G227" s="502">
        <v>0</v>
      </c>
    </row>
    <row r="228" spans="1:7" x14ac:dyDescent="0.25">
      <c r="A228" s="579">
        <v>67</v>
      </c>
      <c r="B228" s="580" t="s">
        <v>726</v>
      </c>
      <c r="D228" s="502">
        <v>5095</v>
      </c>
      <c r="E228" s="502">
        <v>19</v>
      </c>
      <c r="F228" s="502" t="s">
        <v>687</v>
      </c>
      <c r="G228" s="502">
        <v>0</v>
      </c>
    </row>
    <row r="229" spans="1:7" x14ac:dyDescent="0.25">
      <c r="A229" s="579">
        <v>68</v>
      </c>
      <c r="B229" s="580" t="s">
        <v>727</v>
      </c>
      <c r="D229" s="502">
        <v>5096</v>
      </c>
      <c r="E229" s="502">
        <v>20</v>
      </c>
      <c r="F229" s="502" t="s">
        <v>688</v>
      </c>
      <c r="G229" s="502">
        <v>0</v>
      </c>
    </row>
    <row r="230" spans="1:7" x14ac:dyDescent="0.25">
      <c r="A230" s="579">
        <v>69</v>
      </c>
      <c r="B230" s="580" t="s">
        <v>728</v>
      </c>
      <c r="C230" s="502" t="s">
        <v>624</v>
      </c>
      <c r="E230" s="503">
        <v>1</v>
      </c>
      <c r="F230" s="22"/>
    </row>
    <row r="231" spans="1:7" x14ac:dyDescent="0.25">
      <c r="A231" s="579">
        <v>70</v>
      </c>
      <c r="B231" s="580" t="s">
        <v>729</v>
      </c>
      <c r="E231" s="503">
        <v>2</v>
      </c>
      <c r="F231" s="570" t="s">
        <v>113</v>
      </c>
    </row>
    <row r="232" spans="1:7" x14ac:dyDescent="0.25">
      <c r="A232" s="579">
        <v>71</v>
      </c>
      <c r="B232" s="580" t="s">
        <v>730</v>
      </c>
      <c r="E232" s="503">
        <v>24</v>
      </c>
      <c r="F232" s="570" t="s">
        <v>116</v>
      </c>
    </row>
    <row r="233" spans="1:7" x14ac:dyDescent="0.25">
      <c r="A233" s="579">
        <v>72</v>
      </c>
      <c r="B233" s="580" t="s">
        <v>731</v>
      </c>
      <c r="E233" s="503">
        <v>39</v>
      </c>
      <c r="F233" s="570" t="s">
        <v>660</v>
      </c>
    </row>
    <row r="234" spans="1:7" x14ac:dyDescent="0.25">
      <c r="A234" s="579">
        <v>73</v>
      </c>
      <c r="B234" s="580" t="s">
        <v>732</v>
      </c>
      <c r="E234" s="503">
        <v>48</v>
      </c>
      <c r="F234" s="570" t="s">
        <v>120</v>
      </c>
    </row>
    <row r="235" spans="1:7" x14ac:dyDescent="0.25">
      <c r="A235" s="579">
        <v>75</v>
      </c>
      <c r="B235" s="580" t="s">
        <v>124</v>
      </c>
      <c r="E235" s="503">
        <v>54</v>
      </c>
      <c r="F235" s="570" t="s">
        <v>661</v>
      </c>
    </row>
    <row r="236" spans="1:7" x14ac:dyDescent="0.25">
      <c r="A236" s="579">
        <v>76</v>
      </c>
      <c r="B236" s="581" t="s">
        <v>733</v>
      </c>
      <c r="E236" s="503">
        <v>56</v>
      </c>
      <c r="F236" s="212" t="s">
        <v>122</v>
      </c>
    </row>
    <row r="237" spans="1:7" x14ac:dyDescent="0.25">
      <c r="A237" s="579">
        <v>77</v>
      </c>
      <c r="B237" s="581" t="s">
        <v>734</v>
      </c>
      <c r="E237" s="503">
        <v>75</v>
      </c>
      <c r="F237" s="570" t="s">
        <v>124</v>
      </c>
    </row>
    <row r="240" spans="1:7" x14ac:dyDescent="0.25">
      <c r="A240" s="519" t="s">
        <v>735</v>
      </c>
    </row>
    <row r="242" spans="1:75" s="533" customFormat="1" ht="157.5" x14ac:dyDescent="0.25">
      <c r="A242" s="583" t="s">
        <v>736</v>
      </c>
      <c r="B242" s="531" t="s">
        <v>664</v>
      </c>
      <c r="C242" s="532" t="s">
        <v>4</v>
      </c>
      <c r="D242" s="532" t="s">
        <v>20</v>
      </c>
      <c r="E242" s="532" t="s">
        <v>21</v>
      </c>
      <c r="F242" s="532" t="s">
        <v>22</v>
      </c>
      <c r="G242" s="532"/>
      <c r="H242" s="532" t="s">
        <v>24</v>
      </c>
      <c r="I242" s="532" t="s">
        <v>25</v>
      </c>
      <c r="J242" s="532"/>
      <c r="K242" s="532" t="s">
        <v>27</v>
      </c>
      <c r="L242" s="532" t="s">
        <v>28</v>
      </c>
      <c r="M242" s="532" t="s">
        <v>29</v>
      </c>
      <c r="N242" s="532" t="s">
        <v>442</v>
      </c>
      <c r="O242" s="532" t="s">
        <v>30</v>
      </c>
      <c r="P242" s="532" t="s">
        <v>31</v>
      </c>
      <c r="Q242" s="532" t="s">
        <v>631</v>
      </c>
      <c r="R242" s="532"/>
      <c r="S242" s="532" t="s">
        <v>33</v>
      </c>
      <c r="T242" s="532" t="s">
        <v>617</v>
      </c>
      <c r="U242" s="532" t="s">
        <v>443</v>
      </c>
      <c r="V242" s="532" t="s">
        <v>35</v>
      </c>
      <c r="W242" s="532" t="s">
        <v>36</v>
      </c>
      <c r="X242" s="532" t="s">
        <v>37</v>
      </c>
      <c r="Y242" s="532" t="s">
        <v>38</v>
      </c>
      <c r="Z242" s="532" t="s">
        <v>39</v>
      </c>
      <c r="AA242" s="532" t="s">
        <v>40</v>
      </c>
      <c r="AB242" s="532"/>
      <c r="AC242" s="532"/>
      <c r="AD242" s="532" t="s">
        <v>43</v>
      </c>
      <c r="AE242" s="532" t="s">
        <v>44</v>
      </c>
      <c r="AF242" s="532"/>
      <c r="AG242" s="532" t="s">
        <v>46</v>
      </c>
      <c r="AH242" s="532" t="s">
        <v>47</v>
      </c>
      <c r="AI242" s="532"/>
      <c r="AJ242" s="532" t="s">
        <v>49</v>
      </c>
      <c r="AK242" s="532" t="s">
        <v>50</v>
      </c>
      <c r="AL242" s="532" t="s">
        <v>51</v>
      </c>
      <c r="AM242" s="532"/>
      <c r="AN242" s="764" t="s">
        <v>52</v>
      </c>
      <c r="AO242" s="532" t="s">
        <v>53</v>
      </c>
      <c r="AP242" s="532" t="s">
        <v>54</v>
      </c>
      <c r="AQ242" s="532" t="s">
        <v>55</v>
      </c>
      <c r="AR242" s="532" t="s">
        <v>56</v>
      </c>
      <c r="AS242" s="532"/>
      <c r="AT242" s="532" t="s">
        <v>58</v>
      </c>
      <c r="AU242" s="532" t="s">
        <v>59</v>
      </c>
      <c r="AV242" s="532" t="s">
        <v>60</v>
      </c>
      <c r="AW242" s="532" t="s">
        <v>61</v>
      </c>
      <c r="AX242" s="532"/>
      <c r="AY242" s="532" t="s">
        <v>63</v>
      </c>
      <c r="AZ242" s="532" t="s">
        <v>64</v>
      </c>
      <c r="BA242" s="532" t="s">
        <v>65</v>
      </c>
      <c r="BB242" s="532" t="s">
        <v>66</v>
      </c>
      <c r="BC242" s="532" t="s">
        <v>609</v>
      </c>
      <c r="BD242" s="532" t="s">
        <v>68</v>
      </c>
      <c r="BE242" s="532" t="s">
        <v>69</v>
      </c>
      <c r="BF242" s="532"/>
      <c r="BG242" s="532" t="s">
        <v>611</v>
      </c>
      <c r="BH242" s="532"/>
      <c r="BI242" s="532" t="s">
        <v>73</v>
      </c>
      <c r="BJ242" s="532" t="s">
        <v>74</v>
      </c>
      <c r="BK242" s="532" t="s">
        <v>75</v>
      </c>
      <c r="BL242" s="532" t="s">
        <v>76</v>
      </c>
      <c r="BM242" s="532"/>
      <c r="BN242" s="532" t="s">
        <v>444</v>
      </c>
      <c r="BO242" s="532" t="s">
        <v>78</v>
      </c>
      <c r="BP242" s="532" t="s">
        <v>79</v>
      </c>
      <c r="BQ242" s="532" t="s">
        <v>80</v>
      </c>
      <c r="BR242" s="532" t="s">
        <v>81</v>
      </c>
      <c r="BS242" s="532" t="s">
        <v>82</v>
      </c>
      <c r="BT242" s="532" t="s">
        <v>83</v>
      </c>
      <c r="BU242" s="532" t="s">
        <v>84</v>
      </c>
      <c r="BV242" s="532"/>
      <c r="BW242" s="534" t="s">
        <v>85</v>
      </c>
    </row>
    <row r="243" spans="1:75" s="537" customFormat="1" ht="15.75" x14ac:dyDescent="0.25">
      <c r="A243" s="503">
        <v>1</v>
      </c>
      <c r="B243" s="584"/>
      <c r="C243" s="585"/>
      <c r="D243" s="585"/>
      <c r="E243" s="585"/>
      <c r="F243" s="585"/>
      <c r="G243" s="585"/>
      <c r="H243" s="585"/>
      <c r="I243" s="585"/>
      <c r="J243" s="585"/>
      <c r="K243" s="585"/>
      <c r="L243" s="585"/>
      <c r="M243" s="585"/>
      <c r="N243" s="585"/>
      <c r="O243" s="585"/>
      <c r="P243" s="585"/>
      <c r="Q243" s="585"/>
      <c r="R243" s="585"/>
      <c r="S243" s="585"/>
      <c r="T243" s="585"/>
      <c r="U243" s="585"/>
      <c r="V243" s="585"/>
      <c r="W243" s="585"/>
      <c r="X243" s="585"/>
      <c r="Y243" s="585"/>
      <c r="Z243" s="585"/>
      <c r="AA243" s="585"/>
      <c r="AB243" s="585"/>
      <c r="AC243" s="585"/>
      <c r="AD243" s="585"/>
      <c r="AE243" s="585"/>
      <c r="AF243" s="585"/>
      <c r="AG243" s="585"/>
      <c r="AH243" s="585"/>
      <c r="AI243" s="585"/>
      <c r="AJ243" s="585"/>
      <c r="AK243" s="585"/>
      <c r="AL243" s="586"/>
      <c r="AM243" s="586"/>
      <c r="AN243" s="768"/>
      <c r="AO243" s="585"/>
      <c r="AP243" s="585"/>
      <c r="AQ243" s="585"/>
      <c r="AR243" s="585"/>
      <c r="AS243" s="585"/>
      <c r="AT243" s="585"/>
      <c r="AU243" s="585"/>
      <c r="AV243" s="585"/>
      <c r="AW243" s="585"/>
      <c r="AX243" s="585"/>
      <c r="AY243" s="585"/>
      <c r="AZ243" s="585"/>
      <c r="BA243" s="585"/>
      <c r="BB243" s="585"/>
      <c r="BC243" s="585"/>
      <c r="BD243" s="585"/>
      <c r="BE243" s="585"/>
      <c r="BF243" s="585"/>
      <c r="BG243" s="585"/>
      <c r="BH243" s="585"/>
      <c r="BI243" s="585"/>
      <c r="BJ243" s="585"/>
      <c r="BK243" s="585"/>
      <c r="BL243" s="585"/>
      <c r="BM243" s="585"/>
      <c r="BN243" s="585"/>
      <c r="BO243" s="585"/>
      <c r="BP243" s="585"/>
      <c r="BQ243" s="585"/>
      <c r="BR243" s="585"/>
      <c r="BS243" s="585"/>
      <c r="BT243" s="585"/>
      <c r="BU243" s="585"/>
      <c r="BV243" s="585"/>
      <c r="BW243" s="587"/>
    </row>
    <row r="244" spans="1:75" s="537" customFormat="1" ht="15.75" x14ac:dyDescent="0.25">
      <c r="A244" s="503">
        <v>2</v>
      </c>
      <c r="B244" s="588" t="s">
        <v>113</v>
      </c>
      <c r="C244" s="585"/>
      <c r="D244" s="585"/>
      <c r="E244" s="585"/>
      <c r="F244" s="585"/>
      <c r="G244" s="585"/>
      <c r="H244" s="585"/>
      <c r="I244" s="585"/>
      <c r="J244" s="585"/>
      <c r="K244" s="585"/>
      <c r="L244" s="585"/>
      <c r="M244" s="585"/>
      <c r="N244" s="585"/>
      <c r="O244" s="585"/>
      <c r="P244" s="585"/>
      <c r="Q244" s="585"/>
      <c r="R244" s="585"/>
      <c r="S244" s="585"/>
      <c r="T244" s="585"/>
      <c r="U244" s="585"/>
      <c r="V244" s="585"/>
      <c r="W244" s="585"/>
      <c r="X244" s="585"/>
      <c r="Y244" s="585"/>
      <c r="Z244" s="585"/>
      <c r="AA244" s="585"/>
      <c r="AB244" s="585"/>
      <c r="AC244" s="585"/>
      <c r="AD244" s="585"/>
      <c r="AE244" s="585"/>
      <c r="AF244" s="585"/>
      <c r="AG244" s="585"/>
      <c r="AH244" s="585"/>
      <c r="AI244" s="585"/>
      <c r="AJ244" s="585"/>
      <c r="AK244" s="585"/>
      <c r="AL244" s="586"/>
      <c r="AM244" s="586"/>
      <c r="AN244" s="768"/>
      <c r="AO244" s="585"/>
      <c r="AP244" s="585"/>
      <c r="AQ244" s="585"/>
      <c r="AR244" s="585"/>
      <c r="AS244" s="585"/>
      <c r="AT244" s="585"/>
      <c r="AU244" s="585"/>
      <c r="AV244" s="585"/>
      <c r="AW244" s="585"/>
      <c r="AX244" s="585"/>
      <c r="AY244" s="585"/>
      <c r="AZ244" s="585"/>
      <c r="BA244" s="585"/>
      <c r="BB244" s="585"/>
      <c r="BC244" s="585"/>
      <c r="BD244" s="585"/>
      <c r="BE244" s="585"/>
      <c r="BF244" s="585"/>
      <c r="BG244" s="585"/>
      <c r="BH244" s="585"/>
      <c r="BI244" s="585"/>
      <c r="BJ244" s="585"/>
      <c r="BK244" s="585"/>
      <c r="BL244" s="585"/>
      <c r="BM244" s="585"/>
      <c r="BN244" s="585"/>
      <c r="BO244" s="585"/>
      <c r="BP244" s="585"/>
      <c r="BQ244" s="585"/>
      <c r="BR244" s="585"/>
      <c r="BS244" s="585"/>
      <c r="BT244" s="585"/>
      <c r="BU244" s="585"/>
      <c r="BV244" s="585"/>
      <c r="BW244" s="587"/>
    </row>
    <row r="245" spans="1:75" s="537" customFormat="1" ht="15.75" x14ac:dyDescent="0.25">
      <c r="A245" s="502">
        <v>3</v>
      </c>
      <c r="B245" s="535">
        <v>5005</v>
      </c>
      <c r="C245" s="536">
        <v>13134166.300000001</v>
      </c>
      <c r="D245" s="536">
        <v>122914.96</v>
      </c>
      <c r="E245" s="536">
        <v>0</v>
      </c>
      <c r="F245" s="536">
        <v>588877</v>
      </c>
      <c r="G245" s="536"/>
      <c r="H245" s="536">
        <v>856308.89</v>
      </c>
      <c r="I245" s="536">
        <v>0</v>
      </c>
      <c r="J245" s="536"/>
      <c r="K245" s="536">
        <v>89107.89</v>
      </c>
      <c r="L245" s="536">
        <v>69281.61</v>
      </c>
      <c r="M245" s="536">
        <v>0</v>
      </c>
      <c r="N245" s="536">
        <v>430726.61</v>
      </c>
      <c r="O245" s="536">
        <v>0</v>
      </c>
      <c r="P245" s="536">
        <v>21962.49</v>
      </c>
      <c r="Q245" s="536">
        <v>658662.74</v>
      </c>
      <c r="R245" s="536"/>
      <c r="S245" s="536">
        <v>571976.43000000005</v>
      </c>
      <c r="T245" s="536">
        <v>2700101.18</v>
      </c>
      <c r="U245" s="536">
        <v>381827</v>
      </c>
      <c r="V245" s="536">
        <v>70164.73</v>
      </c>
      <c r="W245" s="536">
        <v>65455.03</v>
      </c>
      <c r="X245" s="536">
        <v>275259.43</v>
      </c>
      <c r="Y245" s="536">
        <v>113011.51</v>
      </c>
      <c r="Z245" s="536">
        <v>1380480.96</v>
      </c>
      <c r="AA245" s="536">
        <v>134290.26</v>
      </c>
      <c r="AB245" s="536"/>
      <c r="AC245" s="536"/>
      <c r="AD245" s="536">
        <v>326331.87</v>
      </c>
      <c r="AE245" s="536">
        <v>0</v>
      </c>
      <c r="AF245" s="536"/>
      <c r="AG245" s="536">
        <v>0</v>
      </c>
      <c r="AH245" s="536">
        <v>0</v>
      </c>
      <c r="AI245" s="536"/>
      <c r="AJ245" s="536">
        <v>3008988.6</v>
      </c>
      <c r="AK245" s="536">
        <v>0</v>
      </c>
      <c r="AL245" s="536">
        <v>223342.45</v>
      </c>
      <c r="AM245" s="536"/>
      <c r="AN245" s="765">
        <v>141796.38</v>
      </c>
      <c r="AO245" s="536">
        <v>2227309.41</v>
      </c>
      <c r="AP245" s="536">
        <v>232652.67</v>
      </c>
      <c r="AQ245" s="536">
        <v>0</v>
      </c>
      <c r="AR245" s="536">
        <v>2008376.04</v>
      </c>
      <c r="AS245" s="536"/>
      <c r="AT245" s="536">
        <v>0</v>
      </c>
      <c r="AU245" s="536">
        <v>617242.69999999995</v>
      </c>
      <c r="AV245" s="536">
        <v>920280.04</v>
      </c>
      <c r="AW245" s="536">
        <v>89039.21</v>
      </c>
      <c r="AX245" s="536"/>
      <c r="AY245" s="536">
        <v>0</v>
      </c>
      <c r="AZ245" s="536">
        <v>282678</v>
      </c>
      <c r="BA245" s="536">
        <v>2892573.28</v>
      </c>
      <c r="BB245" s="536">
        <v>340092.63</v>
      </c>
      <c r="BC245" s="536">
        <v>537872</v>
      </c>
      <c r="BD245" s="536">
        <v>726871.11</v>
      </c>
      <c r="BE245" s="536">
        <v>84627.32</v>
      </c>
      <c r="BF245" s="536"/>
      <c r="BG245" s="536">
        <v>1234349.31</v>
      </c>
      <c r="BH245" s="536"/>
      <c r="BI245" s="536">
        <v>467519.36</v>
      </c>
      <c r="BJ245" s="536">
        <v>0</v>
      </c>
      <c r="BK245" s="536">
        <v>119845.32</v>
      </c>
      <c r="BL245" s="536">
        <v>0</v>
      </c>
      <c r="BM245" s="536"/>
      <c r="BN245" s="536">
        <v>268922.03000000003</v>
      </c>
      <c r="BO245" s="536">
        <v>181161.13</v>
      </c>
      <c r="BP245" s="536">
        <v>13051098.16</v>
      </c>
      <c r="BQ245" s="536">
        <v>2168377.36</v>
      </c>
      <c r="BR245" s="536">
        <v>0</v>
      </c>
      <c r="BS245" s="536">
        <v>1032522</v>
      </c>
      <c r="BT245" s="536">
        <v>309802.61</v>
      </c>
      <c r="BU245" s="536">
        <v>122390.79</v>
      </c>
      <c r="BV245" s="536"/>
      <c r="BW245" s="559">
        <v>0</v>
      </c>
    </row>
    <row r="246" spans="1:75" s="537" customFormat="1" ht="15.75" x14ac:dyDescent="0.25">
      <c r="A246" s="502">
        <v>4</v>
      </c>
      <c r="B246" s="535">
        <v>5010</v>
      </c>
      <c r="C246" s="536">
        <v>9757046.4800000004</v>
      </c>
      <c r="D246" s="536">
        <v>131696.73000000001</v>
      </c>
      <c r="E246" s="536">
        <v>0</v>
      </c>
      <c r="F246" s="536">
        <v>392974</v>
      </c>
      <c r="G246" s="536"/>
      <c r="H246" s="536">
        <v>154616.29</v>
      </c>
      <c r="I246" s="536">
        <v>2168629.0299999998</v>
      </c>
      <c r="J246" s="536"/>
      <c r="K246" s="536">
        <v>243919.9</v>
      </c>
      <c r="L246" s="536">
        <v>9796.09</v>
      </c>
      <c r="M246" s="536">
        <v>0</v>
      </c>
      <c r="N246" s="536">
        <v>165113.03</v>
      </c>
      <c r="O246" s="536">
        <v>0</v>
      </c>
      <c r="P246" s="536">
        <v>9488.81</v>
      </c>
      <c r="Q246" s="536">
        <v>1013663.69</v>
      </c>
      <c r="R246" s="536"/>
      <c r="S246" s="536">
        <v>109354.57</v>
      </c>
      <c r="T246" s="536">
        <v>557947.67000000004</v>
      </c>
      <c r="U246" s="536">
        <v>4896</v>
      </c>
      <c r="V246" s="536">
        <v>0</v>
      </c>
      <c r="W246" s="536">
        <v>145158.79999999999</v>
      </c>
      <c r="X246" s="536">
        <v>73208.929999999993</v>
      </c>
      <c r="Y246" s="536">
        <v>0</v>
      </c>
      <c r="Z246" s="536">
        <v>734003.12</v>
      </c>
      <c r="AA246" s="536">
        <v>104236.93</v>
      </c>
      <c r="AB246" s="536"/>
      <c r="AC246" s="536"/>
      <c r="AD246" s="536">
        <v>0</v>
      </c>
      <c r="AE246" s="536">
        <v>0</v>
      </c>
      <c r="AF246" s="536"/>
      <c r="AG246" s="536">
        <v>16424</v>
      </c>
      <c r="AH246" s="536">
        <v>0</v>
      </c>
      <c r="AI246" s="536"/>
      <c r="AJ246" s="536">
        <v>2086012.09</v>
      </c>
      <c r="AK246" s="536">
        <v>2554801.08</v>
      </c>
      <c r="AL246" s="536">
        <v>53685.93</v>
      </c>
      <c r="AM246" s="536"/>
      <c r="AN246" s="765">
        <v>555916.81999999995</v>
      </c>
      <c r="AO246" s="536">
        <v>714696.49</v>
      </c>
      <c r="AP246" s="536">
        <v>0</v>
      </c>
      <c r="AQ246" s="536">
        <v>65173.01</v>
      </c>
      <c r="AR246" s="536">
        <v>2723191.49</v>
      </c>
      <c r="AS246" s="536"/>
      <c r="AT246" s="536">
        <v>184650</v>
      </c>
      <c r="AU246" s="536">
        <v>5914.91</v>
      </c>
      <c r="AV246" s="536">
        <v>11149.53</v>
      </c>
      <c r="AW246" s="536">
        <v>41136.660000000003</v>
      </c>
      <c r="AX246" s="536"/>
      <c r="AY246" s="536">
        <v>239346.99299999999</v>
      </c>
      <c r="AZ246" s="536">
        <v>1477.39</v>
      </c>
      <c r="BA246" s="536">
        <v>1202724.1399999999</v>
      </c>
      <c r="BB246" s="536">
        <v>5400.34</v>
      </c>
      <c r="BC246" s="536">
        <v>304299</v>
      </c>
      <c r="BD246" s="536">
        <v>0</v>
      </c>
      <c r="BE246" s="536">
        <v>5518.44</v>
      </c>
      <c r="BF246" s="536"/>
      <c r="BG246" s="536">
        <v>336041.93</v>
      </c>
      <c r="BH246" s="536"/>
      <c r="BI246" s="536">
        <v>299920.45</v>
      </c>
      <c r="BJ246" s="536">
        <v>0</v>
      </c>
      <c r="BK246" s="536">
        <v>0</v>
      </c>
      <c r="BL246" s="536">
        <v>0</v>
      </c>
      <c r="BM246" s="536"/>
      <c r="BN246" s="536">
        <v>970174.19</v>
      </c>
      <c r="BO246" s="536">
        <v>247.3</v>
      </c>
      <c r="BP246" s="536">
        <v>7085578.0099999998</v>
      </c>
      <c r="BQ246" s="536">
        <v>1159017.78</v>
      </c>
      <c r="BR246" s="536">
        <v>13829.09</v>
      </c>
      <c r="BS246" s="536">
        <v>1070318</v>
      </c>
      <c r="BT246" s="536">
        <v>199054.37</v>
      </c>
      <c r="BU246" s="536">
        <v>0</v>
      </c>
      <c r="BV246" s="536"/>
      <c r="BW246" s="559">
        <v>0</v>
      </c>
    </row>
    <row r="247" spans="1:75" s="537" customFormat="1" ht="15.75" x14ac:dyDescent="0.25">
      <c r="A247" s="502">
        <v>5</v>
      </c>
      <c r="B247" s="535">
        <v>5012</v>
      </c>
      <c r="C247" s="536">
        <v>307.99</v>
      </c>
      <c r="D247" s="536">
        <v>63113.18</v>
      </c>
      <c r="E247" s="536">
        <v>0</v>
      </c>
      <c r="F247" s="536">
        <v>31640</v>
      </c>
      <c r="G247" s="536"/>
      <c r="H247" s="536">
        <v>6989.41</v>
      </c>
      <c r="I247" s="536">
        <v>114040.18</v>
      </c>
      <c r="J247" s="536"/>
      <c r="K247" s="536">
        <v>135448.63</v>
      </c>
      <c r="L247" s="536">
        <v>61193.54</v>
      </c>
      <c r="M247" s="536">
        <v>0</v>
      </c>
      <c r="N247" s="536">
        <v>47811.17</v>
      </c>
      <c r="O247" s="536">
        <v>788.62</v>
      </c>
      <c r="P247" s="536">
        <v>0</v>
      </c>
      <c r="Q247" s="536">
        <v>0</v>
      </c>
      <c r="R247" s="536"/>
      <c r="S247" s="536">
        <v>0</v>
      </c>
      <c r="T247" s="536">
        <v>0</v>
      </c>
      <c r="U247" s="536">
        <v>0</v>
      </c>
      <c r="V247" s="536">
        <v>3513.94</v>
      </c>
      <c r="W247" s="536">
        <v>0</v>
      </c>
      <c r="X247" s="536">
        <v>37337.51</v>
      </c>
      <c r="Y247" s="536">
        <v>62423.98</v>
      </c>
      <c r="Z247" s="536">
        <v>129394.41</v>
      </c>
      <c r="AA247" s="536">
        <v>30361.11</v>
      </c>
      <c r="AB247" s="536"/>
      <c r="AC247" s="536"/>
      <c r="AD247" s="536">
        <v>18780.7</v>
      </c>
      <c r="AE247" s="536">
        <v>0</v>
      </c>
      <c r="AF247" s="536"/>
      <c r="AG247" s="536">
        <v>0</v>
      </c>
      <c r="AH247" s="536">
        <v>0</v>
      </c>
      <c r="AI247" s="536"/>
      <c r="AJ247" s="536">
        <v>2310323.2999999998</v>
      </c>
      <c r="AK247" s="536">
        <v>2133400.75</v>
      </c>
      <c r="AL247" s="536">
        <v>70296.27</v>
      </c>
      <c r="AM247" s="536"/>
      <c r="AN247" s="765">
        <v>86251.51</v>
      </c>
      <c r="AO247" s="536">
        <v>0</v>
      </c>
      <c r="AP247" s="536">
        <v>0</v>
      </c>
      <c r="AQ247" s="536">
        <v>0</v>
      </c>
      <c r="AR247" s="536">
        <v>336795.34</v>
      </c>
      <c r="AS247" s="536"/>
      <c r="AT247" s="536">
        <v>0</v>
      </c>
      <c r="AU247" s="536">
        <v>37742.47</v>
      </c>
      <c r="AV247" s="536">
        <v>239313.31</v>
      </c>
      <c r="AW247" s="536">
        <v>0</v>
      </c>
      <c r="AX247" s="536"/>
      <c r="AY247" s="536">
        <v>59266.816030000002</v>
      </c>
      <c r="AZ247" s="536">
        <v>1803.76</v>
      </c>
      <c r="BA247" s="536">
        <v>326576.46999999997</v>
      </c>
      <c r="BB247" s="536">
        <v>0</v>
      </c>
      <c r="BC247" s="536">
        <v>0</v>
      </c>
      <c r="BD247" s="536">
        <v>37857.5</v>
      </c>
      <c r="BE247" s="536">
        <v>80415.33</v>
      </c>
      <c r="BF247" s="536"/>
      <c r="BG247" s="536">
        <v>18925.259999999998</v>
      </c>
      <c r="BH247" s="536"/>
      <c r="BI247" s="536">
        <v>476863.77</v>
      </c>
      <c r="BJ247" s="536">
        <v>382.25</v>
      </c>
      <c r="BK247" s="536">
        <v>6726.02</v>
      </c>
      <c r="BL247" s="536">
        <v>0</v>
      </c>
      <c r="BM247" s="536"/>
      <c r="BN247" s="536">
        <v>196877.51</v>
      </c>
      <c r="BO247" s="536">
        <v>0</v>
      </c>
      <c r="BP247" s="536">
        <v>442493.99</v>
      </c>
      <c r="BQ247" s="536">
        <v>443259.58</v>
      </c>
      <c r="BR247" s="536">
        <v>0</v>
      </c>
      <c r="BS247" s="536">
        <v>173108</v>
      </c>
      <c r="BT247" s="536">
        <v>12122.38</v>
      </c>
      <c r="BU247" s="536">
        <v>17182.400000000001</v>
      </c>
      <c r="BV247" s="536"/>
      <c r="BW247" s="559">
        <v>0</v>
      </c>
    </row>
    <row r="248" spans="1:75" s="537" customFormat="1" ht="15.75" x14ac:dyDescent="0.25">
      <c r="A248" s="502">
        <v>6</v>
      </c>
      <c r="B248" s="535">
        <v>5016</v>
      </c>
      <c r="C248" s="536">
        <v>1331438.22</v>
      </c>
      <c r="D248" s="536">
        <v>18796.54</v>
      </c>
      <c r="E248" s="536">
        <v>5570.38</v>
      </c>
      <c r="F248" s="536">
        <v>24978</v>
      </c>
      <c r="G248" s="536"/>
      <c r="H248" s="536">
        <v>0</v>
      </c>
      <c r="I248" s="536">
        <v>199997.4</v>
      </c>
      <c r="J248" s="536"/>
      <c r="K248" s="536">
        <v>93269.21</v>
      </c>
      <c r="L248" s="536">
        <v>0</v>
      </c>
      <c r="M248" s="536">
        <v>1062.9100000000001</v>
      </c>
      <c r="N248" s="536">
        <v>5728.94</v>
      </c>
      <c r="O248" s="536">
        <v>0</v>
      </c>
      <c r="P248" s="536">
        <v>0</v>
      </c>
      <c r="Q248" s="536">
        <v>0</v>
      </c>
      <c r="R248" s="536"/>
      <c r="S248" s="536">
        <v>58922.73</v>
      </c>
      <c r="T248" s="536">
        <v>0</v>
      </c>
      <c r="U248" s="536">
        <v>12089</v>
      </c>
      <c r="V248" s="536">
        <v>7586.55</v>
      </c>
      <c r="W248" s="536">
        <v>0</v>
      </c>
      <c r="X248" s="536">
        <v>0</v>
      </c>
      <c r="Y248" s="536">
        <v>0</v>
      </c>
      <c r="Z248" s="536">
        <v>535602.51</v>
      </c>
      <c r="AA248" s="536">
        <v>0</v>
      </c>
      <c r="AB248" s="536"/>
      <c r="AC248" s="536"/>
      <c r="AD248" s="536">
        <v>254251.17</v>
      </c>
      <c r="AE248" s="536">
        <v>0</v>
      </c>
      <c r="AF248" s="536"/>
      <c r="AG248" s="536">
        <v>0</v>
      </c>
      <c r="AH248" s="536">
        <v>7175.41</v>
      </c>
      <c r="AI248" s="536"/>
      <c r="AJ248" s="536">
        <v>3881620.17</v>
      </c>
      <c r="AK248" s="536">
        <v>905671.95</v>
      </c>
      <c r="AL248" s="536">
        <v>6587.67</v>
      </c>
      <c r="AM248" s="536"/>
      <c r="AN248" s="765">
        <v>70403.05</v>
      </c>
      <c r="AO248" s="536">
        <v>3237.45</v>
      </c>
      <c r="AP248" s="536">
        <v>61502.64</v>
      </c>
      <c r="AQ248" s="536">
        <v>14655.6</v>
      </c>
      <c r="AR248" s="536">
        <v>13145.74</v>
      </c>
      <c r="AS248" s="536"/>
      <c r="AT248" s="536">
        <v>17011</v>
      </c>
      <c r="AU248" s="536">
        <v>21472.52</v>
      </c>
      <c r="AV248" s="536">
        <v>0</v>
      </c>
      <c r="AW248" s="536">
        <v>0</v>
      </c>
      <c r="AX248" s="536"/>
      <c r="AY248" s="536">
        <v>2407.3915889999998</v>
      </c>
      <c r="AZ248" s="536">
        <v>5723.71</v>
      </c>
      <c r="BA248" s="536">
        <v>62828.82</v>
      </c>
      <c r="BB248" s="536">
        <v>1932.84</v>
      </c>
      <c r="BC248" s="536">
        <v>20955</v>
      </c>
      <c r="BD248" s="536">
        <v>0</v>
      </c>
      <c r="BE248" s="536">
        <v>12774.69</v>
      </c>
      <c r="BF248" s="536"/>
      <c r="BG248" s="536">
        <v>145935.78</v>
      </c>
      <c r="BH248" s="536"/>
      <c r="BI248" s="536">
        <v>105723.25</v>
      </c>
      <c r="BJ248" s="536">
        <v>2372.38</v>
      </c>
      <c r="BK248" s="536">
        <v>6390.05</v>
      </c>
      <c r="BL248" s="536">
        <v>0</v>
      </c>
      <c r="BM248" s="536"/>
      <c r="BN248" s="536">
        <v>0</v>
      </c>
      <c r="BO248" s="536">
        <v>0</v>
      </c>
      <c r="BP248" s="536">
        <v>3916129.12</v>
      </c>
      <c r="BQ248" s="536">
        <v>185602.15</v>
      </c>
      <c r="BR248" s="536">
        <v>21196.81</v>
      </c>
      <c r="BS248" s="536">
        <v>110388</v>
      </c>
      <c r="BT248" s="536">
        <v>21352.75</v>
      </c>
      <c r="BU248" s="536">
        <v>6702.45</v>
      </c>
      <c r="BV248" s="536"/>
      <c r="BW248" s="559">
        <v>10890.58</v>
      </c>
    </row>
    <row r="249" spans="1:75" s="537" customFormat="1" ht="15.75" x14ac:dyDescent="0.25">
      <c r="A249" s="502">
        <v>7</v>
      </c>
      <c r="B249" s="535">
        <v>5017</v>
      </c>
      <c r="C249" s="536">
        <v>1115604.48</v>
      </c>
      <c r="D249" s="536">
        <v>2060.7600000000002</v>
      </c>
      <c r="E249" s="536">
        <v>774.65</v>
      </c>
      <c r="F249" s="536">
        <v>0</v>
      </c>
      <c r="G249" s="536"/>
      <c r="H249" s="536">
        <v>0</v>
      </c>
      <c r="I249" s="536">
        <v>240086.21</v>
      </c>
      <c r="J249" s="536"/>
      <c r="K249" s="536">
        <v>38172.46</v>
      </c>
      <c r="L249" s="536">
        <v>17111.91</v>
      </c>
      <c r="M249" s="536">
        <v>350</v>
      </c>
      <c r="N249" s="536">
        <v>0</v>
      </c>
      <c r="O249" s="536">
        <v>0</v>
      </c>
      <c r="P249" s="536">
        <v>0</v>
      </c>
      <c r="Q249" s="536">
        <v>0</v>
      </c>
      <c r="R249" s="536"/>
      <c r="S249" s="536">
        <v>139141.85</v>
      </c>
      <c r="T249" s="536">
        <v>0</v>
      </c>
      <c r="U249" s="536">
        <v>2573</v>
      </c>
      <c r="V249" s="536">
        <v>2758.5</v>
      </c>
      <c r="W249" s="536">
        <v>0</v>
      </c>
      <c r="X249" s="536">
        <v>0</v>
      </c>
      <c r="Y249" s="536">
        <v>0</v>
      </c>
      <c r="Z249" s="536">
        <v>265244.23</v>
      </c>
      <c r="AA249" s="536">
        <v>3183.43</v>
      </c>
      <c r="AB249" s="536"/>
      <c r="AC249" s="536"/>
      <c r="AD249" s="536">
        <v>16207.85</v>
      </c>
      <c r="AE249" s="536">
        <v>0</v>
      </c>
      <c r="AF249" s="536"/>
      <c r="AG249" s="536">
        <v>0</v>
      </c>
      <c r="AH249" s="536">
        <v>2399.87</v>
      </c>
      <c r="AI249" s="536"/>
      <c r="AJ249" s="536">
        <v>1154952.75</v>
      </c>
      <c r="AK249" s="536">
        <v>123748.74</v>
      </c>
      <c r="AL249" s="536">
        <v>2853.63</v>
      </c>
      <c r="AM249" s="536"/>
      <c r="AN249" s="765">
        <v>8521.36</v>
      </c>
      <c r="AO249" s="536">
        <v>10094</v>
      </c>
      <c r="AP249" s="536">
        <v>220</v>
      </c>
      <c r="AQ249" s="536">
        <v>0</v>
      </c>
      <c r="AR249" s="536">
        <v>139354.23000000001</v>
      </c>
      <c r="AS249" s="536"/>
      <c r="AT249" s="536">
        <v>76835</v>
      </c>
      <c r="AU249" s="536">
        <v>10080</v>
      </c>
      <c r="AV249" s="536">
        <v>0</v>
      </c>
      <c r="AW249" s="536">
        <v>0</v>
      </c>
      <c r="AX249" s="536"/>
      <c r="AY249" s="536">
        <v>37.049999999999997</v>
      </c>
      <c r="AZ249" s="536">
        <v>9999.9599999999991</v>
      </c>
      <c r="BA249" s="536">
        <v>2097.67</v>
      </c>
      <c r="BB249" s="536">
        <v>21581.26</v>
      </c>
      <c r="BC249" s="536">
        <v>333243</v>
      </c>
      <c r="BD249" s="536">
        <v>0</v>
      </c>
      <c r="BE249" s="536">
        <v>8262.4500000000007</v>
      </c>
      <c r="BF249" s="536"/>
      <c r="BG249" s="536">
        <v>88643.61</v>
      </c>
      <c r="BH249" s="536"/>
      <c r="BI249" s="536">
        <v>85479.81</v>
      </c>
      <c r="BJ249" s="536">
        <v>35829.050000000003</v>
      </c>
      <c r="BK249" s="536">
        <v>0</v>
      </c>
      <c r="BL249" s="536">
        <v>0</v>
      </c>
      <c r="BM249" s="536"/>
      <c r="BN249" s="536">
        <v>134765.24</v>
      </c>
      <c r="BO249" s="536">
        <v>12714.85</v>
      </c>
      <c r="BP249" s="536">
        <v>1844501.75</v>
      </c>
      <c r="BQ249" s="536">
        <v>89709.8</v>
      </c>
      <c r="BR249" s="536">
        <v>5496.35</v>
      </c>
      <c r="BS249" s="536">
        <v>59242</v>
      </c>
      <c r="BT249" s="536">
        <v>115660.04</v>
      </c>
      <c r="BU249" s="536">
        <v>19624.5</v>
      </c>
      <c r="BV249" s="536"/>
      <c r="BW249" s="559">
        <v>0</v>
      </c>
    </row>
    <row r="250" spans="1:75" s="537" customFormat="1" ht="15.75" x14ac:dyDescent="0.25">
      <c r="A250" s="502">
        <v>8</v>
      </c>
      <c r="B250" s="535">
        <v>5020</v>
      </c>
      <c r="C250" s="536">
        <v>22431925.870000001</v>
      </c>
      <c r="D250" s="536">
        <v>113821.23</v>
      </c>
      <c r="E250" s="536">
        <v>346006.46</v>
      </c>
      <c r="F250" s="536">
        <v>761613</v>
      </c>
      <c r="G250" s="536"/>
      <c r="H250" s="536">
        <v>110.63</v>
      </c>
      <c r="I250" s="536">
        <v>395817.71</v>
      </c>
      <c r="J250" s="536"/>
      <c r="K250" s="536">
        <v>118073.91</v>
      </c>
      <c r="L250" s="536">
        <v>1307.0899999999999</v>
      </c>
      <c r="M250" s="536">
        <v>151348.76</v>
      </c>
      <c r="N250" s="536">
        <v>93034.89</v>
      </c>
      <c r="O250" s="536">
        <v>0</v>
      </c>
      <c r="P250" s="536">
        <v>18257.46</v>
      </c>
      <c r="Q250" s="536">
        <v>225468.92</v>
      </c>
      <c r="R250" s="536"/>
      <c r="S250" s="536">
        <v>129916.68</v>
      </c>
      <c r="T250" s="536">
        <v>1598758.77</v>
      </c>
      <c r="U250" s="536">
        <v>10532</v>
      </c>
      <c r="V250" s="536">
        <v>74132.210000000006</v>
      </c>
      <c r="W250" s="536">
        <v>94494.82</v>
      </c>
      <c r="X250" s="536">
        <v>42352.11</v>
      </c>
      <c r="Y250" s="536">
        <v>0</v>
      </c>
      <c r="Z250" s="536">
        <v>161127.71</v>
      </c>
      <c r="AA250" s="536">
        <v>20487</v>
      </c>
      <c r="AB250" s="536"/>
      <c r="AC250" s="536"/>
      <c r="AD250" s="536">
        <v>399538.87</v>
      </c>
      <c r="AE250" s="536">
        <v>5105.9399999999996</v>
      </c>
      <c r="AF250" s="536"/>
      <c r="AG250" s="536">
        <v>0</v>
      </c>
      <c r="AH250" s="536">
        <v>2079.73</v>
      </c>
      <c r="AI250" s="536"/>
      <c r="AJ250" s="536">
        <v>8834461.1799999997</v>
      </c>
      <c r="AK250" s="536">
        <v>67575.8</v>
      </c>
      <c r="AL250" s="536">
        <v>78035.360000000001</v>
      </c>
      <c r="AM250" s="536"/>
      <c r="AN250" s="765">
        <v>58572.54</v>
      </c>
      <c r="AO250" s="536">
        <v>42777.55</v>
      </c>
      <c r="AP250" s="536">
        <v>225960.13</v>
      </c>
      <c r="AQ250" s="536">
        <v>9645.43</v>
      </c>
      <c r="AR250" s="536">
        <v>144047.26999999999</v>
      </c>
      <c r="AS250" s="536"/>
      <c r="AT250" s="536">
        <v>13000</v>
      </c>
      <c r="AU250" s="536">
        <v>60527.02</v>
      </c>
      <c r="AV250" s="536">
        <v>348227.5</v>
      </c>
      <c r="AW250" s="536">
        <v>110729.53</v>
      </c>
      <c r="AX250" s="536"/>
      <c r="AY250" s="536">
        <v>9127.6359670000002</v>
      </c>
      <c r="AZ250" s="536">
        <v>56026.96</v>
      </c>
      <c r="BA250" s="536">
        <v>345842.07</v>
      </c>
      <c r="BB250" s="536">
        <v>16295.19</v>
      </c>
      <c r="BC250" s="536">
        <v>0</v>
      </c>
      <c r="BD250" s="536">
        <v>725883.11</v>
      </c>
      <c r="BE250" s="536">
        <v>36185.24</v>
      </c>
      <c r="BF250" s="536"/>
      <c r="BG250" s="536">
        <v>261862.79</v>
      </c>
      <c r="BH250" s="536"/>
      <c r="BI250" s="536">
        <v>651361.77</v>
      </c>
      <c r="BJ250" s="536">
        <v>23873.26</v>
      </c>
      <c r="BK250" s="536">
        <v>3794.01</v>
      </c>
      <c r="BL250" s="536">
        <v>411775.84</v>
      </c>
      <c r="BM250" s="536"/>
      <c r="BN250" s="536">
        <v>62268.72</v>
      </c>
      <c r="BO250" s="536">
        <v>1378.49</v>
      </c>
      <c r="BP250" s="536">
        <v>481004.53</v>
      </c>
      <c r="BQ250" s="536">
        <v>930997.18</v>
      </c>
      <c r="BR250" s="536">
        <v>0</v>
      </c>
      <c r="BS250" s="536">
        <v>786858</v>
      </c>
      <c r="BT250" s="536">
        <v>144008.57999999999</v>
      </c>
      <c r="BU250" s="536">
        <v>11834.03</v>
      </c>
      <c r="BV250" s="536"/>
      <c r="BW250" s="559">
        <v>120228.61</v>
      </c>
    </row>
    <row r="251" spans="1:75" s="537" customFormat="1" ht="15.75" x14ac:dyDescent="0.25">
      <c r="A251" s="502">
        <v>9</v>
      </c>
      <c r="B251" s="535">
        <v>5025</v>
      </c>
      <c r="C251" s="536">
        <v>5852097.4900000002</v>
      </c>
      <c r="D251" s="536">
        <v>139493.17000000001</v>
      </c>
      <c r="E251" s="536">
        <v>32120.54</v>
      </c>
      <c r="F251" s="536">
        <v>274766</v>
      </c>
      <c r="G251" s="536"/>
      <c r="H251" s="536">
        <v>11706.78</v>
      </c>
      <c r="I251" s="536">
        <v>539176.1</v>
      </c>
      <c r="J251" s="536"/>
      <c r="K251" s="536">
        <v>40311.53</v>
      </c>
      <c r="L251" s="536">
        <v>9524.41</v>
      </c>
      <c r="M251" s="536">
        <v>54416.959999999999</v>
      </c>
      <c r="N251" s="536">
        <v>37185.31</v>
      </c>
      <c r="O251" s="536">
        <v>0</v>
      </c>
      <c r="P251" s="536">
        <v>0</v>
      </c>
      <c r="Q251" s="536">
        <v>150204.29999999999</v>
      </c>
      <c r="R251" s="536"/>
      <c r="S251" s="536">
        <v>8813.82</v>
      </c>
      <c r="T251" s="536">
        <v>118794.74</v>
      </c>
      <c r="U251" s="536">
        <v>936</v>
      </c>
      <c r="V251" s="536">
        <v>28303.69</v>
      </c>
      <c r="W251" s="536">
        <v>45173.16</v>
      </c>
      <c r="X251" s="536">
        <v>40226.14</v>
      </c>
      <c r="Y251" s="536">
        <v>15574.48</v>
      </c>
      <c r="Z251" s="536">
        <v>374072</v>
      </c>
      <c r="AA251" s="536">
        <v>13805.59</v>
      </c>
      <c r="AB251" s="536"/>
      <c r="AC251" s="536"/>
      <c r="AD251" s="536">
        <v>14780.48</v>
      </c>
      <c r="AE251" s="536">
        <v>27540.22</v>
      </c>
      <c r="AF251" s="536"/>
      <c r="AG251" s="536">
        <v>0</v>
      </c>
      <c r="AH251" s="536">
        <v>895</v>
      </c>
      <c r="AI251" s="536"/>
      <c r="AJ251" s="536">
        <v>461857.83</v>
      </c>
      <c r="AK251" s="536">
        <v>38032.28</v>
      </c>
      <c r="AL251" s="536">
        <v>979.19</v>
      </c>
      <c r="AM251" s="536"/>
      <c r="AN251" s="765">
        <v>17292.43</v>
      </c>
      <c r="AO251" s="536">
        <v>83861.97</v>
      </c>
      <c r="AP251" s="536">
        <v>50274.91</v>
      </c>
      <c r="AQ251" s="536">
        <v>2767.8</v>
      </c>
      <c r="AR251" s="536">
        <v>273571.83</v>
      </c>
      <c r="AS251" s="536"/>
      <c r="AT251" s="536">
        <v>0</v>
      </c>
      <c r="AU251" s="536">
        <v>6779.41</v>
      </c>
      <c r="AV251" s="536">
        <v>17753.14</v>
      </c>
      <c r="AW251" s="536">
        <v>70900.78</v>
      </c>
      <c r="AX251" s="536"/>
      <c r="AY251" s="536">
        <v>396.15</v>
      </c>
      <c r="AZ251" s="536">
        <v>2510.2399999999998</v>
      </c>
      <c r="BA251" s="536">
        <v>56544.51</v>
      </c>
      <c r="BB251" s="536">
        <v>13970.22</v>
      </c>
      <c r="BC251" s="536">
        <v>0</v>
      </c>
      <c r="BD251" s="536">
        <v>-726807.78</v>
      </c>
      <c r="BE251" s="536">
        <v>0</v>
      </c>
      <c r="BF251" s="536"/>
      <c r="BG251" s="536">
        <v>265121.2</v>
      </c>
      <c r="BH251" s="536"/>
      <c r="BI251" s="536">
        <v>257397.38</v>
      </c>
      <c r="BJ251" s="536">
        <v>25088.74</v>
      </c>
      <c r="BK251" s="536">
        <v>0</v>
      </c>
      <c r="BL251" s="536">
        <v>83270.740000000005</v>
      </c>
      <c r="BM251" s="536"/>
      <c r="BN251" s="536">
        <v>603625.78</v>
      </c>
      <c r="BO251" s="536">
        <v>1309.56</v>
      </c>
      <c r="BP251" s="536">
        <v>2791211.88</v>
      </c>
      <c r="BQ251" s="536">
        <v>407090.97</v>
      </c>
      <c r="BR251" s="536">
        <v>0</v>
      </c>
      <c r="BS251" s="536">
        <v>241663</v>
      </c>
      <c r="BT251" s="536">
        <v>51928.24</v>
      </c>
      <c r="BU251" s="536">
        <v>9028.02</v>
      </c>
      <c r="BV251" s="536"/>
      <c r="BW251" s="559">
        <v>0</v>
      </c>
    </row>
    <row r="252" spans="1:75" s="537" customFormat="1" ht="15.75" x14ac:dyDescent="0.25">
      <c r="A252" s="502">
        <v>10</v>
      </c>
      <c r="B252" s="535">
        <v>5035</v>
      </c>
      <c r="C252" s="536">
        <v>0</v>
      </c>
      <c r="D252" s="536">
        <v>535.67999999999995</v>
      </c>
      <c r="E252" s="536">
        <v>0</v>
      </c>
      <c r="F252" s="536">
        <v>0</v>
      </c>
      <c r="G252" s="536"/>
      <c r="H252" s="536">
        <v>440.23</v>
      </c>
      <c r="I252" s="536">
        <v>-11535.96</v>
      </c>
      <c r="J252" s="536"/>
      <c r="K252" s="536">
        <v>33162.31</v>
      </c>
      <c r="L252" s="536">
        <v>0</v>
      </c>
      <c r="M252" s="536">
        <v>0</v>
      </c>
      <c r="N252" s="536">
        <v>38179.15</v>
      </c>
      <c r="O252" s="536">
        <v>2565.0100000000002</v>
      </c>
      <c r="P252" s="536">
        <v>7161.94</v>
      </c>
      <c r="Q252" s="536">
        <v>39504.86</v>
      </c>
      <c r="R252" s="536"/>
      <c r="S252" s="536">
        <v>3306.83</v>
      </c>
      <c r="T252" s="536">
        <v>68010.37</v>
      </c>
      <c r="U252" s="536">
        <v>0</v>
      </c>
      <c r="V252" s="536">
        <v>45955.44</v>
      </c>
      <c r="W252" s="536">
        <v>2740.76</v>
      </c>
      <c r="X252" s="536">
        <v>2768.78</v>
      </c>
      <c r="Y252" s="536">
        <v>0</v>
      </c>
      <c r="Z252" s="536">
        <v>54661.43</v>
      </c>
      <c r="AA252" s="536">
        <v>5159.6899999999996</v>
      </c>
      <c r="AB252" s="536"/>
      <c r="AC252" s="536"/>
      <c r="AD252" s="536">
        <v>35649.39</v>
      </c>
      <c r="AE252" s="536">
        <v>266.32</v>
      </c>
      <c r="AF252" s="536"/>
      <c r="AG252" s="536">
        <v>0</v>
      </c>
      <c r="AH252" s="536">
        <v>4057.85</v>
      </c>
      <c r="AI252" s="536"/>
      <c r="AJ252" s="536">
        <v>0</v>
      </c>
      <c r="AK252" s="536">
        <v>264556.28000000003</v>
      </c>
      <c r="AL252" s="536">
        <v>528.35</v>
      </c>
      <c r="AM252" s="536"/>
      <c r="AN252" s="765">
        <v>4447.28</v>
      </c>
      <c r="AO252" s="536">
        <v>0</v>
      </c>
      <c r="AP252" s="536">
        <v>0</v>
      </c>
      <c r="AQ252" s="536">
        <v>4759.92</v>
      </c>
      <c r="AR252" s="536">
        <v>18858.580000000002</v>
      </c>
      <c r="AS252" s="536"/>
      <c r="AT252" s="536">
        <v>0</v>
      </c>
      <c r="AU252" s="536">
        <v>3061.6</v>
      </c>
      <c r="AV252" s="536">
        <v>0</v>
      </c>
      <c r="AW252" s="536">
        <v>0</v>
      </c>
      <c r="AX252" s="536"/>
      <c r="AY252" s="536">
        <v>0</v>
      </c>
      <c r="AZ252" s="536">
        <v>18006</v>
      </c>
      <c r="BA252" s="536">
        <v>9539.0300000000007</v>
      </c>
      <c r="BB252" s="536">
        <v>0</v>
      </c>
      <c r="BC252" s="536">
        <v>0</v>
      </c>
      <c r="BD252" s="536">
        <v>0</v>
      </c>
      <c r="BE252" s="536">
        <v>6120.7</v>
      </c>
      <c r="BF252" s="536"/>
      <c r="BG252" s="536">
        <v>2199.34</v>
      </c>
      <c r="BH252" s="536"/>
      <c r="BI252" s="536">
        <v>300566.78000000003</v>
      </c>
      <c r="BJ252" s="536">
        <v>1155.1600000000001</v>
      </c>
      <c r="BK252" s="536">
        <v>22978.37</v>
      </c>
      <c r="BL252" s="536">
        <v>3213.04</v>
      </c>
      <c r="BM252" s="536"/>
      <c r="BN252" s="536">
        <v>203982.64</v>
      </c>
      <c r="BO252" s="536">
        <v>1441.08</v>
      </c>
      <c r="BP252" s="536">
        <v>0</v>
      </c>
      <c r="BQ252" s="536">
        <v>33793.43</v>
      </c>
      <c r="BR252" s="536">
        <v>0</v>
      </c>
      <c r="BS252" s="536">
        <v>7459</v>
      </c>
      <c r="BT252" s="536">
        <v>0</v>
      </c>
      <c r="BU252" s="536">
        <v>11450.37</v>
      </c>
      <c r="BV252" s="536"/>
      <c r="BW252" s="559">
        <v>112874.01</v>
      </c>
    </row>
    <row r="253" spans="1:75" s="537" customFormat="1" ht="15.75" x14ac:dyDescent="0.25">
      <c r="A253" s="502">
        <v>11</v>
      </c>
      <c r="B253" s="535">
        <v>5040</v>
      </c>
      <c r="C253" s="536">
        <v>9561286.8900000006</v>
      </c>
      <c r="D253" s="536">
        <v>16599.16</v>
      </c>
      <c r="E253" s="536">
        <v>0</v>
      </c>
      <c r="F253" s="536">
        <v>553914</v>
      </c>
      <c r="G253" s="536"/>
      <c r="H253" s="536">
        <v>149866.71</v>
      </c>
      <c r="I253" s="536">
        <v>38740.58</v>
      </c>
      <c r="J253" s="536"/>
      <c r="K253" s="536">
        <v>98176.53</v>
      </c>
      <c r="L253" s="536">
        <v>0</v>
      </c>
      <c r="M253" s="536">
        <v>0</v>
      </c>
      <c r="N253" s="536">
        <v>19748.419999999998</v>
      </c>
      <c r="O253" s="536">
        <v>0</v>
      </c>
      <c r="P253" s="536">
        <v>168287.92</v>
      </c>
      <c r="Q253" s="536">
        <v>71735.990000000005</v>
      </c>
      <c r="R253" s="536"/>
      <c r="S253" s="536">
        <v>141402.06</v>
      </c>
      <c r="T253" s="536">
        <v>1255026.1399999999</v>
      </c>
      <c r="U253" s="536">
        <v>344</v>
      </c>
      <c r="V253" s="536">
        <v>50949.51</v>
      </c>
      <c r="W253" s="536">
        <v>46389.4</v>
      </c>
      <c r="X253" s="536">
        <v>2379.11</v>
      </c>
      <c r="Y253" s="536">
        <v>5661.1</v>
      </c>
      <c r="Z253" s="536">
        <v>11330.1</v>
      </c>
      <c r="AA253" s="536">
        <v>2900.03</v>
      </c>
      <c r="AB253" s="536"/>
      <c r="AC253" s="536"/>
      <c r="AD253" s="536">
        <v>46787.519999999997</v>
      </c>
      <c r="AE253" s="536">
        <v>475.18</v>
      </c>
      <c r="AF253" s="536"/>
      <c r="AG253" s="536">
        <v>0</v>
      </c>
      <c r="AH253" s="536">
        <v>0</v>
      </c>
      <c r="AI253" s="536"/>
      <c r="AJ253" s="536">
        <v>1642161.17</v>
      </c>
      <c r="AK253" s="536">
        <v>580795.66</v>
      </c>
      <c r="AL253" s="536">
        <v>4186.0200000000004</v>
      </c>
      <c r="AM253" s="536"/>
      <c r="AN253" s="765">
        <v>39038.39</v>
      </c>
      <c r="AO253" s="536">
        <v>372659.35</v>
      </c>
      <c r="AP253" s="536">
        <v>41117.910000000003</v>
      </c>
      <c r="AQ253" s="536">
        <v>4066.68</v>
      </c>
      <c r="AR253" s="536">
        <v>41249.339999999997</v>
      </c>
      <c r="AS253" s="536"/>
      <c r="AT253" s="536">
        <v>40</v>
      </c>
      <c r="AU253" s="536">
        <v>137415.85</v>
      </c>
      <c r="AV253" s="536">
        <v>205221.45</v>
      </c>
      <c r="AW253" s="536">
        <v>0</v>
      </c>
      <c r="AX253" s="536"/>
      <c r="AY253" s="536">
        <v>174249.23209999999</v>
      </c>
      <c r="AZ253" s="536">
        <v>0</v>
      </c>
      <c r="BA253" s="536">
        <v>85127.33</v>
      </c>
      <c r="BB253" s="536">
        <v>315.61</v>
      </c>
      <c r="BC253" s="536">
        <v>0</v>
      </c>
      <c r="BD253" s="536">
        <v>26913.99</v>
      </c>
      <c r="BE253" s="536">
        <v>6529.44</v>
      </c>
      <c r="BF253" s="536"/>
      <c r="BG253" s="536">
        <v>72457.070000000007</v>
      </c>
      <c r="BH253" s="536"/>
      <c r="BI253" s="536">
        <v>194258.53</v>
      </c>
      <c r="BJ253" s="536">
        <v>625.79999999999995</v>
      </c>
      <c r="BK253" s="536">
        <v>0</v>
      </c>
      <c r="BL253" s="536">
        <v>0</v>
      </c>
      <c r="BM253" s="536"/>
      <c r="BN253" s="536">
        <v>7408.26</v>
      </c>
      <c r="BO253" s="536">
        <v>0</v>
      </c>
      <c r="BP253" s="536">
        <v>576033.19999999995</v>
      </c>
      <c r="BQ253" s="536">
        <v>474057.29</v>
      </c>
      <c r="BR253" s="536">
        <v>0</v>
      </c>
      <c r="BS253" s="536">
        <v>77075</v>
      </c>
      <c r="BT253" s="536">
        <v>210174.3</v>
      </c>
      <c r="BU253" s="536">
        <v>995.7</v>
      </c>
      <c r="BV253" s="536"/>
      <c r="BW253" s="559">
        <v>199718.79</v>
      </c>
    </row>
    <row r="254" spans="1:75" s="537" customFormat="1" ht="15.75" x14ac:dyDescent="0.25">
      <c r="A254" s="502">
        <v>12</v>
      </c>
      <c r="B254" s="535">
        <v>5045</v>
      </c>
      <c r="C254" s="536">
        <v>8873634.0700000003</v>
      </c>
      <c r="D254" s="536">
        <v>0</v>
      </c>
      <c r="E254" s="536">
        <v>0</v>
      </c>
      <c r="F254" s="536">
        <v>102732</v>
      </c>
      <c r="G254" s="536"/>
      <c r="H254" s="536">
        <v>0</v>
      </c>
      <c r="I254" s="536">
        <v>376148.56</v>
      </c>
      <c r="J254" s="536"/>
      <c r="K254" s="536">
        <v>197492.16</v>
      </c>
      <c r="L254" s="536">
        <v>1460</v>
      </c>
      <c r="M254" s="536">
        <v>0</v>
      </c>
      <c r="N254" s="536">
        <v>21322.17</v>
      </c>
      <c r="O254" s="536">
        <v>0</v>
      </c>
      <c r="P254" s="536">
        <v>0</v>
      </c>
      <c r="Q254" s="536">
        <v>111332.49</v>
      </c>
      <c r="R254" s="536"/>
      <c r="S254" s="536">
        <v>481577.52</v>
      </c>
      <c r="T254" s="536">
        <v>121722.82</v>
      </c>
      <c r="U254" s="536">
        <v>86</v>
      </c>
      <c r="V254" s="536">
        <v>10892.38</v>
      </c>
      <c r="W254" s="536">
        <v>17948.37</v>
      </c>
      <c r="X254" s="536">
        <v>306.08</v>
      </c>
      <c r="Y254" s="536">
        <v>4942.58</v>
      </c>
      <c r="Z254" s="536">
        <v>4209.04</v>
      </c>
      <c r="AA254" s="536">
        <v>70853.17</v>
      </c>
      <c r="AB254" s="536"/>
      <c r="AC254" s="536"/>
      <c r="AD254" s="536">
        <v>53476.02</v>
      </c>
      <c r="AE254" s="536">
        <v>3712.83</v>
      </c>
      <c r="AF254" s="536"/>
      <c r="AG254" s="536">
        <v>0</v>
      </c>
      <c r="AH254" s="536">
        <v>0</v>
      </c>
      <c r="AI254" s="536"/>
      <c r="AJ254" s="536">
        <v>153952.60999999999</v>
      </c>
      <c r="AK254" s="536">
        <v>3670001.31</v>
      </c>
      <c r="AL254" s="536">
        <v>68819.490000000005</v>
      </c>
      <c r="AM254" s="536"/>
      <c r="AN254" s="765">
        <v>28838</v>
      </c>
      <c r="AO254" s="536">
        <v>431759.1</v>
      </c>
      <c r="AP254" s="536">
        <v>4144.24</v>
      </c>
      <c r="AQ254" s="536">
        <v>0</v>
      </c>
      <c r="AR254" s="536">
        <v>185782.52</v>
      </c>
      <c r="AS254" s="536"/>
      <c r="AT254" s="536">
        <v>338941</v>
      </c>
      <c r="AU254" s="536">
        <v>173474.9</v>
      </c>
      <c r="AV254" s="536">
        <v>490704.01</v>
      </c>
      <c r="AW254" s="536">
        <v>6021.24</v>
      </c>
      <c r="AX254" s="536"/>
      <c r="AY254" s="536">
        <v>80530.77</v>
      </c>
      <c r="AZ254" s="536">
        <v>0</v>
      </c>
      <c r="BA254" s="536">
        <v>13060.86</v>
      </c>
      <c r="BB254" s="536">
        <v>1473.67</v>
      </c>
      <c r="BC254" s="536">
        <v>0</v>
      </c>
      <c r="BD254" s="536">
        <v>0</v>
      </c>
      <c r="BE254" s="536">
        <v>0</v>
      </c>
      <c r="BF254" s="536"/>
      <c r="BG254" s="536">
        <v>261969.78</v>
      </c>
      <c r="BH254" s="536"/>
      <c r="BI254" s="536">
        <v>16943.400000000001</v>
      </c>
      <c r="BJ254" s="536">
        <v>42.5</v>
      </c>
      <c r="BK254" s="536">
        <v>0</v>
      </c>
      <c r="BL254" s="536">
        <v>5178.87</v>
      </c>
      <c r="BM254" s="536"/>
      <c r="BN254" s="536">
        <v>5866.87</v>
      </c>
      <c r="BO254" s="536">
        <v>0</v>
      </c>
      <c r="BP254" s="536">
        <v>2745920.03</v>
      </c>
      <c r="BQ254" s="536">
        <v>1116800.3</v>
      </c>
      <c r="BR254" s="536">
        <v>0</v>
      </c>
      <c r="BS254" s="536">
        <v>18346</v>
      </c>
      <c r="BT254" s="536">
        <v>0</v>
      </c>
      <c r="BU254" s="536">
        <v>4261.96</v>
      </c>
      <c r="BV254" s="536"/>
      <c r="BW254" s="559">
        <v>0</v>
      </c>
    </row>
    <row r="255" spans="1:75" s="537" customFormat="1" ht="15.75" x14ac:dyDescent="0.25">
      <c r="A255" s="502">
        <v>13</v>
      </c>
      <c r="B255" s="535">
        <v>5055</v>
      </c>
      <c r="C255" s="536">
        <v>0</v>
      </c>
      <c r="D255" s="536">
        <v>0</v>
      </c>
      <c r="E255" s="536">
        <v>0</v>
      </c>
      <c r="F255" s="536">
        <v>0</v>
      </c>
      <c r="G255" s="536"/>
      <c r="H255" s="536">
        <v>0</v>
      </c>
      <c r="I255" s="536">
        <v>27063.68</v>
      </c>
      <c r="J255" s="536"/>
      <c r="K255" s="536">
        <v>7767.07</v>
      </c>
      <c r="L255" s="536">
        <v>0</v>
      </c>
      <c r="M255" s="536">
        <v>0</v>
      </c>
      <c r="N255" s="536">
        <v>33954.83</v>
      </c>
      <c r="O255" s="536">
        <v>0</v>
      </c>
      <c r="P255" s="536">
        <v>6857.59</v>
      </c>
      <c r="Q255" s="536">
        <v>69587.679999999993</v>
      </c>
      <c r="R255" s="536"/>
      <c r="S255" s="536">
        <v>1831.75</v>
      </c>
      <c r="T255" s="536">
        <v>367573.01</v>
      </c>
      <c r="U255" s="536">
        <v>0</v>
      </c>
      <c r="V255" s="536">
        <v>3891.77</v>
      </c>
      <c r="W255" s="536">
        <v>26491.68</v>
      </c>
      <c r="X255" s="536">
        <v>9820.17</v>
      </c>
      <c r="Y255" s="536">
        <v>0</v>
      </c>
      <c r="Z255" s="536">
        <v>57082.04</v>
      </c>
      <c r="AA255" s="536">
        <v>12853.11</v>
      </c>
      <c r="AB255" s="536"/>
      <c r="AC255" s="536"/>
      <c r="AD255" s="536">
        <v>0</v>
      </c>
      <c r="AE255" s="536">
        <v>106.53</v>
      </c>
      <c r="AF255" s="536"/>
      <c r="AG255" s="536">
        <v>0</v>
      </c>
      <c r="AH255" s="536">
        <v>7.67</v>
      </c>
      <c r="AI255" s="536"/>
      <c r="AJ255" s="536">
        <v>0</v>
      </c>
      <c r="AK255" s="536">
        <v>57627.32</v>
      </c>
      <c r="AL255" s="536">
        <v>0</v>
      </c>
      <c r="AM255" s="536"/>
      <c r="AN255" s="765">
        <v>902.71</v>
      </c>
      <c r="AO255" s="536">
        <v>0</v>
      </c>
      <c r="AP255" s="536">
        <v>0</v>
      </c>
      <c r="AQ255" s="536">
        <v>2106.15</v>
      </c>
      <c r="AR255" s="536">
        <v>59785.83</v>
      </c>
      <c r="AS255" s="536"/>
      <c r="AT255" s="536">
        <v>0</v>
      </c>
      <c r="AU255" s="536">
        <v>45787.78</v>
      </c>
      <c r="AV255" s="536">
        <v>0</v>
      </c>
      <c r="AW255" s="536">
        <v>0</v>
      </c>
      <c r="AX255" s="536"/>
      <c r="AY255" s="536">
        <v>0</v>
      </c>
      <c r="AZ255" s="536">
        <v>2673.32</v>
      </c>
      <c r="BA255" s="536">
        <v>17259.68</v>
      </c>
      <c r="BB255" s="536">
        <v>10201.370000000001</v>
      </c>
      <c r="BC255" s="536">
        <v>0</v>
      </c>
      <c r="BD255" s="536">
        <v>0</v>
      </c>
      <c r="BE255" s="536">
        <v>868.15</v>
      </c>
      <c r="BF255" s="536"/>
      <c r="BG255" s="536">
        <v>766.55</v>
      </c>
      <c r="BH255" s="536"/>
      <c r="BI255" s="536">
        <v>7851.87</v>
      </c>
      <c r="BJ255" s="536">
        <v>0</v>
      </c>
      <c r="BK255" s="536">
        <v>0</v>
      </c>
      <c r="BL255" s="536">
        <v>0</v>
      </c>
      <c r="BM255" s="536"/>
      <c r="BN255" s="536">
        <v>78167.97</v>
      </c>
      <c r="BO255" s="536">
        <v>2971.57</v>
      </c>
      <c r="BP255" s="536">
        <v>1106231.79</v>
      </c>
      <c r="BQ255" s="536">
        <v>55608.76</v>
      </c>
      <c r="BR255" s="536">
        <v>0</v>
      </c>
      <c r="BS255" s="536">
        <v>4161</v>
      </c>
      <c r="BT255" s="536">
        <v>319.89</v>
      </c>
      <c r="BU255" s="536">
        <v>3485.51</v>
      </c>
      <c r="BV255" s="536"/>
      <c r="BW255" s="559">
        <v>50373.27</v>
      </c>
    </row>
    <row r="256" spans="1:75" s="537" customFormat="1" ht="15.75" x14ac:dyDescent="0.25">
      <c r="A256" s="502">
        <v>14</v>
      </c>
      <c r="B256" s="535">
        <v>5065</v>
      </c>
      <c r="C256" s="536">
        <v>3441224.13</v>
      </c>
      <c r="D256" s="536">
        <v>201899.81</v>
      </c>
      <c r="E256" s="536">
        <v>29772.7</v>
      </c>
      <c r="F256" s="536">
        <v>488039</v>
      </c>
      <c r="G256" s="536"/>
      <c r="H256" s="536">
        <v>245711</v>
      </c>
      <c r="I256" s="536">
        <v>315934.48</v>
      </c>
      <c r="J256" s="536"/>
      <c r="K256" s="536">
        <v>292513.53999999998</v>
      </c>
      <c r="L256" s="536">
        <v>93787.32</v>
      </c>
      <c r="M256" s="536">
        <v>172.08</v>
      </c>
      <c r="N256" s="536">
        <v>1751.57</v>
      </c>
      <c r="O256" s="536">
        <v>6489.59</v>
      </c>
      <c r="P256" s="536">
        <v>17458.95</v>
      </c>
      <c r="Q256" s="536">
        <v>981515.72</v>
      </c>
      <c r="R256" s="536"/>
      <c r="S256" s="536">
        <v>150361.76</v>
      </c>
      <c r="T256" s="536">
        <v>619718.18999999994</v>
      </c>
      <c r="U256" s="536">
        <v>0</v>
      </c>
      <c r="V256" s="536">
        <v>4002.57</v>
      </c>
      <c r="W256" s="536">
        <v>220277.61</v>
      </c>
      <c r="X256" s="536">
        <v>282484.37</v>
      </c>
      <c r="Y256" s="536">
        <v>17920.150000000001</v>
      </c>
      <c r="Z256" s="536">
        <v>767775.21</v>
      </c>
      <c r="AA256" s="536">
        <v>213986.18</v>
      </c>
      <c r="AB256" s="536"/>
      <c r="AC256" s="536"/>
      <c r="AD256" s="536">
        <v>74771.91</v>
      </c>
      <c r="AE256" s="536">
        <v>106.53</v>
      </c>
      <c r="AF256" s="536"/>
      <c r="AG256" s="536">
        <v>0</v>
      </c>
      <c r="AH256" s="536">
        <v>5630.86</v>
      </c>
      <c r="AI256" s="536"/>
      <c r="AJ256" s="536">
        <v>11052701.699999999</v>
      </c>
      <c r="AK256" s="536">
        <v>682998.98</v>
      </c>
      <c r="AL256" s="536">
        <v>233765.58</v>
      </c>
      <c r="AM256" s="536"/>
      <c r="AN256" s="765">
        <v>468251.44</v>
      </c>
      <c r="AO256" s="536">
        <v>739095.78</v>
      </c>
      <c r="AP256" s="536">
        <v>0</v>
      </c>
      <c r="AQ256" s="536">
        <v>148043.62</v>
      </c>
      <c r="AR256" s="536">
        <v>1833605.06</v>
      </c>
      <c r="AS256" s="536"/>
      <c r="AT256" s="536">
        <v>380499</v>
      </c>
      <c r="AU256" s="536">
        <v>317480</v>
      </c>
      <c r="AV256" s="536">
        <v>523499.35</v>
      </c>
      <c r="AW256" s="536">
        <v>28658.53</v>
      </c>
      <c r="AX256" s="536"/>
      <c r="AY256" s="536">
        <v>279349.00459999999</v>
      </c>
      <c r="AZ256" s="536">
        <v>38697.29</v>
      </c>
      <c r="BA256" s="536">
        <v>681690.99</v>
      </c>
      <c r="BB256" s="536">
        <v>44460.26</v>
      </c>
      <c r="BC256" s="536">
        <v>0</v>
      </c>
      <c r="BD256" s="536">
        <v>410502.49</v>
      </c>
      <c r="BE256" s="536">
        <v>82585.119999999995</v>
      </c>
      <c r="BF256" s="536"/>
      <c r="BG256" s="536">
        <v>93644.36</v>
      </c>
      <c r="BH256" s="536"/>
      <c r="BI256" s="536">
        <v>240866.23</v>
      </c>
      <c r="BJ256" s="536">
        <v>39087.589999999997</v>
      </c>
      <c r="BK256" s="536">
        <v>18429.240000000002</v>
      </c>
      <c r="BL256" s="536">
        <v>65888.17</v>
      </c>
      <c r="BM256" s="536"/>
      <c r="BN256" s="536">
        <v>181503.3</v>
      </c>
      <c r="BO256" s="536">
        <v>7285.47</v>
      </c>
      <c r="BP256" s="536">
        <v>1350896.6</v>
      </c>
      <c r="BQ256" s="536">
        <v>371058.14</v>
      </c>
      <c r="BR256" s="536">
        <v>0</v>
      </c>
      <c r="BS256" s="536">
        <v>456653</v>
      </c>
      <c r="BT256" s="536">
        <v>201399.82</v>
      </c>
      <c r="BU256" s="536">
        <v>38098.160000000003</v>
      </c>
      <c r="BV256" s="536"/>
      <c r="BW256" s="559">
        <v>44599.72</v>
      </c>
    </row>
    <row r="257" spans="1:75" s="537" customFormat="1" ht="15.75" x14ac:dyDescent="0.25">
      <c r="A257" s="502">
        <v>15</v>
      </c>
      <c r="B257" s="535">
        <v>5070</v>
      </c>
      <c r="C257" s="536">
        <v>1813060.53</v>
      </c>
      <c r="D257" s="536">
        <v>147224.29</v>
      </c>
      <c r="E257" s="536">
        <v>0</v>
      </c>
      <c r="F257" s="536">
        <v>324719</v>
      </c>
      <c r="G257" s="536"/>
      <c r="H257" s="536">
        <v>0</v>
      </c>
      <c r="I257" s="536">
        <v>327906.51</v>
      </c>
      <c r="J257" s="536"/>
      <c r="K257" s="536">
        <v>3478.26</v>
      </c>
      <c r="L257" s="536">
        <v>0</v>
      </c>
      <c r="M257" s="536">
        <v>0</v>
      </c>
      <c r="N257" s="536">
        <v>0</v>
      </c>
      <c r="O257" s="536">
        <v>0</v>
      </c>
      <c r="P257" s="536">
        <v>0</v>
      </c>
      <c r="Q257" s="536">
        <v>1220.1300000000001</v>
      </c>
      <c r="R257" s="536"/>
      <c r="S257" s="536">
        <v>22693.8</v>
      </c>
      <c r="T257" s="536">
        <v>96869.71</v>
      </c>
      <c r="U257" s="536">
        <v>0</v>
      </c>
      <c r="V257" s="536">
        <v>55352.71</v>
      </c>
      <c r="W257" s="536">
        <v>549396.32999999996</v>
      </c>
      <c r="X257" s="536">
        <v>148766.35</v>
      </c>
      <c r="Y257" s="536">
        <v>40570.99</v>
      </c>
      <c r="Z257" s="536">
        <v>534918.54</v>
      </c>
      <c r="AA257" s="536">
        <v>45855.44</v>
      </c>
      <c r="AB257" s="536"/>
      <c r="AC257" s="536"/>
      <c r="AD257" s="536">
        <v>0</v>
      </c>
      <c r="AE257" s="536">
        <v>27901.42</v>
      </c>
      <c r="AF257" s="536"/>
      <c r="AG257" s="536">
        <v>0</v>
      </c>
      <c r="AH257" s="536">
        <v>0</v>
      </c>
      <c r="AI257" s="536"/>
      <c r="AJ257" s="536">
        <v>26693693.289999999</v>
      </c>
      <c r="AK257" s="536">
        <v>332173.55</v>
      </c>
      <c r="AL257" s="536">
        <v>90613.14</v>
      </c>
      <c r="AM257" s="536"/>
      <c r="AN257" s="765">
        <v>460603.73</v>
      </c>
      <c r="AO257" s="536">
        <v>10378.36</v>
      </c>
      <c r="AP257" s="536">
        <v>83733.350000000006</v>
      </c>
      <c r="AQ257" s="536">
        <v>0</v>
      </c>
      <c r="AR257" s="536">
        <v>0</v>
      </c>
      <c r="AS257" s="536"/>
      <c r="AT257" s="536">
        <v>340138</v>
      </c>
      <c r="AU257" s="536">
        <v>418419.81</v>
      </c>
      <c r="AV257" s="536">
        <v>191943.4</v>
      </c>
      <c r="AW257" s="536">
        <v>42326.91</v>
      </c>
      <c r="AX257" s="536"/>
      <c r="AY257" s="536">
        <v>0</v>
      </c>
      <c r="AZ257" s="536">
        <v>184294.22</v>
      </c>
      <c r="BA257" s="536">
        <v>1370536.52</v>
      </c>
      <c r="BB257" s="536">
        <v>43020.42</v>
      </c>
      <c r="BC257" s="536">
        <v>0</v>
      </c>
      <c r="BD257" s="536">
        <v>0</v>
      </c>
      <c r="BE257" s="536">
        <v>113772.28</v>
      </c>
      <c r="BF257" s="536"/>
      <c r="BG257" s="536">
        <v>0</v>
      </c>
      <c r="BH257" s="536"/>
      <c r="BI257" s="536">
        <v>218034.5</v>
      </c>
      <c r="BJ257" s="536">
        <v>28848.75</v>
      </c>
      <c r="BK257" s="536">
        <v>33539.230000000003</v>
      </c>
      <c r="BL257" s="536">
        <v>0</v>
      </c>
      <c r="BM257" s="536"/>
      <c r="BN257" s="536">
        <v>22231.07</v>
      </c>
      <c r="BO257" s="536">
        <v>51936.74</v>
      </c>
      <c r="BP257" s="536">
        <v>1280506.99</v>
      </c>
      <c r="BQ257" s="536">
        <v>889190.03</v>
      </c>
      <c r="BR257" s="536">
        <v>9824.08</v>
      </c>
      <c r="BS257" s="536">
        <v>0</v>
      </c>
      <c r="BT257" s="536">
        <v>0</v>
      </c>
      <c r="BU257" s="536">
        <v>61818.73</v>
      </c>
      <c r="BV257" s="536"/>
      <c r="BW257" s="559">
        <v>55289.91</v>
      </c>
    </row>
    <row r="258" spans="1:75" s="537" customFormat="1" ht="15.75" x14ac:dyDescent="0.25">
      <c r="A258" s="502">
        <v>16</v>
      </c>
      <c r="B258" s="535">
        <v>5075</v>
      </c>
      <c r="C258" s="536">
        <v>4518178.6100000003</v>
      </c>
      <c r="D258" s="536">
        <v>40577.61</v>
      </c>
      <c r="E258" s="536">
        <v>0</v>
      </c>
      <c r="F258" s="536">
        <v>0</v>
      </c>
      <c r="G258" s="536"/>
      <c r="H258" s="536">
        <v>0</v>
      </c>
      <c r="I258" s="536">
        <v>131241.1</v>
      </c>
      <c r="J258" s="536"/>
      <c r="K258" s="536">
        <v>0</v>
      </c>
      <c r="L258" s="536">
        <v>0</v>
      </c>
      <c r="M258" s="536">
        <v>0</v>
      </c>
      <c r="N258" s="536">
        <v>127.5</v>
      </c>
      <c r="O258" s="536">
        <v>32403.7</v>
      </c>
      <c r="P258" s="536">
        <v>0</v>
      </c>
      <c r="Q258" s="536">
        <v>3308.85</v>
      </c>
      <c r="R258" s="536"/>
      <c r="S258" s="536">
        <v>861.78</v>
      </c>
      <c r="T258" s="536">
        <v>5282.4</v>
      </c>
      <c r="U258" s="536">
        <v>0</v>
      </c>
      <c r="V258" s="536">
        <v>5157.54</v>
      </c>
      <c r="W258" s="536">
        <v>0</v>
      </c>
      <c r="X258" s="536">
        <v>4950.5</v>
      </c>
      <c r="Y258" s="536">
        <v>6985.43</v>
      </c>
      <c r="Z258" s="536">
        <v>101581.83</v>
      </c>
      <c r="AA258" s="536">
        <v>14757.67</v>
      </c>
      <c r="AB258" s="536"/>
      <c r="AC258" s="536"/>
      <c r="AD258" s="536">
        <v>0</v>
      </c>
      <c r="AE258" s="536">
        <v>2168.39</v>
      </c>
      <c r="AF258" s="536"/>
      <c r="AG258" s="536">
        <v>0</v>
      </c>
      <c r="AH258" s="536">
        <v>0</v>
      </c>
      <c r="AI258" s="536"/>
      <c r="AJ258" s="536">
        <v>4295065.28</v>
      </c>
      <c r="AK258" s="536">
        <v>18796.47</v>
      </c>
      <c r="AL258" s="536">
        <v>71537.929999999993</v>
      </c>
      <c r="AM258" s="536"/>
      <c r="AN258" s="765">
        <v>-17257.54</v>
      </c>
      <c r="AO258" s="536">
        <v>14323.91</v>
      </c>
      <c r="AP258" s="536">
        <v>0</v>
      </c>
      <c r="AQ258" s="536">
        <v>0</v>
      </c>
      <c r="AR258" s="536">
        <v>0</v>
      </c>
      <c r="AS258" s="536"/>
      <c r="AT258" s="536">
        <v>78821</v>
      </c>
      <c r="AU258" s="536">
        <v>1067.0999999999999</v>
      </c>
      <c r="AV258" s="536">
        <v>0</v>
      </c>
      <c r="AW258" s="536">
        <v>146553.01</v>
      </c>
      <c r="AX258" s="536"/>
      <c r="AY258" s="536">
        <v>0</v>
      </c>
      <c r="AZ258" s="536">
        <v>83754.23</v>
      </c>
      <c r="BA258" s="536">
        <v>414892.19</v>
      </c>
      <c r="BB258" s="536">
        <v>82460.259999999995</v>
      </c>
      <c r="BC258" s="536">
        <v>0</v>
      </c>
      <c r="BD258" s="536">
        <v>0</v>
      </c>
      <c r="BE258" s="536">
        <v>2798.59</v>
      </c>
      <c r="BF258" s="536"/>
      <c r="BG258" s="536">
        <v>0</v>
      </c>
      <c r="BH258" s="536"/>
      <c r="BI258" s="536">
        <v>38993.5</v>
      </c>
      <c r="BJ258" s="536">
        <v>5496.53</v>
      </c>
      <c r="BK258" s="536">
        <v>2048.13</v>
      </c>
      <c r="BL258" s="536">
        <v>0</v>
      </c>
      <c r="BM258" s="536"/>
      <c r="BN258" s="536">
        <v>10658.51</v>
      </c>
      <c r="BO258" s="536">
        <v>20088.419999999998</v>
      </c>
      <c r="BP258" s="536">
        <v>2880776.59</v>
      </c>
      <c r="BQ258" s="536">
        <v>300681.28999999998</v>
      </c>
      <c r="BR258" s="536">
        <v>424</v>
      </c>
      <c r="BS258" s="536">
        <v>438027</v>
      </c>
      <c r="BT258" s="536">
        <v>0</v>
      </c>
      <c r="BU258" s="536">
        <v>17726.5</v>
      </c>
      <c r="BV258" s="536"/>
      <c r="BW258" s="559">
        <v>5825.94</v>
      </c>
    </row>
    <row r="259" spans="1:75" s="537" customFormat="1" ht="15.75" x14ac:dyDescent="0.25">
      <c r="A259" s="502">
        <v>17</v>
      </c>
      <c r="B259" s="535">
        <v>5085</v>
      </c>
      <c r="C259" s="536">
        <v>2306031.63</v>
      </c>
      <c r="D259" s="536">
        <v>359814.86</v>
      </c>
      <c r="E259" s="536">
        <v>22817.96</v>
      </c>
      <c r="F259" s="536">
        <v>335874</v>
      </c>
      <c r="G259" s="536"/>
      <c r="H259" s="536">
        <v>452381.4</v>
      </c>
      <c r="I259" s="536">
        <v>0</v>
      </c>
      <c r="J259" s="536"/>
      <c r="K259" s="536">
        <v>582209.41</v>
      </c>
      <c r="L259" s="536">
        <v>117989.86</v>
      </c>
      <c r="M259" s="536">
        <v>0</v>
      </c>
      <c r="N259" s="536">
        <v>222441.81</v>
      </c>
      <c r="O259" s="536">
        <v>6884.05</v>
      </c>
      <c r="P259" s="536">
        <v>0</v>
      </c>
      <c r="Q259" s="536">
        <v>0</v>
      </c>
      <c r="R259" s="536"/>
      <c r="S259" s="536">
        <v>0</v>
      </c>
      <c r="T259" s="536">
        <v>13832.01</v>
      </c>
      <c r="U259" s="536">
        <v>518494</v>
      </c>
      <c r="V259" s="536">
        <v>8191.84</v>
      </c>
      <c r="W259" s="536">
        <v>169377.08</v>
      </c>
      <c r="X259" s="536">
        <v>6601.25</v>
      </c>
      <c r="Y259" s="536">
        <v>152095.1</v>
      </c>
      <c r="Z259" s="536">
        <v>1072682.08</v>
      </c>
      <c r="AA259" s="536">
        <v>131968.71</v>
      </c>
      <c r="AB259" s="536"/>
      <c r="AC259" s="536"/>
      <c r="AD259" s="536">
        <v>18359.96</v>
      </c>
      <c r="AE259" s="536">
        <v>72854.649999999994</v>
      </c>
      <c r="AF259" s="536"/>
      <c r="AG259" s="536">
        <v>0</v>
      </c>
      <c r="AH259" s="536">
        <v>0</v>
      </c>
      <c r="AI259" s="536"/>
      <c r="AJ259" s="536">
        <v>19245656.84</v>
      </c>
      <c r="AK259" s="536">
        <v>10975821.65</v>
      </c>
      <c r="AL259" s="536">
        <v>189360.24</v>
      </c>
      <c r="AM259" s="536"/>
      <c r="AN259" s="765">
        <v>235691.84</v>
      </c>
      <c r="AO259" s="536">
        <v>0</v>
      </c>
      <c r="AP259" s="536">
        <v>53618.52</v>
      </c>
      <c r="AQ259" s="536">
        <v>151232.39000000001</v>
      </c>
      <c r="AR259" s="536">
        <v>2995935.62</v>
      </c>
      <c r="AS259" s="536"/>
      <c r="AT259" s="536">
        <v>1118797</v>
      </c>
      <c r="AU259" s="536">
        <v>827709.52</v>
      </c>
      <c r="AV259" s="536">
        <v>1619923.12</v>
      </c>
      <c r="AW259" s="536">
        <v>145670.6</v>
      </c>
      <c r="AX259" s="536"/>
      <c r="AY259" s="536">
        <v>-146148.76699999999</v>
      </c>
      <c r="AZ259" s="536">
        <v>149626.04999999999</v>
      </c>
      <c r="BA259" s="536">
        <v>293682.90999999997</v>
      </c>
      <c r="BB259" s="536">
        <v>2253.1</v>
      </c>
      <c r="BC259" s="536">
        <v>0</v>
      </c>
      <c r="BD259" s="536">
        <v>86553.17</v>
      </c>
      <c r="BE259" s="536">
        <v>301418.55</v>
      </c>
      <c r="BF259" s="536"/>
      <c r="BG259" s="536">
        <v>132085.34</v>
      </c>
      <c r="BH259" s="536"/>
      <c r="BI259" s="536">
        <v>482515.76</v>
      </c>
      <c r="BJ259" s="536">
        <v>146103.75</v>
      </c>
      <c r="BK259" s="536">
        <v>82983.72</v>
      </c>
      <c r="BL259" s="536">
        <v>33991.69</v>
      </c>
      <c r="BM259" s="536"/>
      <c r="BN259" s="536">
        <v>0</v>
      </c>
      <c r="BO259" s="536">
        <v>292342.2</v>
      </c>
      <c r="BP259" s="536">
        <v>5979660.1399999997</v>
      </c>
      <c r="BQ259" s="536">
        <v>948083.63</v>
      </c>
      <c r="BR259" s="536">
        <v>0</v>
      </c>
      <c r="BS259" s="536">
        <v>981932</v>
      </c>
      <c r="BT259" s="536">
        <v>190089.74</v>
      </c>
      <c r="BU259" s="536">
        <v>74966.100000000006</v>
      </c>
      <c r="BV259" s="536"/>
      <c r="BW259" s="559">
        <v>117102.65</v>
      </c>
    </row>
    <row r="260" spans="1:75" s="537" customFormat="1" ht="15.75" x14ac:dyDescent="0.25">
      <c r="A260" s="502">
        <v>18</v>
      </c>
      <c r="B260" s="535">
        <v>5090</v>
      </c>
      <c r="C260" s="536">
        <v>0</v>
      </c>
      <c r="D260" s="536">
        <v>0</v>
      </c>
      <c r="E260" s="536">
        <v>0</v>
      </c>
      <c r="F260" s="536">
        <v>0</v>
      </c>
      <c r="G260" s="536"/>
      <c r="H260" s="536">
        <v>0</v>
      </c>
      <c r="I260" s="536">
        <v>0</v>
      </c>
      <c r="J260" s="536"/>
      <c r="K260" s="536">
        <v>2520.1799999999998</v>
      </c>
      <c r="L260" s="536">
        <v>0</v>
      </c>
      <c r="M260" s="536">
        <v>0</v>
      </c>
      <c r="N260" s="536">
        <v>0</v>
      </c>
      <c r="O260" s="536">
        <v>0</v>
      </c>
      <c r="P260" s="536">
        <v>0</v>
      </c>
      <c r="Q260" s="536">
        <v>0</v>
      </c>
      <c r="R260" s="536"/>
      <c r="S260" s="536">
        <v>0</v>
      </c>
      <c r="T260" s="536">
        <v>0</v>
      </c>
      <c r="U260" s="536">
        <v>0</v>
      </c>
      <c r="V260" s="536">
        <v>0</v>
      </c>
      <c r="W260" s="536">
        <v>0</v>
      </c>
      <c r="X260" s="536">
        <v>0</v>
      </c>
      <c r="Y260" s="536">
        <v>0</v>
      </c>
      <c r="Z260" s="536">
        <v>0</v>
      </c>
      <c r="AA260" s="536">
        <v>0</v>
      </c>
      <c r="AB260" s="536"/>
      <c r="AC260" s="536"/>
      <c r="AD260" s="536">
        <v>0</v>
      </c>
      <c r="AE260" s="536">
        <v>0</v>
      </c>
      <c r="AF260" s="536"/>
      <c r="AG260" s="536">
        <v>0</v>
      </c>
      <c r="AH260" s="536">
        <v>0</v>
      </c>
      <c r="AI260" s="536"/>
      <c r="AJ260" s="536">
        <v>0</v>
      </c>
      <c r="AK260" s="536">
        <v>0</v>
      </c>
      <c r="AL260" s="536">
        <v>0</v>
      </c>
      <c r="AM260" s="536"/>
      <c r="AN260" s="765">
        <v>0</v>
      </c>
      <c r="AO260" s="536">
        <v>2835.6</v>
      </c>
      <c r="AP260" s="536">
        <v>0</v>
      </c>
      <c r="AQ260" s="536">
        <v>0</v>
      </c>
      <c r="AR260" s="536">
        <v>0</v>
      </c>
      <c r="AS260" s="536"/>
      <c r="AT260" s="536">
        <v>0</v>
      </c>
      <c r="AU260" s="536">
        <v>0</v>
      </c>
      <c r="AV260" s="536">
        <v>0</v>
      </c>
      <c r="AW260" s="536">
        <v>0</v>
      </c>
      <c r="AX260" s="536"/>
      <c r="AY260" s="536">
        <v>0</v>
      </c>
      <c r="AZ260" s="536">
        <v>0</v>
      </c>
      <c r="BA260" s="536">
        <v>0</v>
      </c>
      <c r="BB260" s="536">
        <v>0</v>
      </c>
      <c r="BC260" s="536">
        <v>0</v>
      </c>
      <c r="BD260" s="536">
        <v>0</v>
      </c>
      <c r="BE260" s="536">
        <v>0</v>
      </c>
      <c r="BF260" s="536"/>
      <c r="BG260" s="536">
        <v>0</v>
      </c>
      <c r="BH260" s="536"/>
      <c r="BI260" s="536">
        <v>491.32</v>
      </c>
      <c r="BJ260" s="536">
        <v>0</v>
      </c>
      <c r="BK260" s="536">
        <v>0</v>
      </c>
      <c r="BL260" s="536">
        <v>0</v>
      </c>
      <c r="BM260" s="536"/>
      <c r="BN260" s="536">
        <v>0</v>
      </c>
      <c r="BO260" s="536">
        <v>0</v>
      </c>
      <c r="BP260" s="536">
        <v>0</v>
      </c>
      <c r="BQ260" s="536">
        <v>0</v>
      </c>
      <c r="BR260" s="536">
        <v>0</v>
      </c>
      <c r="BS260" s="536">
        <v>0</v>
      </c>
      <c r="BT260" s="536">
        <v>0</v>
      </c>
      <c r="BU260" s="536">
        <v>0</v>
      </c>
      <c r="BV260" s="536"/>
      <c r="BW260" s="559">
        <v>0</v>
      </c>
    </row>
    <row r="261" spans="1:75" s="537" customFormat="1" ht="15.75" x14ac:dyDescent="0.25">
      <c r="A261" s="502">
        <v>19</v>
      </c>
      <c r="B261" s="535">
        <v>5095</v>
      </c>
      <c r="C261" s="536">
        <v>0</v>
      </c>
      <c r="D261" s="536">
        <v>20318.189999999999</v>
      </c>
      <c r="E261" s="536">
        <v>0</v>
      </c>
      <c r="F261" s="536">
        <v>31779</v>
      </c>
      <c r="G261" s="536"/>
      <c r="H261" s="536">
        <v>0</v>
      </c>
      <c r="I261" s="536">
        <v>0</v>
      </c>
      <c r="J261" s="536"/>
      <c r="K261" s="536">
        <v>99665.63</v>
      </c>
      <c r="L261" s="536">
        <v>11133.59</v>
      </c>
      <c r="M261" s="536">
        <v>4661.75</v>
      </c>
      <c r="N261" s="536">
        <v>0</v>
      </c>
      <c r="O261" s="536">
        <v>0</v>
      </c>
      <c r="P261" s="536">
        <v>35523.86</v>
      </c>
      <c r="Q261" s="536">
        <v>114322.39</v>
      </c>
      <c r="R261" s="536"/>
      <c r="S261" s="536">
        <v>0</v>
      </c>
      <c r="T261" s="536">
        <v>0</v>
      </c>
      <c r="U261" s="536">
        <v>0</v>
      </c>
      <c r="V261" s="536">
        <v>28608.240000000002</v>
      </c>
      <c r="W261" s="536">
        <v>0</v>
      </c>
      <c r="X261" s="536">
        <v>13543.09</v>
      </c>
      <c r="Y261" s="536">
        <v>0</v>
      </c>
      <c r="Z261" s="536">
        <v>247702.11</v>
      </c>
      <c r="AA261" s="536">
        <v>60197.82</v>
      </c>
      <c r="AB261" s="536"/>
      <c r="AC261" s="536"/>
      <c r="AD261" s="536">
        <v>0</v>
      </c>
      <c r="AE261" s="536">
        <v>18494.04</v>
      </c>
      <c r="AF261" s="536"/>
      <c r="AG261" s="536">
        <v>11701.36</v>
      </c>
      <c r="AH261" s="536">
        <v>2683.36</v>
      </c>
      <c r="AI261" s="536"/>
      <c r="AJ261" s="536">
        <v>0</v>
      </c>
      <c r="AK261" s="536">
        <v>0</v>
      </c>
      <c r="AL261" s="536">
        <v>10087.969999999999</v>
      </c>
      <c r="AM261" s="536"/>
      <c r="AN261" s="765">
        <v>56171.18</v>
      </c>
      <c r="AO261" s="536">
        <v>20736</v>
      </c>
      <c r="AP261" s="536">
        <v>0</v>
      </c>
      <c r="AQ261" s="536">
        <v>86933.77</v>
      </c>
      <c r="AR261" s="536">
        <v>122601.54</v>
      </c>
      <c r="AS261" s="536"/>
      <c r="AT261" s="536">
        <v>0</v>
      </c>
      <c r="AU261" s="536">
        <v>50873.62</v>
      </c>
      <c r="AV261" s="536">
        <v>0</v>
      </c>
      <c r="AW261" s="536">
        <v>34678.300000000003</v>
      </c>
      <c r="AX261" s="536"/>
      <c r="AY261" s="536">
        <v>88775.039999999994</v>
      </c>
      <c r="AZ261" s="536">
        <v>13106.28</v>
      </c>
      <c r="BA261" s="536">
        <v>72159.789999999994</v>
      </c>
      <c r="BB261" s="536">
        <v>0</v>
      </c>
      <c r="BC261" s="536">
        <v>0</v>
      </c>
      <c r="BD261" s="536">
        <v>0</v>
      </c>
      <c r="BE261" s="536">
        <v>37264.31</v>
      </c>
      <c r="BF261" s="536"/>
      <c r="BG261" s="536">
        <v>0</v>
      </c>
      <c r="BH261" s="536"/>
      <c r="BI261" s="536">
        <v>482.97</v>
      </c>
      <c r="BJ261" s="536">
        <v>19342.34</v>
      </c>
      <c r="BK261" s="536">
        <v>54579.360000000001</v>
      </c>
      <c r="BL261" s="536">
        <v>1113.28</v>
      </c>
      <c r="BM261" s="536"/>
      <c r="BN261" s="536">
        <v>0</v>
      </c>
      <c r="BO261" s="536">
        <v>27288.06</v>
      </c>
      <c r="BP261" s="536">
        <v>0</v>
      </c>
      <c r="BQ261" s="536">
        <v>232857.98</v>
      </c>
      <c r="BR261" s="536">
        <v>0</v>
      </c>
      <c r="BS261" s="536">
        <v>0</v>
      </c>
      <c r="BT261" s="536">
        <v>73624.22</v>
      </c>
      <c r="BU261" s="536">
        <v>0</v>
      </c>
      <c r="BV261" s="536"/>
      <c r="BW261" s="559">
        <v>41664.720000000001</v>
      </c>
    </row>
    <row r="262" spans="1:75" s="537" customFormat="1" ht="15.75" x14ac:dyDescent="0.25">
      <c r="A262" s="502">
        <v>20</v>
      </c>
      <c r="B262" s="535">
        <v>5096</v>
      </c>
      <c r="C262" s="536">
        <v>0</v>
      </c>
      <c r="D262" s="536">
        <v>2791</v>
      </c>
      <c r="E262" s="536">
        <v>0</v>
      </c>
      <c r="F262" s="536">
        <v>0</v>
      </c>
      <c r="G262" s="536"/>
      <c r="H262" s="536">
        <v>560</v>
      </c>
      <c r="I262" s="536">
        <v>0</v>
      </c>
      <c r="J262" s="536"/>
      <c r="K262" s="536">
        <v>614.72</v>
      </c>
      <c r="L262" s="536">
        <v>0</v>
      </c>
      <c r="M262" s="536">
        <v>0</v>
      </c>
      <c r="N262" s="536">
        <v>27868.06</v>
      </c>
      <c r="O262" s="536">
        <v>0</v>
      </c>
      <c r="P262" s="536">
        <v>0</v>
      </c>
      <c r="Q262" s="536">
        <v>3047.67</v>
      </c>
      <c r="R262" s="536"/>
      <c r="S262" s="536">
        <v>0</v>
      </c>
      <c r="T262" s="536">
        <v>0</v>
      </c>
      <c r="U262" s="536">
        <v>1249</v>
      </c>
      <c r="V262" s="536">
        <v>0</v>
      </c>
      <c r="W262" s="536">
        <v>147999.67000000001</v>
      </c>
      <c r="X262" s="536">
        <v>0</v>
      </c>
      <c r="Y262" s="536">
        <v>0</v>
      </c>
      <c r="Z262" s="536">
        <v>0</v>
      </c>
      <c r="AA262" s="536">
        <v>0</v>
      </c>
      <c r="AB262" s="536"/>
      <c r="AC262" s="536"/>
      <c r="AD262" s="536">
        <v>0</v>
      </c>
      <c r="AE262" s="536">
        <v>3700</v>
      </c>
      <c r="AF262" s="536"/>
      <c r="AG262" s="536">
        <v>0</v>
      </c>
      <c r="AH262" s="536">
        <v>0</v>
      </c>
      <c r="AI262" s="536"/>
      <c r="AJ262" s="536">
        <v>0</v>
      </c>
      <c r="AK262" s="536">
        <v>272520.33</v>
      </c>
      <c r="AL262" s="536">
        <v>0</v>
      </c>
      <c r="AM262" s="536"/>
      <c r="AN262" s="765">
        <v>0</v>
      </c>
      <c r="AO262" s="536">
        <v>0</v>
      </c>
      <c r="AP262" s="536">
        <v>0</v>
      </c>
      <c r="AQ262" s="536">
        <v>0</v>
      </c>
      <c r="AR262" s="536">
        <v>0</v>
      </c>
      <c r="AS262" s="536"/>
      <c r="AT262" s="536">
        <v>0</v>
      </c>
      <c r="AU262" s="536">
        <v>0</v>
      </c>
      <c r="AV262" s="536">
        <v>0</v>
      </c>
      <c r="AW262" s="536">
        <v>0</v>
      </c>
      <c r="AX262" s="536"/>
      <c r="AY262" s="536">
        <v>0</v>
      </c>
      <c r="AZ262" s="536">
        <v>0</v>
      </c>
      <c r="BA262" s="536">
        <v>0</v>
      </c>
      <c r="BB262" s="536">
        <v>23829.89</v>
      </c>
      <c r="BC262" s="536">
        <v>0</v>
      </c>
      <c r="BD262" s="536">
        <v>0</v>
      </c>
      <c r="BE262" s="536">
        <v>6600</v>
      </c>
      <c r="BF262" s="536"/>
      <c r="BG262" s="536">
        <v>0</v>
      </c>
      <c r="BH262" s="536"/>
      <c r="BI262" s="536">
        <v>187879.08</v>
      </c>
      <c r="BJ262" s="536">
        <v>1999.33</v>
      </c>
      <c r="BK262" s="536">
        <v>0</v>
      </c>
      <c r="BL262" s="536">
        <v>0</v>
      </c>
      <c r="BM262" s="536"/>
      <c r="BN262" s="536">
        <v>0</v>
      </c>
      <c r="BO262" s="536">
        <v>0</v>
      </c>
      <c r="BP262" s="536">
        <v>0</v>
      </c>
      <c r="BQ262" s="536">
        <v>0</v>
      </c>
      <c r="BR262" s="536">
        <v>0</v>
      </c>
      <c r="BS262" s="536">
        <v>0</v>
      </c>
      <c r="BT262" s="536">
        <v>0</v>
      </c>
      <c r="BU262" s="536">
        <v>0</v>
      </c>
      <c r="BV262" s="536"/>
      <c r="BW262" s="559">
        <v>0</v>
      </c>
    </row>
    <row r="263" spans="1:75" s="537" customFormat="1" ht="15.75" x14ac:dyDescent="0.25">
      <c r="A263" s="502">
        <v>21</v>
      </c>
      <c r="B263" s="535">
        <v>5014</v>
      </c>
      <c r="C263" s="536">
        <v>0</v>
      </c>
      <c r="D263" s="536">
        <v>0</v>
      </c>
      <c r="E263" s="536">
        <v>0</v>
      </c>
      <c r="F263" s="536">
        <v>0</v>
      </c>
      <c r="G263" s="536"/>
      <c r="H263" s="536">
        <v>1492.36</v>
      </c>
      <c r="I263" s="536">
        <v>0</v>
      </c>
      <c r="J263" s="536"/>
      <c r="K263" s="536">
        <v>0</v>
      </c>
      <c r="L263" s="536">
        <v>0</v>
      </c>
      <c r="M263" s="536">
        <v>0</v>
      </c>
      <c r="N263" s="536">
        <v>0</v>
      </c>
      <c r="O263" s="536">
        <v>0</v>
      </c>
      <c r="P263" s="536">
        <v>0</v>
      </c>
      <c r="Q263" s="536">
        <v>0</v>
      </c>
      <c r="R263" s="536"/>
      <c r="S263" s="536">
        <v>0</v>
      </c>
      <c r="T263" s="536">
        <v>275207.84000000003</v>
      </c>
      <c r="U263" s="536">
        <v>0</v>
      </c>
      <c r="V263" s="536">
        <v>0</v>
      </c>
      <c r="W263" s="536">
        <v>0</v>
      </c>
      <c r="X263" s="536">
        <v>2055.56</v>
      </c>
      <c r="Y263" s="536">
        <v>83751.839999999997</v>
      </c>
      <c r="Z263" s="536">
        <v>0</v>
      </c>
      <c r="AA263" s="536">
        <v>1480.21</v>
      </c>
      <c r="AB263" s="536"/>
      <c r="AC263" s="536"/>
      <c r="AD263" s="536">
        <v>0</v>
      </c>
      <c r="AE263" s="536">
        <v>0</v>
      </c>
      <c r="AF263" s="536"/>
      <c r="AG263" s="536">
        <v>0</v>
      </c>
      <c r="AH263" s="536">
        <v>33298.93</v>
      </c>
      <c r="AI263" s="536"/>
      <c r="AJ263" s="536">
        <v>431991.65</v>
      </c>
      <c r="AK263" s="536">
        <v>352135.4</v>
      </c>
      <c r="AL263" s="536">
        <v>0</v>
      </c>
      <c r="AM263" s="536"/>
      <c r="AN263" s="765">
        <v>0</v>
      </c>
      <c r="AO263" s="536">
        <v>356951.23</v>
      </c>
      <c r="AP263" s="536">
        <v>0</v>
      </c>
      <c r="AQ263" s="536">
        <v>0</v>
      </c>
      <c r="AR263" s="536">
        <v>0</v>
      </c>
      <c r="AS263" s="536"/>
      <c r="AT263" s="536">
        <v>0</v>
      </c>
      <c r="AU263" s="536">
        <v>0</v>
      </c>
      <c r="AV263" s="536">
        <v>35557.22</v>
      </c>
      <c r="AW263" s="536">
        <v>1810.7</v>
      </c>
      <c r="AX263" s="536"/>
      <c r="AY263" s="536">
        <v>0</v>
      </c>
      <c r="AZ263" s="536">
        <v>0</v>
      </c>
      <c r="BA263" s="536">
        <v>115474.53</v>
      </c>
      <c r="BB263" s="536">
        <v>0</v>
      </c>
      <c r="BC263" s="536">
        <v>0</v>
      </c>
      <c r="BD263" s="536">
        <v>0</v>
      </c>
      <c r="BE263" s="536">
        <v>0</v>
      </c>
      <c r="BF263" s="536"/>
      <c r="BG263" s="536">
        <v>0</v>
      </c>
      <c r="BH263" s="536"/>
      <c r="BI263" s="536">
        <v>23232.06</v>
      </c>
      <c r="BJ263" s="536">
        <v>0</v>
      </c>
      <c r="BK263" s="536">
        <v>0</v>
      </c>
      <c r="BL263" s="536">
        <v>0</v>
      </c>
      <c r="BM263" s="536"/>
      <c r="BN263" s="536">
        <v>0</v>
      </c>
      <c r="BO263" s="536">
        <v>0</v>
      </c>
      <c r="BP263" s="536">
        <v>128600.82</v>
      </c>
      <c r="BQ263" s="536">
        <v>8516.15</v>
      </c>
      <c r="BR263" s="536">
        <v>0</v>
      </c>
      <c r="BS263" s="536">
        <v>200629</v>
      </c>
      <c r="BT263" s="536">
        <v>0</v>
      </c>
      <c r="BU263" s="536">
        <v>0</v>
      </c>
      <c r="BV263" s="536"/>
      <c r="BW263" s="559">
        <v>0</v>
      </c>
    </row>
    <row r="264" spans="1:75" s="537" customFormat="1" ht="15.75" x14ac:dyDescent="0.25">
      <c r="A264" s="502">
        <v>22</v>
      </c>
      <c r="B264" s="535">
        <v>5015</v>
      </c>
      <c r="C264" s="536">
        <v>0</v>
      </c>
      <c r="D264" s="536">
        <v>0</v>
      </c>
      <c r="E264" s="536">
        <v>0</v>
      </c>
      <c r="F264" s="536">
        <v>0</v>
      </c>
      <c r="G264" s="536"/>
      <c r="H264" s="536">
        <v>80701.59</v>
      </c>
      <c r="I264" s="536">
        <v>0</v>
      </c>
      <c r="J264" s="536"/>
      <c r="K264" s="536">
        <v>0</v>
      </c>
      <c r="L264" s="536">
        <v>0</v>
      </c>
      <c r="M264" s="536">
        <v>0</v>
      </c>
      <c r="N264" s="536">
        <v>0</v>
      </c>
      <c r="O264" s="536">
        <v>0</v>
      </c>
      <c r="P264" s="536">
        <v>0</v>
      </c>
      <c r="Q264" s="536">
        <v>172489.94</v>
      </c>
      <c r="R264" s="536"/>
      <c r="S264" s="536">
        <v>0</v>
      </c>
      <c r="T264" s="536">
        <v>741.41</v>
      </c>
      <c r="U264" s="536">
        <v>0</v>
      </c>
      <c r="V264" s="536">
        <v>0</v>
      </c>
      <c r="W264" s="536">
        <v>0</v>
      </c>
      <c r="X264" s="536">
        <v>88917.83</v>
      </c>
      <c r="Y264" s="536">
        <v>8862.02</v>
      </c>
      <c r="Z264" s="536">
        <v>0</v>
      </c>
      <c r="AA264" s="536">
        <v>72337.34</v>
      </c>
      <c r="AB264" s="536"/>
      <c r="AC264" s="536"/>
      <c r="AD264" s="536">
        <v>9668.0300000000007</v>
      </c>
      <c r="AE264" s="536">
        <v>0</v>
      </c>
      <c r="AF264" s="536"/>
      <c r="AG264" s="536">
        <v>0</v>
      </c>
      <c r="AH264" s="536">
        <v>8497.4</v>
      </c>
      <c r="AI264" s="536"/>
      <c r="AJ264" s="536">
        <v>121888.92</v>
      </c>
      <c r="AK264" s="536">
        <v>71067.89</v>
      </c>
      <c r="AL264" s="536">
        <v>0</v>
      </c>
      <c r="AM264" s="536"/>
      <c r="AN264" s="765">
        <v>0</v>
      </c>
      <c r="AO264" s="536">
        <v>536877.01</v>
      </c>
      <c r="AP264" s="536">
        <v>0</v>
      </c>
      <c r="AQ264" s="536">
        <v>0</v>
      </c>
      <c r="AR264" s="536">
        <v>0</v>
      </c>
      <c r="AS264" s="536"/>
      <c r="AT264" s="536">
        <v>0</v>
      </c>
      <c r="AU264" s="536">
        <v>0</v>
      </c>
      <c r="AV264" s="536">
        <v>154403.35999999999</v>
      </c>
      <c r="AW264" s="536">
        <v>0</v>
      </c>
      <c r="AX264" s="536"/>
      <c r="AY264" s="536">
        <v>0</v>
      </c>
      <c r="AZ264" s="536">
        <v>0</v>
      </c>
      <c r="BA264" s="536">
        <v>25951.42</v>
      </c>
      <c r="BB264" s="536">
        <v>0</v>
      </c>
      <c r="BC264" s="536">
        <v>0</v>
      </c>
      <c r="BD264" s="536">
        <v>0</v>
      </c>
      <c r="BE264" s="536">
        <v>0</v>
      </c>
      <c r="BF264" s="536"/>
      <c r="BG264" s="536">
        <v>0</v>
      </c>
      <c r="BH264" s="536"/>
      <c r="BI264" s="536">
        <v>3728.76</v>
      </c>
      <c r="BJ264" s="536">
        <v>0</v>
      </c>
      <c r="BK264" s="536">
        <v>0</v>
      </c>
      <c r="BL264" s="536">
        <v>0</v>
      </c>
      <c r="BM264" s="536"/>
      <c r="BN264" s="536">
        <v>5382.6</v>
      </c>
      <c r="BO264" s="536">
        <v>0</v>
      </c>
      <c r="BP264" s="536">
        <v>892764.46</v>
      </c>
      <c r="BQ264" s="536">
        <v>168927.12</v>
      </c>
      <c r="BR264" s="536">
        <v>0</v>
      </c>
      <c r="BS264" s="536">
        <v>64959</v>
      </c>
      <c r="BT264" s="536">
        <v>0</v>
      </c>
      <c r="BU264" s="536">
        <v>0</v>
      </c>
      <c r="BV264" s="536"/>
      <c r="BW264" s="559">
        <v>0</v>
      </c>
    </row>
    <row r="265" spans="1:75" s="537" customFormat="1" ht="15.75" x14ac:dyDescent="0.25">
      <c r="A265" s="503">
        <v>24</v>
      </c>
      <c r="B265" s="588" t="s">
        <v>116</v>
      </c>
      <c r="C265" s="585"/>
      <c r="D265" s="585"/>
      <c r="E265" s="585"/>
      <c r="F265" s="585"/>
      <c r="G265" s="585"/>
      <c r="H265" s="585"/>
      <c r="I265" s="585"/>
      <c r="J265" s="585"/>
      <c r="K265" s="585"/>
      <c r="L265" s="585"/>
      <c r="M265" s="585"/>
      <c r="N265" s="585"/>
      <c r="O265" s="585"/>
      <c r="P265" s="585"/>
      <c r="Q265" s="585"/>
      <c r="R265" s="585"/>
      <c r="S265" s="585"/>
      <c r="T265" s="585"/>
      <c r="U265" s="585"/>
      <c r="V265" s="585"/>
      <c r="W265" s="585"/>
      <c r="X265" s="585"/>
      <c r="Y265" s="585"/>
      <c r="Z265" s="585"/>
      <c r="AA265" s="585"/>
      <c r="AB265" s="585"/>
      <c r="AC265" s="585"/>
      <c r="AD265" s="585"/>
      <c r="AE265" s="585"/>
      <c r="AF265" s="585"/>
      <c r="AG265" s="585"/>
      <c r="AH265" s="585"/>
      <c r="AI265" s="585"/>
      <c r="AJ265" s="585"/>
      <c r="AK265" s="585"/>
      <c r="AL265" s="586"/>
      <c r="AM265" s="586"/>
      <c r="AN265" s="768"/>
      <c r="AO265" s="585"/>
      <c r="AP265" s="585"/>
      <c r="AQ265" s="585"/>
      <c r="AR265" s="585"/>
      <c r="AS265" s="585"/>
      <c r="AT265" s="585"/>
      <c r="AU265" s="585"/>
      <c r="AV265" s="585"/>
      <c r="AW265" s="585"/>
      <c r="AX265" s="585"/>
      <c r="AY265" s="585"/>
      <c r="AZ265" s="585"/>
      <c r="BA265" s="585"/>
      <c r="BB265" s="585"/>
      <c r="BC265" s="585"/>
      <c r="BD265" s="585"/>
      <c r="BE265" s="585"/>
      <c r="BF265" s="585"/>
      <c r="BG265" s="585"/>
      <c r="BH265" s="585"/>
      <c r="BI265" s="585"/>
      <c r="BJ265" s="585"/>
      <c r="BK265" s="585"/>
      <c r="BL265" s="585"/>
      <c r="BM265" s="585"/>
      <c r="BN265" s="585"/>
      <c r="BO265" s="585"/>
      <c r="BP265" s="585"/>
      <c r="BQ265" s="585"/>
      <c r="BR265" s="585"/>
      <c r="BS265" s="585"/>
      <c r="BT265" s="585"/>
      <c r="BU265" s="585"/>
      <c r="BV265" s="585"/>
      <c r="BW265" s="587"/>
    </row>
    <row r="266" spans="1:75" s="537" customFormat="1" ht="15.75" x14ac:dyDescent="0.25">
      <c r="A266" s="502">
        <v>25</v>
      </c>
      <c r="B266" s="535">
        <v>5105</v>
      </c>
      <c r="C266" s="536">
        <v>13706946.380000001</v>
      </c>
      <c r="D266" s="536">
        <v>96521.06</v>
      </c>
      <c r="E266" s="536">
        <v>0</v>
      </c>
      <c r="F266" s="536">
        <v>0</v>
      </c>
      <c r="G266" s="536"/>
      <c r="H266" s="536">
        <v>115640.82</v>
      </c>
      <c r="I266" s="536">
        <v>0</v>
      </c>
      <c r="J266" s="536"/>
      <c r="K266" s="536">
        <v>18489.41</v>
      </c>
      <c r="L266" s="536">
        <v>18800.919999999998</v>
      </c>
      <c r="M266" s="536">
        <v>0</v>
      </c>
      <c r="N266" s="536">
        <v>219836.66</v>
      </c>
      <c r="O266" s="536">
        <v>0</v>
      </c>
      <c r="P266" s="536">
        <v>0</v>
      </c>
      <c r="Q266" s="536">
        <v>0</v>
      </c>
      <c r="R266" s="536"/>
      <c r="S266" s="536">
        <v>591599.52</v>
      </c>
      <c r="T266" s="536">
        <v>0</v>
      </c>
      <c r="U266" s="536">
        <v>0</v>
      </c>
      <c r="V266" s="536">
        <v>66539.289999999994</v>
      </c>
      <c r="W266" s="536">
        <v>10306.19</v>
      </c>
      <c r="X266" s="536">
        <v>0</v>
      </c>
      <c r="Y266" s="536">
        <v>61763.77</v>
      </c>
      <c r="Z266" s="536">
        <v>0</v>
      </c>
      <c r="AA266" s="536">
        <v>233941.97</v>
      </c>
      <c r="AB266" s="536"/>
      <c r="AC266" s="536"/>
      <c r="AD266" s="536">
        <v>0</v>
      </c>
      <c r="AE266" s="536">
        <v>16331.62</v>
      </c>
      <c r="AF266" s="536"/>
      <c r="AG266" s="536">
        <v>0</v>
      </c>
      <c r="AH266" s="536">
        <v>1000</v>
      </c>
      <c r="AI266" s="536"/>
      <c r="AJ266" s="536">
        <v>11908709.130000001</v>
      </c>
      <c r="AK266" s="536">
        <v>0</v>
      </c>
      <c r="AL266" s="536">
        <v>0</v>
      </c>
      <c r="AM266" s="536"/>
      <c r="AN266" s="765">
        <v>57309.55</v>
      </c>
      <c r="AO266" s="536">
        <v>0</v>
      </c>
      <c r="AP266" s="536">
        <v>0</v>
      </c>
      <c r="AQ266" s="536">
        <v>343999.98</v>
      </c>
      <c r="AR266" s="536">
        <v>1623674.62</v>
      </c>
      <c r="AS266" s="536"/>
      <c r="AT266" s="536">
        <v>0</v>
      </c>
      <c r="AU266" s="536">
        <v>188386.75</v>
      </c>
      <c r="AV266" s="536">
        <v>436756.94</v>
      </c>
      <c r="AW266" s="536">
        <v>17540.97</v>
      </c>
      <c r="AX266" s="536"/>
      <c r="AY266" s="536">
        <v>0</v>
      </c>
      <c r="AZ266" s="536">
        <v>14130.08</v>
      </c>
      <c r="BA266" s="536">
        <v>346819.13</v>
      </c>
      <c r="BB266" s="536">
        <v>0</v>
      </c>
      <c r="BC266" s="536">
        <v>0</v>
      </c>
      <c r="BD266" s="536">
        <v>0</v>
      </c>
      <c r="BE266" s="536">
        <v>48717.75</v>
      </c>
      <c r="BF266" s="536"/>
      <c r="BG266" s="536">
        <v>-1955.22</v>
      </c>
      <c r="BH266" s="536"/>
      <c r="BI266" s="536">
        <v>0</v>
      </c>
      <c r="BJ266" s="536">
        <v>0</v>
      </c>
      <c r="BK266" s="536">
        <v>0</v>
      </c>
      <c r="BL266" s="536">
        <v>0</v>
      </c>
      <c r="BM266" s="536"/>
      <c r="BN266" s="536">
        <v>1841163.24</v>
      </c>
      <c r="BO266" s="536">
        <v>456.06</v>
      </c>
      <c r="BP266" s="536">
        <v>25881943.420000002</v>
      </c>
      <c r="BQ266" s="536">
        <v>639128.29</v>
      </c>
      <c r="BR266" s="536">
        <v>88358.04</v>
      </c>
      <c r="BS266" s="536">
        <v>585069</v>
      </c>
      <c r="BT266" s="536">
        <v>100150.9</v>
      </c>
      <c r="BU266" s="536">
        <v>71485.13</v>
      </c>
      <c r="BV266" s="536"/>
      <c r="BW266" s="559">
        <v>0</v>
      </c>
    </row>
    <row r="267" spans="1:75" s="537" customFormat="1" ht="15.75" x14ac:dyDescent="0.25">
      <c r="A267" s="502">
        <v>26</v>
      </c>
      <c r="B267" s="535">
        <v>5110</v>
      </c>
      <c r="C267" s="536">
        <v>1336244.6599999999</v>
      </c>
      <c r="D267" s="536">
        <v>0</v>
      </c>
      <c r="E267" s="536">
        <v>0</v>
      </c>
      <c r="F267" s="536">
        <v>0</v>
      </c>
      <c r="G267" s="536"/>
      <c r="H267" s="536">
        <v>35815.57</v>
      </c>
      <c r="I267" s="536">
        <v>739401.14</v>
      </c>
      <c r="J267" s="536"/>
      <c r="K267" s="536">
        <v>67559.55</v>
      </c>
      <c r="L267" s="536">
        <v>0</v>
      </c>
      <c r="M267" s="536">
        <v>0</v>
      </c>
      <c r="N267" s="536">
        <v>26218.51</v>
      </c>
      <c r="O267" s="536">
        <v>8538.7800000000007</v>
      </c>
      <c r="P267" s="536">
        <v>0</v>
      </c>
      <c r="Q267" s="536">
        <v>0</v>
      </c>
      <c r="R267" s="536"/>
      <c r="S267" s="536">
        <v>0</v>
      </c>
      <c r="T267" s="536">
        <v>0</v>
      </c>
      <c r="U267" s="536">
        <v>0</v>
      </c>
      <c r="V267" s="536">
        <v>772.26</v>
      </c>
      <c r="W267" s="536">
        <v>0</v>
      </c>
      <c r="X267" s="536">
        <v>3922.16</v>
      </c>
      <c r="Y267" s="536">
        <v>2463.2199999999998</v>
      </c>
      <c r="Z267" s="536">
        <v>92217.34</v>
      </c>
      <c r="AA267" s="536">
        <v>3500</v>
      </c>
      <c r="AB267" s="536"/>
      <c r="AC267" s="536"/>
      <c r="AD267" s="536">
        <v>0</v>
      </c>
      <c r="AE267" s="536">
        <v>0</v>
      </c>
      <c r="AF267" s="536"/>
      <c r="AG267" s="536">
        <v>0</v>
      </c>
      <c r="AH267" s="536">
        <v>0</v>
      </c>
      <c r="AI267" s="536"/>
      <c r="AJ267" s="536">
        <v>482052.71</v>
      </c>
      <c r="AK267" s="536">
        <v>0</v>
      </c>
      <c r="AL267" s="536">
        <v>0</v>
      </c>
      <c r="AM267" s="536"/>
      <c r="AN267" s="765">
        <v>62808.47</v>
      </c>
      <c r="AO267" s="536">
        <v>241671.93</v>
      </c>
      <c r="AP267" s="536">
        <v>0</v>
      </c>
      <c r="AQ267" s="536">
        <v>0</v>
      </c>
      <c r="AR267" s="536">
        <v>86472.88</v>
      </c>
      <c r="AS267" s="536"/>
      <c r="AT267" s="536">
        <v>0</v>
      </c>
      <c r="AU267" s="536">
        <v>0</v>
      </c>
      <c r="AV267" s="536">
        <v>0</v>
      </c>
      <c r="AW267" s="536">
        <v>0</v>
      </c>
      <c r="AX267" s="536"/>
      <c r="AY267" s="536">
        <v>52100.889280000003</v>
      </c>
      <c r="AZ267" s="536">
        <v>0</v>
      </c>
      <c r="BA267" s="536">
        <v>33225.360000000001</v>
      </c>
      <c r="BB267" s="536">
        <v>0</v>
      </c>
      <c r="BC267" s="536">
        <v>0</v>
      </c>
      <c r="BD267" s="536">
        <v>17724.599999999999</v>
      </c>
      <c r="BE267" s="536">
        <v>15363.38</v>
      </c>
      <c r="BF267" s="536"/>
      <c r="BG267" s="536">
        <v>6882.11</v>
      </c>
      <c r="BH267" s="536"/>
      <c r="BI267" s="536">
        <v>51526.09</v>
      </c>
      <c r="BJ267" s="536">
        <v>0</v>
      </c>
      <c r="BK267" s="536">
        <v>0</v>
      </c>
      <c r="BL267" s="536">
        <v>0</v>
      </c>
      <c r="BM267" s="536"/>
      <c r="BN267" s="536">
        <v>15461.32</v>
      </c>
      <c r="BO267" s="536">
        <v>0</v>
      </c>
      <c r="BP267" s="536">
        <v>15977898.92</v>
      </c>
      <c r="BQ267" s="536">
        <v>10773.79</v>
      </c>
      <c r="BR267" s="536">
        <v>0</v>
      </c>
      <c r="BS267" s="536">
        <v>31934</v>
      </c>
      <c r="BT267" s="536">
        <v>40816.160000000003</v>
      </c>
      <c r="BU267" s="536">
        <v>0</v>
      </c>
      <c r="BV267" s="536"/>
      <c r="BW267" s="559">
        <v>3949.98</v>
      </c>
    </row>
    <row r="268" spans="1:75" s="537" customFormat="1" ht="15.75" x14ac:dyDescent="0.25">
      <c r="A268" s="502">
        <v>27</v>
      </c>
      <c r="B268" s="535">
        <v>5114</v>
      </c>
      <c r="C268" s="536">
        <v>4707983.78</v>
      </c>
      <c r="D268" s="536">
        <v>25875.55</v>
      </c>
      <c r="E268" s="536">
        <v>7290.64</v>
      </c>
      <c r="F268" s="536">
        <v>110995</v>
      </c>
      <c r="G268" s="536"/>
      <c r="H268" s="536">
        <v>0</v>
      </c>
      <c r="I268" s="536">
        <v>585503.48</v>
      </c>
      <c r="J268" s="536"/>
      <c r="K268" s="536">
        <v>70239</v>
      </c>
      <c r="L268" s="536">
        <v>37094.379999999997</v>
      </c>
      <c r="M268" s="536">
        <v>0</v>
      </c>
      <c r="N268" s="536">
        <v>195506.08</v>
      </c>
      <c r="O268" s="536">
        <v>24765.25</v>
      </c>
      <c r="P268" s="536">
        <v>0</v>
      </c>
      <c r="Q268" s="536">
        <v>0</v>
      </c>
      <c r="R268" s="536"/>
      <c r="S268" s="536">
        <v>61621.37</v>
      </c>
      <c r="T268" s="536">
        <v>20716.02</v>
      </c>
      <c r="U268" s="536">
        <v>92456</v>
      </c>
      <c r="V268" s="536">
        <v>13096.95</v>
      </c>
      <c r="W268" s="536">
        <v>0</v>
      </c>
      <c r="X268" s="536">
        <v>930</v>
      </c>
      <c r="Y268" s="536">
        <v>0</v>
      </c>
      <c r="Z268" s="536">
        <v>54755.32</v>
      </c>
      <c r="AA268" s="536">
        <v>888.82</v>
      </c>
      <c r="AB268" s="536"/>
      <c r="AC268" s="536"/>
      <c r="AD268" s="536">
        <v>47604.12</v>
      </c>
      <c r="AE268" s="536">
        <v>0</v>
      </c>
      <c r="AF268" s="536"/>
      <c r="AG268" s="536">
        <v>0</v>
      </c>
      <c r="AH268" s="536">
        <v>0</v>
      </c>
      <c r="AI268" s="536"/>
      <c r="AJ268" s="536">
        <v>9221858.1799999997</v>
      </c>
      <c r="AK268" s="536">
        <v>820238.8</v>
      </c>
      <c r="AL268" s="536">
        <v>31590.76</v>
      </c>
      <c r="AM268" s="536"/>
      <c r="AN268" s="765">
        <v>146941.54</v>
      </c>
      <c r="AO268" s="536">
        <v>62004.34</v>
      </c>
      <c r="AP268" s="536">
        <v>0</v>
      </c>
      <c r="AQ268" s="536">
        <v>59943.29</v>
      </c>
      <c r="AR268" s="536">
        <v>970372.28</v>
      </c>
      <c r="AS268" s="536"/>
      <c r="AT268" s="536">
        <v>0</v>
      </c>
      <c r="AU268" s="536">
        <v>67629.67</v>
      </c>
      <c r="AV268" s="536">
        <v>8755.16</v>
      </c>
      <c r="AW268" s="536">
        <v>1404.25</v>
      </c>
      <c r="AX268" s="536"/>
      <c r="AY268" s="536">
        <v>116272.8279</v>
      </c>
      <c r="AZ268" s="536">
        <v>12336.65</v>
      </c>
      <c r="BA268" s="536">
        <v>139268.75</v>
      </c>
      <c r="BB268" s="536">
        <v>12177.08</v>
      </c>
      <c r="BC268" s="536">
        <v>0</v>
      </c>
      <c r="BD268" s="536">
        <v>245202.55</v>
      </c>
      <c r="BE268" s="536">
        <v>33341.79</v>
      </c>
      <c r="BF268" s="536"/>
      <c r="BG268" s="536">
        <v>0</v>
      </c>
      <c r="BH268" s="536"/>
      <c r="BI268" s="536">
        <v>299559.71000000002</v>
      </c>
      <c r="BJ268" s="536">
        <v>708.05</v>
      </c>
      <c r="BK268" s="536">
        <v>39099.93</v>
      </c>
      <c r="BL268" s="536">
        <v>0</v>
      </c>
      <c r="BM268" s="536"/>
      <c r="BN268" s="536">
        <v>194009.9</v>
      </c>
      <c r="BO268" s="536">
        <v>1052.0899999999999</v>
      </c>
      <c r="BP268" s="536">
        <v>727633.03</v>
      </c>
      <c r="BQ268" s="536">
        <v>411068.69</v>
      </c>
      <c r="BR268" s="536">
        <v>0</v>
      </c>
      <c r="BS268" s="536">
        <v>4542</v>
      </c>
      <c r="BT268" s="536">
        <v>67643.34</v>
      </c>
      <c r="BU268" s="536">
        <v>17946.45</v>
      </c>
      <c r="BV268" s="536"/>
      <c r="BW268" s="559">
        <v>282162.63</v>
      </c>
    </row>
    <row r="269" spans="1:75" s="537" customFormat="1" ht="15.75" x14ac:dyDescent="0.25">
      <c r="A269" s="502">
        <v>28</v>
      </c>
      <c r="B269" s="535">
        <v>5120</v>
      </c>
      <c r="C269" s="536">
        <v>435846.96</v>
      </c>
      <c r="D269" s="536">
        <v>113694.48</v>
      </c>
      <c r="E269" s="536">
        <v>0</v>
      </c>
      <c r="F269" s="536">
        <v>6548</v>
      </c>
      <c r="G269" s="536"/>
      <c r="H269" s="536">
        <v>21553.08</v>
      </c>
      <c r="I269" s="536">
        <v>44657.36</v>
      </c>
      <c r="J269" s="536"/>
      <c r="K269" s="536">
        <v>161877.78</v>
      </c>
      <c r="L269" s="536">
        <v>26940.31</v>
      </c>
      <c r="M269" s="536">
        <v>0</v>
      </c>
      <c r="N269" s="536">
        <v>114286.28</v>
      </c>
      <c r="O269" s="536">
        <v>5321.5</v>
      </c>
      <c r="P269" s="536">
        <v>38893.839999999997</v>
      </c>
      <c r="Q269" s="536">
        <v>58598.99</v>
      </c>
      <c r="R269" s="536"/>
      <c r="S269" s="536">
        <v>106429.2</v>
      </c>
      <c r="T269" s="536">
        <v>937464.26</v>
      </c>
      <c r="U269" s="536">
        <v>64312</v>
      </c>
      <c r="V269" s="536">
        <v>10380.26</v>
      </c>
      <c r="W269" s="536">
        <v>79293.5</v>
      </c>
      <c r="X269" s="536">
        <v>54334.13</v>
      </c>
      <c r="Y269" s="536">
        <v>11819.09</v>
      </c>
      <c r="Z269" s="536">
        <v>87796.81</v>
      </c>
      <c r="AA269" s="536">
        <v>105369.2</v>
      </c>
      <c r="AB269" s="536"/>
      <c r="AC269" s="536"/>
      <c r="AD269" s="536">
        <v>16497.75</v>
      </c>
      <c r="AE269" s="536">
        <v>61779.85</v>
      </c>
      <c r="AF269" s="536"/>
      <c r="AG269" s="536">
        <v>6008</v>
      </c>
      <c r="AH269" s="536">
        <v>5691.2</v>
      </c>
      <c r="AI269" s="536"/>
      <c r="AJ269" s="536">
        <v>22198276.739999998</v>
      </c>
      <c r="AK269" s="536">
        <v>415701.47</v>
      </c>
      <c r="AL269" s="536">
        <v>46383.76</v>
      </c>
      <c r="AM269" s="536"/>
      <c r="AN269" s="765">
        <v>61148.4</v>
      </c>
      <c r="AO269" s="536">
        <v>372172.7</v>
      </c>
      <c r="AP269" s="536">
        <v>0</v>
      </c>
      <c r="AQ269" s="536">
        <v>50462.57</v>
      </c>
      <c r="AR269" s="536">
        <v>566710.81999999995</v>
      </c>
      <c r="AS269" s="536"/>
      <c r="AT269" s="536">
        <v>144965</v>
      </c>
      <c r="AU269" s="536">
        <v>61587.5</v>
      </c>
      <c r="AV269" s="536">
        <v>188622.65</v>
      </c>
      <c r="AW269" s="536">
        <v>46717.67</v>
      </c>
      <c r="AX269" s="536"/>
      <c r="AY269" s="536">
        <v>203749.30350000001</v>
      </c>
      <c r="AZ269" s="536">
        <v>13469.23</v>
      </c>
      <c r="BA269" s="536">
        <v>10245.81</v>
      </c>
      <c r="BB269" s="536">
        <v>609.44000000000005</v>
      </c>
      <c r="BC269" s="536">
        <v>877764</v>
      </c>
      <c r="BD269" s="536">
        <v>378988.76</v>
      </c>
      <c r="BE269" s="536">
        <v>6055.12</v>
      </c>
      <c r="BF269" s="536"/>
      <c r="BG269" s="536">
        <v>0</v>
      </c>
      <c r="BH269" s="536"/>
      <c r="BI269" s="536">
        <v>19349.23</v>
      </c>
      <c r="BJ269" s="536">
        <v>2768.52</v>
      </c>
      <c r="BK269" s="536">
        <v>26896.73</v>
      </c>
      <c r="BL269" s="536">
        <v>46569.64</v>
      </c>
      <c r="BM269" s="536"/>
      <c r="BN269" s="536">
        <v>548850.49</v>
      </c>
      <c r="BO269" s="536">
        <v>26521.599999999999</v>
      </c>
      <c r="BP269" s="536">
        <v>2123331.73</v>
      </c>
      <c r="BQ269" s="536">
        <v>110168.03</v>
      </c>
      <c r="BR269" s="536">
        <v>6916.68</v>
      </c>
      <c r="BS269" s="536">
        <v>95655</v>
      </c>
      <c r="BT269" s="536">
        <v>84775.66</v>
      </c>
      <c r="BU269" s="536">
        <v>17354.16</v>
      </c>
      <c r="BV269" s="536"/>
      <c r="BW269" s="559">
        <v>150152.01</v>
      </c>
    </row>
    <row r="270" spans="1:75" s="537" customFormat="1" ht="15.75" x14ac:dyDescent="0.25">
      <c r="A270" s="502">
        <v>29</v>
      </c>
      <c r="B270" s="535">
        <v>5125</v>
      </c>
      <c r="C270" s="536">
        <v>101465.41</v>
      </c>
      <c r="D270" s="536">
        <v>955409.68</v>
      </c>
      <c r="E270" s="536">
        <v>0</v>
      </c>
      <c r="F270" s="536">
        <v>72183</v>
      </c>
      <c r="G270" s="536"/>
      <c r="H270" s="536">
        <v>49862.98</v>
      </c>
      <c r="I270" s="536">
        <v>1414994.41</v>
      </c>
      <c r="J270" s="536"/>
      <c r="K270" s="536">
        <v>455368.55</v>
      </c>
      <c r="L270" s="536">
        <v>17401.46</v>
      </c>
      <c r="M270" s="536">
        <v>0</v>
      </c>
      <c r="N270" s="536">
        <v>147924.29</v>
      </c>
      <c r="O270" s="536">
        <v>5816.85</v>
      </c>
      <c r="P270" s="536">
        <v>112344.34</v>
      </c>
      <c r="Q270" s="536">
        <v>965290.16</v>
      </c>
      <c r="R270" s="536"/>
      <c r="S270" s="536">
        <v>349815.91</v>
      </c>
      <c r="T270" s="536">
        <v>0</v>
      </c>
      <c r="U270" s="536">
        <v>307468</v>
      </c>
      <c r="V270" s="536">
        <v>32386.880000000001</v>
      </c>
      <c r="W270" s="536">
        <v>147935.73000000001</v>
      </c>
      <c r="X270" s="536">
        <v>109765.86</v>
      </c>
      <c r="Y270" s="536">
        <v>6813.34</v>
      </c>
      <c r="Z270" s="536">
        <v>117354.66</v>
      </c>
      <c r="AA270" s="536">
        <v>65590.22</v>
      </c>
      <c r="AB270" s="536"/>
      <c r="AC270" s="536"/>
      <c r="AD270" s="536">
        <v>0</v>
      </c>
      <c r="AE270" s="536">
        <v>78002.39</v>
      </c>
      <c r="AF270" s="536"/>
      <c r="AG270" s="536">
        <v>2220</v>
      </c>
      <c r="AH270" s="536">
        <v>13357.86</v>
      </c>
      <c r="AI270" s="536"/>
      <c r="AJ270" s="536">
        <v>38593243.890000001</v>
      </c>
      <c r="AK270" s="536">
        <v>712598.08</v>
      </c>
      <c r="AL270" s="536">
        <v>54767.23</v>
      </c>
      <c r="AM270" s="536"/>
      <c r="AN270" s="765">
        <v>228048.9</v>
      </c>
      <c r="AO270" s="536">
        <v>1194424.58</v>
      </c>
      <c r="AP270" s="536">
        <v>0</v>
      </c>
      <c r="AQ270" s="536">
        <v>119073.48</v>
      </c>
      <c r="AR270" s="536">
        <v>1489739.77</v>
      </c>
      <c r="AS270" s="536"/>
      <c r="AT270" s="536">
        <v>415073</v>
      </c>
      <c r="AU270" s="536">
        <v>239975.57</v>
      </c>
      <c r="AV270" s="536">
        <v>882949.17</v>
      </c>
      <c r="AW270" s="536">
        <v>76986.009999999995</v>
      </c>
      <c r="AX270" s="536"/>
      <c r="AY270" s="536">
        <v>229081.70730000001</v>
      </c>
      <c r="AZ270" s="536">
        <v>286797.28000000003</v>
      </c>
      <c r="BA270" s="536">
        <v>53272.58</v>
      </c>
      <c r="BB270" s="536">
        <v>19436.560000000001</v>
      </c>
      <c r="BC270" s="536">
        <v>44064</v>
      </c>
      <c r="BD270" s="536">
        <v>0</v>
      </c>
      <c r="BE270" s="536">
        <v>72996.539999999994</v>
      </c>
      <c r="BF270" s="536"/>
      <c r="BG270" s="536">
        <v>175130.93</v>
      </c>
      <c r="BH270" s="536"/>
      <c r="BI270" s="536">
        <v>823203.82</v>
      </c>
      <c r="BJ270" s="536">
        <v>25775.82</v>
      </c>
      <c r="BK270" s="536">
        <v>127440.28</v>
      </c>
      <c r="BL270" s="536">
        <v>0</v>
      </c>
      <c r="BM270" s="536"/>
      <c r="BN270" s="536">
        <v>957409.74</v>
      </c>
      <c r="BO270" s="536">
        <v>53313.69</v>
      </c>
      <c r="BP270" s="536">
        <v>5895745.1299999999</v>
      </c>
      <c r="BQ270" s="536">
        <v>199275.53</v>
      </c>
      <c r="BR270" s="536">
        <v>105910.53</v>
      </c>
      <c r="BS270" s="536">
        <v>91298</v>
      </c>
      <c r="BT270" s="536">
        <v>646083.98</v>
      </c>
      <c r="BU270" s="536">
        <v>12407.05</v>
      </c>
      <c r="BV270" s="536"/>
      <c r="BW270" s="559">
        <v>180089.95</v>
      </c>
    </row>
    <row r="271" spans="1:75" s="537" customFormat="1" ht="15.75" x14ac:dyDescent="0.25">
      <c r="A271" s="502">
        <v>30</v>
      </c>
      <c r="B271" s="535">
        <v>5130</v>
      </c>
      <c r="C271" s="536">
        <v>0</v>
      </c>
      <c r="D271" s="536">
        <v>206923.07</v>
      </c>
      <c r="E271" s="536">
        <v>2781.73</v>
      </c>
      <c r="F271" s="536">
        <v>0</v>
      </c>
      <c r="G271" s="536"/>
      <c r="H271" s="536">
        <v>516688.75</v>
      </c>
      <c r="I271" s="536">
        <v>410822.73</v>
      </c>
      <c r="J271" s="536"/>
      <c r="K271" s="536">
        <v>316969.67</v>
      </c>
      <c r="L271" s="536">
        <v>33138.58</v>
      </c>
      <c r="M271" s="536">
        <v>0</v>
      </c>
      <c r="N271" s="536">
        <v>241846.23</v>
      </c>
      <c r="O271" s="536">
        <v>0</v>
      </c>
      <c r="P271" s="536">
        <v>47763.15</v>
      </c>
      <c r="Q271" s="536">
        <v>525401.25</v>
      </c>
      <c r="R271" s="536"/>
      <c r="S271" s="536">
        <v>336798.25</v>
      </c>
      <c r="T271" s="536">
        <v>180195.84</v>
      </c>
      <c r="U271" s="536">
        <v>310426</v>
      </c>
      <c r="V271" s="536">
        <v>60361.56</v>
      </c>
      <c r="W271" s="536">
        <v>127553.96</v>
      </c>
      <c r="X271" s="536">
        <v>857905.26</v>
      </c>
      <c r="Y271" s="536">
        <v>6552.17</v>
      </c>
      <c r="Z271" s="536">
        <v>307425.59000000003</v>
      </c>
      <c r="AA271" s="536">
        <v>29165.81</v>
      </c>
      <c r="AB271" s="536"/>
      <c r="AC271" s="536"/>
      <c r="AD271" s="536">
        <v>0</v>
      </c>
      <c r="AE271" s="536">
        <v>34399.919999999998</v>
      </c>
      <c r="AF271" s="536"/>
      <c r="AG271" s="536">
        <v>0</v>
      </c>
      <c r="AH271" s="536">
        <v>18334.009999999998</v>
      </c>
      <c r="AI271" s="536"/>
      <c r="AJ271" s="536">
        <v>9282044.3200000003</v>
      </c>
      <c r="AK271" s="536">
        <v>248121.19</v>
      </c>
      <c r="AL271" s="536">
        <v>91805.05</v>
      </c>
      <c r="AM271" s="536"/>
      <c r="AN271" s="765">
        <v>83440.13</v>
      </c>
      <c r="AO271" s="536">
        <v>1867814.5</v>
      </c>
      <c r="AP271" s="536">
        <v>118667.73</v>
      </c>
      <c r="AQ271" s="536">
        <v>643753.80000000005</v>
      </c>
      <c r="AR271" s="536">
        <v>150843.23000000001</v>
      </c>
      <c r="AS271" s="536"/>
      <c r="AT271" s="536">
        <v>0</v>
      </c>
      <c r="AU271" s="536">
        <v>14321.21</v>
      </c>
      <c r="AV271" s="536">
        <v>231425.6</v>
      </c>
      <c r="AW271" s="536">
        <v>47613.77</v>
      </c>
      <c r="AX271" s="536"/>
      <c r="AY271" s="536">
        <v>388480.66039999999</v>
      </c>
      <c r="AZ271" s="536">
        <v>160066.63</v>
      </c>
      <c r="BA271" s="536">
        <v>46488.08</v>
      </c>
      <c r="BB271" s="536">
        <v>21575.77</v>
      </c>
      <c r="BC271" s="536">
        <v>0</v>
      </c>
      <c r="BD271" s="536">
        <v>0</v>
      </c>
      <c r="BE271" s="536">
        <v>50155.03</v>
      </c>
      <c r="BF271" s="536"/>
      <c r="BG271" s="536">
        <v>389865.1</v>
      </c>
      <c r="BH271" s="536"/>
      <c r="BI271" s="536">
        <v>14804.04</v>
      </c>
      <c r="BJ271" s="536">
        <v>22733.06</v>
      </c>
      <c r="BK271" s="536">
        <v>93188</v>
      </c>
      <c r="BL271" s="536">
        <v>0</v>
      </c>
      <c r="BM271" s="536"/>
      <c r="BN271" s="536">
        <v>550449.96</v>
      </c>
      <c r="BO271" s="536">
        <v>23686.05</v>
      </c>
      <c r="BP271" s="536">
        <v>273138</v>
      </c>
      <c r="BQ271" s="536">
        <v>61015.67</v>
      </c>
      <c r="BR271" s="536">
        <v>51031.78</v>
      </c>
      <c r="BS271" s="536">
        <v>77377</v>
      </c>
      <c r="BT271" s="536">
        <v>291756.89</v>
      </c>
      <c r="BU271" s="536">
        <v>13476.96</v>
      </c>
      <c r="BV271" s="536"/>
      <c r="BW271" s="559">
        <v>88422.23</v>
      </c>
    </row>
    <row r="272" spans="1:75" s="537" customFormat="1" ht="15.75" x14ac:dyDescent="0.25">
      <c r="A272" s="502">
        <v>31</v>
      </c>
      <c r="B272" s="535">
        <v>5135</v>
      </c>
      <c r="C272" s="536">
        <v>5098817.33</v>
      </c>
      <c r="D272" s="536">
        <v>3595162.02</v>
      </c>
      <c r="E272" s="536">
        <v>34126.83</v>
      </c>
      <c r="F272" s="536">
        <v>0</v>
      </c>
      <c r="G272" s="536"/>
      <c r="H272" s="536">
        <v>382765.4</v>
      </c>
      <c r="I272" s="536">
        <v>802353.4</v>
      </c>
      <c r="J272" s="536"/>
      <c r="K272" s="536">
        <v>492409.46</v>
      </c>
      <c r="L272" s="536">
        <v>52013.16</v>
      </c>
      <c r="M272" s="536">
        <v>0</v>
      </c>
      <c r="N272" s="536">
        <v>114693.2</v>
      </c>
      <c r="O272" s="536">
        <v>6175</v>
      </c>
      <c r="P272" s="536">
        <v>64737.48</v>
      </c>
      <c r="Q272" s="536">
        <v>511168.52</v>
      </c>
      <c r="R272" s="536"/>
      <c r="S272" s="536">
        <v>115451.68</v>
      </c>
      <c r="T272" s="536">
        <v>1019853.05</v>
      </c>
      <c r="U272" s="536">
        <v>143843</v>
      </c>
      <c r="V272" s="536">
        <v>111099.56</v>
      </c>
      <c r="W272" s="536">
        <v>400555.13</v>
      </c>
      <c r="X272" s="536">
        <v>177728.02</v>
      </c>
      <c r="Y272" s="536">
        <v>44625.55</v>
      </c>
      <c r="Z272" s="536">
        <v>723215.27</v>
      </c>
      <c r="AA272" s="536">
        <v>71514.720000000001</v>
      </c>
      <c r="AB272" s="536"/>
      <c r="AC272" s="536"/>
      <c r="AD272" s="536">
        <v>221442.21</v>
      </c>
      <c r="AE272" s="536">
        <v>13028.42</v>
      </c>
      <c r="AF272" s="536"/>
      <c r="AG272" s="536">
        <v>3342.5</v>
      </c>
      <c r="AH272" s="536">
        <v>112507.11</v>
      </c>
      <c r="AI272" s="536"/>
      <c r="AJ272" s="536">
        <v>132570429.51000001</v>
      </c>
      <c r="AK272" s="536">
        <v>3509575.84</v>
      </c>
      <c r="AL272" s="536">
        <v>305570.95</v>
      </c>
      <c r="AM272" s="536"/>
      <c r="AN272" s="765">
        <v>415246.96</v>
      </c>
      <c r="AO272" s="536">
        <v>0</v>
      </c>
      <c r="AP272" s="536">
        <v>65962.570000000007</v>
      </c>
      <c r="AQ272" s="536">
        <v>208054.9</v>
      </c>
      <c r="AR272" s="536">
        <v>1200577.82</v>
      </c>
      <c r="AS272" s="536"/>
      <c r="AT272" s="536">
        <v>473379</v>
      </c>
      <c r="AU272" s="536">
        <v>200833.44</v>
      </c>
      <c r="AV272" s="536">
        <v>344318.4</v>
      </c>
      <c r="AW272" s="536">
        <v>49327.25</v>
      </c>
      <c r="AX272" s="536"/>
      <c r="AY272" s="536">
        <v>630066.76939999999</v>
      </c>
      <c r="AZ272" s="536">
        <v>102392</v>
      </c>
      <c r="BA272" s="536">
        <v>343179.5</v>
      </c>
      <c r="BB272" s="536">
        <v>84470.36</v>
      </c>
      <c r="BC272" s="536">
        <v>0</v>
      </c>
      <c r="BD272" s="536">
        <v>0</v>
      </c>
      <c r="BE272" s="536">
        <v>100547.27</v>
      </c>
      <c r="BF272" s="536"/>
      <c r="BG272" s="536">
        <v>82944.41</v>
      </c>
      <c r="BH272" s="536"/>
      <c r="BI272" s="536">
        <v>651630.73</v>
      </c>
      <c r="BJ272" s="536">
        <v>64730.76</v>
      </c>
      <c r="BK272" s="536">
        <v>45334.17</v>
      </c>
      <c r="BL272" s="536">
        <v>66665.56</v>
      </c>
      <c r="BM272" s="536"/>
      <c r="BN272" s="536">
        <v>899493.88</v>
      </c>
      <c r="BO272" s="536">
        <v>66549.600000000006</v>
      </c>
      <c r="BP272" s="536">
        <v>3229762.77</v>
      </c>
      <c r="BQ272" s="536">
        <v>1034939.97</v>
      </c>
      <c r="BR272" s="536">
        <v>117439.42</v>
      </c>
      <c r="BS272" s="536">
        <v>349535</v>
      </c>
      <c r="BT272" s="536">
        <v>212138.11</v>
      </c>
      <c r="BU272" s="536">
        <v>66955.710000000006</v>
      </c>
      <c r="BV272" s="536"/>
      <c r="BW272" s="559">
        <v>316768.39</v>
      </c>
    </row>
    <row r="273" spans="1:75" s="537" customFormat="1" ht="15.75" x14ac:dyDescent="0.25">
      <c r="A273" s="502">
        <v>32</v>
      </c>
      <c r="B273" s="535">
        <v>5145</v>
      </c>
      <c r="C273" s="536">
        <v>244267.61</v>
      </c>
      <c r="D273" s="536">
        <v>0</v>
      </c>
      <c r="E273" s="536">
        <v>0</v>
      </c>
      <c r="F273" s="536">
        <v>2059</v>
      </c>
      <c r="G273" s="536"/>
      <c r="H273" s="536">
        <v>9970.32</v>
      </c>
      <c r="I273" s="536">
        <v>47293.65</v>
      </c>
      <c r="J273" s="536"/>
      <c r="K273" s="536">
        <v>3312.31</v>
      </c>
      <c r="L273" s="536">
        <v>378.4</v>
      </c>
      <c r="M273" s="536">
        <v>0</v>
      </c>
      <c r="N273" s="536">
        <v>1850.33</v>
      </c>
      <c r="O273" s="536">
        <v>0</v>
      </c>
      <c r="P273" s="536">
        <v>0</v>
      </c>
      <c r="Q273" s="536">
        <v>88754.68</v>
      </c>
      <c r="R273" s="536"/>
      <c r="S273" s="536">
        <v>8780.74</v>
      </c>
      <c r="T273" s="536">
        <v>0</v>
      </c>
      <c r="U273" s="536">
        <v>0</v>
      </c>
      <c r="V273" s="536">
        <v>4279.91</v>
      </c>
      <c r="W273" s="536">
        <v>0</v>
      </c>
      <c r="X273" s="536">
        <v>39214.46</v>
      </c>
      <c r="Y273" s="536">
        <v>146.36000000000001</v>
      </c>
      <c r="Z273" s="536">
        <v>88452.65</v>
      </c>
      <c r="AA273" s="536">
        <v>776.08</v>
      </c>
      <c r="AB273" s="536"/>
      <c r="AC273" s="536"/>
      <c r="AD273" s="536">
        <v>0</v>
      </c>
      <c r="AE273" s="536">
        <v>980.8</v>
      </c>
      <c r="AF273" s="536"/>
      <c r="AG273" s="536">
        <v>0</v>
      </c>
      <c r="AH273" s="536">
        <v>0</v>
      </c>
      <c r="AI273" s="536"/>
      <c r="AJ273" s="536">
        <v>160092.39000000001</v>
      </c>
      <c r="AK273" s="536">
        <v>224968.36</v>
      </c>
      <c r="AL273" s="536">
        <v>0</v>
      </c>
      <c r="AM273" s="536"/>
      <c r="AN273" s="765">
        <v>28117</v>
      </c>
      <c r="AO273" s="536">
        <v>224879.73</v>
      </c>
      <c r="AP273" s="536">
        <v>0</v>
      </c>
      <c r="AQ273" s="536">
        <v>0</v>
      </c>
      <c r="AR273" s="536">
        <v>324267.7</v>
      </c>
      <c r="AS273" s="536"/>
      <c r="AT273" s="536">
        <v>0</v>
      </c>
      <c r="AU273" s="536">
        <v>2250.37</v>
      </c>
      <c r="AV273" s="536">
        <v>50827.06</v>
      </c>
      <c r="AW273" s="536">
        <v>0</v>
      </c>
      <c r="AX273" s="536"/>
      <c r="AY273" s="536">
        <v>0</v>
      </c>
      <c r="AZ273" s="536">
        <v>23117.89</v>
      </c>
      <c r="BA273" s="536">
        <v>14748.13</v>
      </c>
      <c r="BB273" s="536">
        <v>1189.1500000000001</v>
      </c>
      <c r="BC273" s="536">
        <v>170129</v>
      </c>
      <c r="BD273" s="536">
        <v>250049.79</v>
      </c>
      <c r="BE273" s="536">
        <v>1367.94</v>
      </c>
      <c r="BF273" s="536"/>
      <c r="BG273" s="536">
        <v>0</v>
      </c>
      <c r="BH273" s="536"/>
      <c r="BI273" s="536">
        <v>91387.92</v>
      </c>
      <c r="BJ273" s="536">
        <v>0</v>
      </c>
      <c r="BK273" s="536">
        <v>3246.71</v>
      </c>
      <c r="BL273" s="536">
        <v>0</v>
      </c>
      <c r="BM273" s="536"/>
      <c r="BN273" s="536">
        <v>17245.22</v>
      </c>
      <c r="BO273" s="536">
        <v>0</v>
      </c>
      <c r="BP273" s="536">
        <v>4149971.8</v>
      </c>
      <c r="BQ273" s="536">
        <v>32096.91</v>
      </c>
      <c r="BR273" s="536">
        <v>133.12</v>
      </c>
      <c r="BS273" s="536">
        <v>0</v>
      </c>
      <c r="BT273" s="536">
        <v>5691.53</v>
      </c>
      <c r="BU273" s="536">
        <v>74.290000000000006</v>
      </c>
      <c r="BV273" s="536"/>
      <c r="BW273" s="559">
        <v>375.44</v>
      </c>
    </row>
    <row r="274" spans="1:75" s="537" customFormat="1" ht="15.75" x14ac:dyDescent="0.25">
      <c r="A274" s="502">
        <v>33</v>
      </c>
      <c r="B274" s="535">
        <v>5150</v>
      </c>
      <c r="C274" s="536">
        <v>1038432.61</v>
      </c>
      <c r="D274" s="536">
        <v>0</v>
      </c>
      <c r="E274" s="536">
        <v>0</v>
      </c>
      <c r="F274" s="536">
        <v>8437</v>
      </c>
      <c r="G274" s="536"/>
      <c r="H274" s="536">
        <v>29264.11</v>
      </c>
      <c r="I274" s="536">
        <v>435267.44</v>
      </c>
      <c r="J274" s="536"/>
      <c r="K274" s="536">
        <v>26950.2</v>
      </c>
      <c r="L274" s="536">
        <v>9103.57</v>
      </c>
      <c r="M274" s="536">
        <v>0</v>
      </c>
      <c r="N274" s="536">
        <v>60447.29</v>
      </c>
      <c r="O274" s="536">
        <v>8113.16</v>
      </c>
      <c r="P274" s="536">
        <v>32634.94</v>
      </c>
      <c r="Q274" s="536">
        <v>745015.16</v>
      </c>
      <c r="R274" s="536"/>
      <c r="S274" s="536">
        <v>65354.400000000001</v>
      </c>
      <c r="T274" s="536">
        <v>0</v>
      </c>
      <c r="U274" s="536">
        <v>46467</v>
      </c>
      <c r="V274" s="536">
        <v>8489.24</v>
      </c>
      <c r="W274" s="536">
        <v>102521.74</v>
      </c>
      <c r="X274" s="536">
        <v>78332.039999999994</v>
      </c>
      <c r="Y274" s="536">
        <v>11598.98</v>
      </c>
      <c r="Z274" s="536">
        <v>57730.63</v>
      </c>
      <c r="AA274" s="536">
        <v>10705.77</v>
      </c>
      <c r="AB274" s="536"/>
      <c r="AC274" s="536"/>
      <c r="AD274" s="536">
        <v>102516.51</v>
      </c>
      <c r="AE274" s="536">
        <v>1594</v>
      </c>
      <c r="AF274" s="536"/>
      <c r="AG274" s="536">
        <v>0</v>
      </c>
      <c r="AH274" s="536">
        <v>18235.830000000002</v>
      </c>
      <c r="AI274" s="536"/>
      <c r="AJ274" s="536">
        <v>1547007.39</v>
      </c>
      <c r="AK274" s="536">
        <v>458736.31</v>
      </c>
      <c r="AL274" s="536">
        <v>18527.41</v>
      </c>
      <c r="AM274" s="536"/>
      <c r="AN274" s="765">
        <v>101920.83</v>
      </c>
      <c r="AO274" s="536">
        <v>748070.51</v>
      </c>
      <c r="AP274" s="536">
        <v>0</v>
      </c>
      <c r="AQ274" s="536">
        <v>34028.31</v>
      </c>
      <c r="AR274" s="536">
        <v>1079235.98</v>
      </c>
      <c r="AS274" s="536"/>
      <c r="AT274" s="536">
        <v>121306</v>
      </c>
      <c r="AU274" s="536">
        <v>189985.07</v>
      </c>
      <c r="AV274" s="536">
        <v>249569.01</v>
      </c>
      <c r="AW274" s="536">
        <v>20521.310000000001</v>
      </c>
      <c r="AX274" s="536"/>
      <c r="AY274" s="536">
        <v>62899.650309999997</v>
      </c>
      <c r="AZ274" s="536">
        <v>10163.15</v>
      </c>
      <c r="BA274" s="536">
        <v>268836.82</v>
      </c>
      <c r="BB274" s="536">
        <v>-10530.39</v>
      </c>
      <c r="BC274" s="536">
        <v>0</v>
      </c>
      <c r="BD274" s="536">
        <v>0</v>
      </c>
      <c r="BE274" s="536">
        <v>11112.66</v>
      </c>
      <c r="BF274" s="536"/>
      <c r="BG274" s="536">
        <v>58588.09</v>
      </c>
      <c r="BH274" s="536"/>
      <c r="BI274" s="536">
        <v>152955.67000000001</v>
      </c>
      <c r="BJ274" s="536">
        <v>0</v>
      </c>
      <c r="BK274" s="536">
        <v>6843.56</v>
      </c>
      <c r="BL274" s="536">
        <v>0</v>
      </c>
      <c r="BM274" s="536"/>
      <c r="BN274" s="536">
        <v>173324.04</v>
      </c>
      <c r="BO274" s="536">
        <v>28406.23</v>
      </c>
      <c r="BP274" s="536">
        <v>5559827.2999999998</v>
      </c>
      <c r="BQ274" s="536">
        <v>501340.31</v>
      </c>
      <c r="BR274" s="536">
        <v>190747.9</v>
      </c>
      <c r="BS274" s="536">
        <v>1085</v>
      </c>
      <c r="BT274" s="536">
        <v>176970.61</v>
      </c>
      <c r="BU274" s="536">
        <v>1127.5899999999999</v>
      </c>
      <c r="BV274" s="536"/>
      <c r="BW274" s="559">
        <v>18405.13</v>
      </c>
    </row>
    <row r="275" spans="1:75" s="537" customFormat="1" ht="15.75" x14ac:dyDescent="0.25">
      <c r="A275" s="502">
        <v>34</v>
      </c>
      <c r="B275" s="535">
        <v>5155</v>
      </c>
      <c r="C275" s="536">
        <v>-12389.35</v>
      </c>
      <c r="D275" s="536">
        <v>0</v>
      </c>
      <c r="E275" s="536">
        <v>0</v>
      </c>
      <c r="F275" s="536">
        <v>21000</v>
      </c>
      <c r="G275" s="536"/>
      <c r="H275" s="536">
        <v>393890.24</v>
      </c>
      <c r="I275" s="536">
        <v>407702.1</v>
      </c>
      <c r="J275" s="536"/>
      <c r="K275" s="536">
        <v>57938.05</v>
      </c>
      <c r="L275" s="536">
        <v>159786.54999999999</v>
      </c>
      <c r="M275" s="536">
        <v>0</v>
      </c>
      <c r="N275" s="536">
        <v>221913.38</v>
      </c>
      <c r="O275" s="536">
        <v>1370.65</v>
      </c>
      <c r="P275" s="536">
        <v>69221.53</v>
      </c>
      <c r="Q275" s="536">
        <v>192997.5</v>
      </c>
      <c r="R275" s="536"/>
      <c r="S275" s="536">
        <v>212110.52</v>
      </c>
      <c r="T275" s="536">
        <v>900563.29</v>
      </c>
      <c r="U275" s="536">
        <v>167353</v>
      </c>
      <c r="V275" s="536">
        <v>5173.8599999999997</v>
      </c>
      <c r="W275" s="536">
        <v>160149.82</v>
      </c>
      <c r="X275" s="536">
        <v>77270</v>
      </c>
      <c r="Y275" s="536">
        <v>7102.15</v>
      </c>
      <c r="Z275" s="536">
        <v>66858</v>
      </c>
      <c r="AA275" s="536">
        <v>47498.66</v>
      </c>
      <c r="AB275" s="536"/>
      <c r="AC275" s="536"/>
      <c r="AD275" s="536">
        <v>0</v>
      </c>
      <c r="AE275" s="536">
        <v>9246.73</v>
      </c>
      <c r="AF275" s="536"/>
      <c r="AG275" s="536">
        <v>518</v>
      </c>
      <c r="AH275" s="536">
        <v>7958.92</v>
      </c>
      <c r="AI275" s="536"/>
      <c r="AJ275" s="536">
        <v>7889737.6699999999</v>
      </c>
      <c r="AK275" s="536">
        <v>242932.01</v>
      </c>
      <c r="AL275" s="536">
        <v>155796.96</v>
      </c>
      <c r="AM275" s="536"/>
      <c r="AN275" s="765">
        <v>72937.42</v>
      </c>
      <c r="AO275" s="536">
        <v>287208.42</v>
      </c>
      <c r="AP275" s="536">
        <v>57799.31</v>
      </c>
      <c r="AQ275" s="536">
        <v>107667.16</v>
      </c>
      <c r="AR275" s="536">
        <v>1167571.78</v>
      </c>
      <c r="AS275" s="536"/>
      <c r="AT275" s="536">
        <v>0</v>
      </c>
      <c r="AU275" s="536">
        <v>145559.94</v>
      </c>
      <c r="AV275" s="536">
        <v>250661.78</v>
      </c>
      <c r="AW275" s="536">
        <v>48841.63</v>
      </c>
      <c r="AX275" s="536"/>
      <c r="AY275" s="536">
        <v>194354.5865</v>
      </c>
      <c r="AZ275" s="536">
        <v>3450.14</v>
      </c>
      <c r="BA275" s="536">
        <v>24832.27</v>
      </c>
      <c r="BB275" s="536">
        <v>59957.32</v>
      </c>
      <c r="BC275" s="536">
        <v>0</v>
      </c>
      <c r="BD275" s="536">
        <v>44719.67</v>
      </c>
      <c r="BE275" s="536">
        <v>11437.96</v>
      </c>
      <c r="BF275" s="536"/>
      <c r="BG275" s="536">
        <v>221473.47</v>
      </c>
      <c r="BH275" s="536"/>
      <c r="BI275" s="536">
        <v>20828.45</v>
      </c>
      <c r="BJ275" s="536">
        <v>3338.89</v>
      </c>
      <c r="BK275" s="536">
        <v>20882.28</v>
      </c>
      <c r="BL275" s="536">
        <v>0</v>
      </c>
      <c r="BM275" s="536"/>
      <c r="BN275" s="536">
        <v>283785.34000000003</v>
      </c>
      <c r="BO275" s="536">
        <v>15173.35</v>
      </c>
      <c r="BP275" s="536">
        <v>790781.66</v>
      </c>
      <c r="BQ275" s="536">
        <v>307726.11</v>
      </c>
      <c r="BR275" s="536">
        <v>107940.57</v>
      </c>
      <c r="BS275" s="536">
        <v>325339</v>
      </c>
      <c r="BT275" s="536">
        <v>104264.15</v>
      </c>
      <c r="BU275" s="536">
        <v>4368.4799999999996</v>
      </c>
      <c r="BV275" s="536"/>
      <c r="BW275" s="559">
        <v>118715.5</v>
      </c>
    </row>
    <row r="276" spans="1:75" s="537" customFormat="1" ht="15.75" x14ac:dyDescent="0.25">
      <c r="A276" s="502">
        <v>35</v>
      </c>
      <c r="B276" s="535">
        <v>5160</v>
      </c>
      <c r="C276" s="536">
        <v>78077.81</v>
      </c>
      <c r="D276" s="536">
        <v>28567.34</v>
      </c>
      <c r="E276" s="536">
        <v>0</v>
      </c>
      <c r="F276" s="536">
        <v>589</v>
      </c>
      <c r="G276" s="536"/>
      <c r="H276" s="536">
        <v>12566.54</v>
      </c>
      <c r="I276" s="536">
        <v>288092.65000000002</v>
      </c>
      <c r="J276" s="536"/>
      <c r="K276" s="536">
        <v>44943.34</v>
      </c>
      <c r="L276" s="536">
        <v>29749.81</v>
      </c>
      <c r="M276" s="536">
        <v>0</v>
      </c>
      <c r="N276" s="536">
        <v>46186.12</v>
      </c>
      <c r="O276" s="536">
        <v>2142.2800000000002</v>
      </c>
      <c r="P276" s="536">
        <v>37726.5</v>
      </c>
      <c r="Q276" s="536">
        <v>22550.23</v>
      </c>
      <c r="R276" s="536"/>
      <c r="S276" s="536">
        <v>41476.68</v>
      </c>
      <c r="T276" s="536">
        <v>114731.17</v>
      </c>
      <c r="U276" s="536">
        <v>126031</v>
      </c>
      <c r="V276" s="536">
        <v>2795.29</v>
      </c>
      <c r="W276" s="536">
        <v>87487.39</v>
      </c>
      <c r="X276" s="536">
        <v>22190.86</v>
      </c>
      <c r="Y276" s="536">
        <v>1406.81</v>
      </c>
      <c r="Z276" s="536">
        <v>139936.89000000001</v>
      </c>
      <c r="AA276" s="536">
        <v>25380.27</v>
      </c>
      <c r="AB276" s="536"/>
      <c r="AC276" s="536"/>
      <c r="AD276" s="536">
        <v>0</v>
      </c>
      <c r="AE276" s="536">
        <v>63250.720000000001</v>
      </c>
      <c r="AF276" s="536"/>
      <c r="AG276" s="536">
        <v>12015</v>
      </c>
      <c r="AH276" s="536">
        <v>26082.06</v>
      </c>
      <c r="AI276" s="536"/>
      <c r="AJ276" s="536">
        <v>3446135.18</v>
      </c>
      <c r="AK276" s="536">
        <v>439437.74</v>
      </c>
      <c r="AL276" s="536">
        <v>32054.3</v>
      </c>
      <c r="AM276" s="536"/>
      <c r="AN276" s="765">
        <v>34747.58</v>
      </c>
      <c r="AO276" s="536">
        <v>350983.48</v>
      </c>
      <c r="AP276" s="536">
        <v>17808.29</v>
      </c>
      <c r="AQ276" s="536">
        <v>50049.4</v>
      </c>
      <c r="AR276" s="536">
        <v>115284.08</v>
      </c>
      <c r="AS276" s="536"/>
      <c r="AT276" s="536">
        <v>161041</v>
      </c>
      <c r="AU276" s="536">
        <v>93820.56</v>
      </c>
      <c r="AV276" s="536">
        <v>320189.09999999998</v>
      </c>
      <c r="AW276" s="536">
        <v>30778.6</v>
      </c>
      <c r="AX276" s="536"/>
      <c r="AY276" s="536">
        <v>170078.8653</v>
      </c>
      <c r="AZ276" s="536">
        <v>10794.06</v>
      </c>
      <c r="BA276" s="536">
        <v>54324.18</v>
      </c>
      <c r="BB276" s="536">
        <v>11816.01</v>
      </c>
      <c r="BC276" s="536">
        <v>44748</v>
      </c>
      <c r="BD276" s="536">
        <v>0</v>
      </c>
      <c r="BE276" s="536">
        <v>144059.16</v>
      </c>
      <c r="BF276" s="536"/>
      <c r="BG276" s="536">
        <v>11982.75</v>
      </c>
      <c r="BH276" s="536"/>
      <c r="BI276" s="536">
        <v>35790.19</v>
      </c>
      <c r="BJ276" s="536">
        <v>2746.61</v>
      </c>
      <c r="BK276" s="536">
        <v>26469.01</v>
      </c>
      <c r="BL276" s="536">
        <v>0</v>
      </c>
      <c r="BM276" s="536"/>
      <c r="BN276" s="536">
        <v>18200.3</v>
      </c>
      <c r="BO276" s="536">
        <v>35815.379999999997</v>
      </c>
      <c r="BP276" s="536">
        <v>1861866.34</v>
      </c>
      <c r="BQ276" s="536">
        <v>93552.34</v>
      </c>
      <c r="BR276" s="536">
        <v>13427.29</v>
      </c>
      <c r="BS276" s="536">
        <v>23418</v>
      </c>
      <c r="BT276" s="536">
        <v>141791.29999999999</v>
      </c>
      <c r="BU276" s="536">
        <v>0</v>
      </c>
      <c r="BV276" s="536"/>
      <c r="BW276" s="559">
        <v>50660.58</v>
      </c>
    </row>
    <row r="277" spans="1:75" s="537" customFormat="1" ht="15.75" x14ac:dyDescent="0.25">
      <c r="A277" s="502">
        <v>36</v>
      </c>
      <c r="B277" s="535">
        <v>5175</v>
      </c>
      <c r="C277" s="536">
        <v>27628.25</v>
      </c>
      <c r="D277" s="536">
        <v>574224.89</v>
      </c>
      <c r="E277" s="536">
        <v>34533.64</v>
      </c>
      <c r="F277" s="536">
        <v>108</v>
      </c>
      <c r="G277" s="536"/>
      <c r="H277" s="536">
        <v>0</v>
      </c>
      <c r="I277" s="536">
        <v>264551.67</v>
      </c>
      <c r="J277" s="536"/>
      <c r="K277" s="536">
        <v>422210.5</v>
      </c>
      <c r="L277" s="536">
        <v>0</v>
      </c>
      <c r="M277" s="536">
        <v>0</v>
      </c>
      <c r="N277" s="536">
        <v>245618.68</v>
      </c>
      <c r="O277" s="536">
        <v>0</v>
      </c>
      <c r="P277" s="536">
        <v>167027.69</v>
      </c>
      <c r="Q277" s="536">
        <v>0</v>
      </c>
      <c r="R277" s="536"/>
      <c r="S277" s="536">
        <v>252347.48</v>
      </c>
      <c r="T277" s="536">
        <v>0</v>
      </c>
      <c r="U277" s="536">
        <v>433361</v>
      </c>
      <c r="V277" s="536">
        <v>257.02</v>
      </c>
      <c r="W277" s="536">
        <v>469.66</v>
      </c>
      <c r="X277" s="536">
        <v>108581.05</v>
      </c>
      <c r="Y277" s="536">
        <v>37297.81</v>
      </c>
      <c r="Z277" s="536">
        <v>48796.65</v>
      </c>
      <c r="AA277" s="536">
        <v>0</v>
      </c>
      <c r="AB277" s="536"/>
      <c r="AC277" s="536"/>
      <c r="AD277" s="536">
        <v>253.42</v>
      </c>
      <c r="AE277" s="536">
        <v>4991.78</v>
      </c>
      <c r="AF277" s="536"/>
      <c r="AG277" s="536">
        <v>7565.12</v>
      </c>
      <c r="AH277" s="536">
        <v>10750.74</v>
      </c>
      <c r="AI277" s="536"/>
      <c r="AJ277" s="536">
        <v>5692737.4699999997</v>
      </c>
      <c r="AK277" s="536">
        <v>1017639.36</v>
      </c>
      <c r="AL277" s="536">
        <v>25795.4</v>
      </c>
      <c r="AM277" s="536"/>
      <c r="AN277" s="765">
        <v>0</v>
      </c>
      <c r="AO277" s="536">
        <v>0</v>
      </c>
      <c r="AP277" s="536">
        <v>43824.35</v>
      </c>
      <c r="AQ277" s="536">
        <v>25575.77</v>
      </c>
      <c r="AR277" s="536">
        <v>34379.43</v>
      </c>
      <c r="AS277" s="536"/>
      <c r="AT277" s="536">
        <v>16315</v>
      </c>
      <c r="AU277" s="536">
        <v>75902.36</v>
      </c>
      <c r="AV277" s="536">
        <v>0</v>
      </c>
      <c r="AW277" s="536">
        <v>57633.03</v>
      </c>
      <c r="AX277" s="536"/>
      <c r="AY277" s="536">
        <v>32057.07029</v>
      </c>
      <c r="AZ277" s="536">
        <v>1770</v>
      </c>
      <c r="BA277" s="536">
        <v>2091</v>
      </c>
      <c r="BB277" s="536">
        <v>0</v>
      </c>
      <c r="BC277" s="536">
        <v>162745</v>
      </c>
      <c r="BD277" s="536">
        <v>0</v>
      </c>
      <c r="BE277" s="536">
        <v>6081.16</v>
      </c>
      <c r="BF277" s="536"/>
      <c r="BG277" s="536">
        <v>73563</v>
      </c>
      <c r="BH277" s="536"/>
      <c r="BI277" s="536">
        <v>78249.87</v>
      </c>
      <c r="BJ277" s="536">
        <v>0</v>
      </c>
      <c r="BK277" s="536">
        <v>1258.6099999999999</v>
      </c>
      <c r="BL277" s="536">
        <v>12428.6</v>
      </c>
      <c r="BM277" s="536"/>
      <c r="BN277" s="536">
        <v>61724.11</v>
      </c>
      <c r="BO277" s="536">
        <v>7529.41</v>
      </c>
      <c r="BP277" s="536">
        <v>0</v>
      </c>
      <c r="BQ277" s="536">
        <v>827946.57</v>
      </c>
      <c r="BR277" s="536">
        <v>33546.720000000001</v>
      </c>
      <c r="BS277" s="536">
        <v>0</v>
      </c>
      <c r="BT277" s="536">
        <v>118559.34</v>
      </c>
      <c r="BU277" s="536">
        <v>17967.349999999999</v>
      </c>
      <c r="BV277" s="536"/>
      <c r="BW277" s="559">
        <v>284256.8</v>
      </c>
    </row>
    <row r="278" spans="1:75" s="537" customFormat="1" ht="15.75" x14ac:dyDescent="0.25">
      <c r="A278" s="502">
        <v>37</v>
      </c>
      <c r="B278" s="535">
        <v>5112</v>
      </c>
      <c r="C278" s="536">
        <v>0</v>
      </c>
      <c r="D278" s="536">
        <v>0</v>
      </c>
      <c r="E278" s="536">
        <v>0</v>
      </c>
      <c r="F278" s="536">
        <v>0</v>
      </c>
      <c r="G278" s="536"/>
      <c r="H278" s="536">
        <v>4455.88</v>
      </c>
      <c r="I278" s="536">
        <v>0</v>
      </c>
      <c r="J278" s="536"/>
      <c r="K278" s="536">
        <v>0</v>
      </c>
      <c r="L278" s="536">
        <v>0</v>
      </c>
      <c r="M278" s="536">
        <v>0</v>
      </c>
      <c r="N278" s="536">
        <v>0</v>
      </c>
      <c r="O278" s="536">
        <v>0</v>
      </c>
      <c r="P278" s="536">
        <v>0</v>
      </c>
      <c r="Q278" s="536">
        <v>4978.3500000000004</v>
      </c>
      <c r="R278" s="536"/>
      <c r="S278" s="536">
        <v>0</v>
      </c>
      <c r="T278" s="536">
        <v>427146.52</v>
      </c>
      <c r="U278" s="536">
        <v>0</v>
      </c>
      <c r="V278" s="536">
        <v>0</v>
      </c>
      <c r="W278" s="536">
        <v>0</v>
      </c>
      <c r="X278" s="536">
        <v>8150</v>
      </c>
      <c r="Y278" s="536">
        <v>9535.4500000000007</v>
      </c>
      <c r="Z278" s="536">
        <v>0</v>
      </c>
      <c r="AA278" s="536">
        <v>50652.95</v>
      </c>
      <c r="AB278" s="536"/>
      <c r="AC278" s="536"/>
      <c r="AD278" s="536">
        <v>0</v>
      </c>
      <c r="AE278" s="536">
        <v>0</v>
      </c>
      <c r="AF278" s="536"/>
      <c r="AG278" s="536">
        <v>0</v>
      </c>
      <c r="AH278" s="536">
        <v>0</v>
      </c>
      <c r="AI278" s="536"/>
      <c r="AJ278" s="536">
        <v>1137822.6399999999</v>
      </c>
      <c r="AK278" s="536">
        <v>573554.34</v>
      </c>
      <c r="AL278" s="536">
        <v>0</v>
      </c>
      <c r="AM278" s="536"/>
      <c r="AN278" s="765">
        <v>0</v>
      </c>
      <c r="AO278" s="536">
        <v>673685.13</v>
      </c>
      <c r="AP278" s="536">
        <v>0</v>
      </c>
      <c r="AQ278" s="536">
        <v>0</v>
      </c>
      <c r="AR278" s="536">
        <v>0</v>
      </c>
      <c r="AS278" s="536"/>
      <c r="AT278" s="536">
        <v>0</v>
      </c>
      <c r="AU278" s="536">
        <v>0</v>
      </c>
      <c r="AV278" s="536">
        <v>3954.04</v>
      </c>
      <c r="AW278" s="536">
        <v>12634</v>
      </c>
      <c r="AX278" s="536"/>
      <c r="AY278" s="536">
        <v>0</v>
      </c>
      <c r="AZ278" s="536">
        <v>954.29</v>
      </c>
      <c r="BA278" s="536">
        <v>160400.12</v>
      </c>
      <c r="BB278" s="536">
        <v>0</v>
      </c>
      <c r="BC278" s="536">
        <v>0</v>
      </c>
      <c r="BD278" s="536">
        <v>0</v>
      </c>
      <c r="BE278" s="536">
        <v>0</v>
      </c>
      <c r="BF278" s="536"/>
      <c r="BG278" s="536">
        <v>0</v>
      </c>
      <c r="BH278" s="536"/>
      <c r="BI278" s="536">
        <v>120108.38</v>
      </c>
      <c r="BJ278" s="536">
        <v>0</v>
      </c>
      <c r="BK278" s="536">
        <v>0</v>
      </c>
      <c r="BL278" s="536">
        <v>0</v>
      </c>
      <c r="BM278" s="536"/>
      <c r="BN278" s="536">
        <v>6727.44</v>
      </c>
      <c r="BO278" s="536">
        <v>0</v>
      </c>
      <c r="BP278" s="536">
        <v>1023456.79</v>
      </c>
      <c r="BQ278" s="536">
        <v>0</v>
      </c>
      <c r="BR278" s="536">
        <v>0</v>
      </c>
      <c r="BS278" s="536">
        <v>64111</v>
      </c>
      <c r="BT278" s="536">
        <v>0</v>
      </c>
      <c r="BU278" s="536">
        <v>0</v>
      </c>
      <c r="BV278" s="536"/>
      <c r="BW278" s="559">
        <v>0</v>
      </c>
    </row>
    <row r="279" spans="1:75" s="537" customFormat="1" ht="15.75" x14ac:dyDescent="0.25">
      <c r="A279" s="503">
        <v>39</v>
      </c>
      <c r="B279" s="588" t="s">
        <v>660</v>
      </c>
      <c r="C279" s="585"/>
      <c r="D279" s="585"/>
      <c r="E279" s="585"/>
      <c r="F279" s="585"/>
      <c r="G279" s="585"/>
      <c r="H279" s="585"/>
      <c r="I279" s="585"/>
      <c r="J279" s="585"/>
      <c r="K279" s="585"/>
      <c r="L279" s="585"/>
      <c r="M279" s="585"/>
      <c r="N279" s="585"/>
      <c r="O279" s="585"/>
      <c r="P279" s="585"/>
      <c r="Q279" s="585"/>
      <c r="R279" s="585"/>
      <c r="S279" s="585"/>
      <c r="T279" s="585"/>
      <c r="U279" s="585"/>
      <c r="V279" s="585"/>
      <c r="W279" s="585"/>
      <c r="X279" s="585"/>
      <c r="Y279" s="585"/>
      <c r="Z279" s="585"/>
      <c r="AA279" s="585"/>
      <c r="AB279" s="585"/>
      <c r="AC279" s="585"/>
      <c r="AD279" s="585"/>
      <c r="AE279" s="585"/>
      <c r="AF279" s="585"/>
      <c r="AG279" s="585"/>
      <c r="AH279" s="585"/>
      <c r="AI279" s="585"/>
      <c r="AJ279" s="585"/>
      <c r="AK279" s="585"/>
      <c r="AL279" s="586"/>
      <c r="AM279" s="586"/>
      <c r="AN279" s="768"/>
      <c r="AO279" s="585"/>
      <c r="AP279" s="585"/>
      <c r="AQ279" s="585"/>
      <c r="AR279" s="585"/>
      <c r="AS279" s="585"/>
      <c r="AT279" s="585"/>
      <c r="AU279" s="585"/>
      <c r="AV279" s="585"/>
      <c r="AW279" s="585"/>
      <c r="AX279" s="585"/>
      <c r="AY279" s="585"/>
      <c r="AZ279" s="585"/>
      <c r="BA279" s="585"/>
      <c r="BB279" s="585"/>
      <c r="BC279" s="585"/>
      <c r="BD279" s="585"/>
      <c r="BE279" s="585"/>
      <c r="BF279" s="585"/>
      <c r="BG279" s="585"/>
      <c r="BH279" s="585"/>
      <c r="BI279" s="585"/>
      <c r="BJ279" s="585"/>
      <c r="BK279" s="585"/>
      <c r="BL279" s="585"/>
      <c r="BM279" s="585"/>
      <c r="BN279" s="585"/>
      <c r="BO279" s="585"/>
      <c r="BP279" s="585"/>
      <c r="BQ279" s="585"/>
      <c r="BR279" s="585"/>
      <c r="BS279" s="585"/>
      <c r="BT279" s="585"/>
      <c r="BU279" s="585"/>
      <c r="BV279" s="585"/>
      <c r="BW279" s="587"/>
    </row>
    <row r="280" spans="1:75" s="537" customFormat="1" ht="15.75" x14ac:dyDescent="0.25">
      <c r="A280" s="502">
        <v>40</v>
      </c>
      <c r="B280" s="535">
        <v>5305</v>
      </c>
      <c r="C280" s="536">
        <v>2089229.65</v>
      </c>
      <c r="D280" s="536">
        <v>100657.06</v>
      </c>
      <c r="E280" s="536">
        <v>2954.88</v>
      </c>
      <c r="F280" s="536">
        <v>201192</v>
      </c>
      <c r="G280" s="536"/>
      <c r="H280" s="536">
        <v>511238.88</v>
      </c>
      <c r="I280" s="536">
        <v>0</v>
      </c>
      <c r="J280" s="536"/>
      <c r="K280" s="536">
        <v>174516.66</v>
      </c>
      <c r="L280" s="536">
        <v>67049.36</v>
      </c>
      <c r="M280" s="536">
        <v>0</v>
      </c>
      <c r="N280" s="536">
        <v>136080.43</v>
      </c>
      <c r="O280" s="536">
        <v>0</v>
      </c>
      <c r="P280" s="536">
        <v>110604.61</v>
      </c>
      <c r="Q280" s="536">
        <v>918712.49</v>
      </c>
      <c r="R280" s="536"/>
      <c r="S280" s="536">
        <v>363236.24</v>
      </c>
      <c r="T280" s="536">
        <v>0</v>
      </c>
      <c r="U280" s="536">
        <v>0</v>
      </c>
      <c r="V280" s="536">
        <v>0</v>
      </c>
      <c r="W280" s="536">
        <v>195810.33</v>
      </c>
      <c r="X280" s="536">
        <v>83485.39</v>
      </c>
      <c r="Y280" s="536">
        <v>30228.33</v>
      </c>
      <c r="Z280" s="536">
        <v>219283.36</v>
      </c>
      <c r="AA280" s="536">
        <v>57942.04</v>
      </c>
      <c r="AB280" s="536"/>
      <c r="AC280" s="536"/>
      <c r="AD280" s="536">
        <v>145415.72</v>
      </c>
      <c r="AE280" s="536">
        <v>0</v>
      </c>
      <c r="AF280" s="536"/>
      <c r="AG280" s="536">
        <v>0</v>
      </c>
      <c r="AH280" s="536">
        <v>0</v>
      </c>
      <c r="AI280" s="536"/>
      <c r="AJ280" s="536">
        <v>56996.65</v>
      </c>
      <c r="AK280" s="536">
        <v>0</v>
      </c>
      <c r="AL280" s="536">
        <v>105815.91</v>
      </c>
      <c r="AM280" s="536"/>
      <c r="AN280" s="765">
        <v>0</v>
      </c>
      <c r="AO280" s="536">
        <v>539687.32999999996</v>
      </c>
      <c r="AP280" s="536">
        <v>0</v>
      </c>
      <c r="AQ280" s="536">
        <v>149443.78</v>
      </c>
      <c r="AR280" s="536">
        <v>211572.34</v>
      </c>
      <c r="AS280" s="536"/>
      <c r="AT280" s="536">
        <v>0</v>
      </c>
      <c r="AU280" s="536">
        <v>157530.29999999999</v>
      </c>
      <c r="AV280" s="536">
        <v>1292991.6000000001</v>
      </c>
      <c r="AW280" s="536">
        <v>52472.06</v>
      </c>
      <c r="AX280" s="536"/>
      <c r="AY280" s="536">
        <v>0</v>
      </c>
      <c r="AZ280" s="536">
        <v>99069.4</v>
      </c>
      <c r="BA280" s="536">
        <v>387257.2</v>
      </c>
      <c r="BB280" s="536">
        <v>82630.75</v>
      </c>
      <c r="BC280" s="536">
        <v>0</v>
      </c>
      <c r="BD280" s="536">
        <v>156667.56</v>
      </c>
      <c r="BE280" s="536">
        <v>0</v>
      </c>
      <c r="BF280" s="536"/>
      <c r="BG280" s="536">
        <v>320361.46260000003</v>
      </c>
      <c r="BH280" s="536"/>
      <c r="BI280" s="536">
        <v>63231.42</v>
      </c>
      <c r="BJ280" s="536">
        <v>0</v>
      </c>
      <c r="BK280" s="536">
        <v>0</v>
      </c>
      <c r="BL280" s="536">
        <v>0</v>
      </c>
      <c r="BM280" s="536"/>
      <c r="BN280" s="536">
        <v>0</v>
      </c>
      <c r="BO280" s="536">
        <v>0</v>
      </c>
      <c r="BP280" s="536">
        <v>2043960.66</v>
      </c>
      <c r="BQ280" s="536">
        <v>162400.57</v>
      </c>
      <c r="BR280" s="536">
        <v>0</v>
      </c>
      <c r="BS280" s="536">
        <v>162563</v>
      </c>
      <c r="BT280" s="536">
        <v>0</v>
      </c>
      <c r="BU280" s="536">
        <v>52100.36</v>
      </c>
      <c r="BV280" s="536"/>
      <c r="BW280" s="559">
        <v>0</v>
      </c>
    </row>
    <row r="281" spans="1:75" s="537" customFormat="1" ht="15.75" x14ac:dyDescent="0.25">
      <c r="A281" s="502">
        <v>41</v>
      </c>
      <c r="B281" s="535">
        <v>5310</v>
      </c>
      <c r="C281" s="536">
        <v>110665.7</v>
      </c>
      <c r="D281" s="536">
        <v>136231.63</v>
      </c>
      <c r="E281" s="536">
        <v>29274</v>
      </c>
      <c r="F281" s="536">
        <v>258748</v>
      </c>
      <c r="G281" s="536"/>
      <c r="H281" s="536">
        <v>506923.27</v>
      </c>
      <c r="I281" s="536">
        <v>295440.40999999997</v>
      </c>
      <c r="J281" s="536"/>
      <c r="K281" s="536">
        <v>89227.49</v>
      </c>
      <c r="L281" s="536">
        <v>116034.92</v>
      </c>
      <c r="M281" s="536">
        <v>42695.48</v>
      </c>
      <c r="N281" s="536">
        <v>175357.62</v>
      </c>
      <c r="O281" s="536">
        <v>0</v>
      </c>
      <c r="P281" s="536">
        <v>54892.69</v>
      </c>
      <c r="Q281" s="536">
        <v>316424.46999999997</v>
      </c>
      <c r="R281" s="536"/>
      <c r="S281" s="536">
        <v>69015.600000000006</v>
      </c>
      <c r="T281" s="536">
        <v>734161.17</v>
      </c>
      <c r="U281" s="536">
        <v>0</v>
      </c>
      <c r="V281" s="536">
        <v>62635.27</v>
      </c>
      <c r="W281" s="536">
        <v>26593.46</v>
      </c>
      <c r="X281" s="536">
        <v>224734.6</v>
      </c>
      <c r="Y281" s="536">
        <v>12299.53</v>
      </c>
      <c r="Z281" s="536">
        <v>12303.56</v>
      </c>
      <c r="AA281" s="536">
        <v>75173.56</v>
      </c>
      <c r="AB281" s="536"/>
      <c r="AC281" s="536"/>
      <c r="AD281" s="536">
        <v>20731.77</v>
      </c>
      <c r="AE281" s="536">
        <v>15953.34</v>
      </c>
      <c r="AF281" s="536"/>
      <c r="AG281" s="536">
        <v>0</v>
      </c>
      <c r="AH281" s="536">
        <v>35909.93</v>
      </c>
      <c r="AI281" s="536"/>
      <c r="AJ281" s="536">
        <v>9793119.1099999994</v>
      </c>
      <c r="AK281" s="536">
        <v>350892.26</v>
      </c>
      <c r="AL281" s="536">
        <v>16645.080000000002</v>
      </c>
      <c r="AM281" s="536"/>
      <c r="AN281" s="765">
        <v>253715.16</v>
      </c>
      <c r="AO281" s="536">
        <v>987652.22</v>
      </c>
      <c r="AP281" s="536">
        <v>237870.85</v>
      </c>
      <c r="AQ281" s="536">
        <v>46663.53</v>
      </c>
      <c r="AR281" s="536">
        <v>1399449.52</v>
      </c>
      <c r="AS281" s="536"/>
      <c r="AT281" s="536">
        <v>308825</v>
      </c>
      <c r="AU281" s="536">
        <v>470696.11</v>
      </c>
      <c r="AV281" s="536">
        <v>599572.07999999996</v>
      </c>
      <c r="AW281" s="536">
        <v>104998.92</v>
      </c>
      <c r="AX281" s="536"/>
      <c r="AY281" s="536">
        <v>318663.32</v>
      </c>
      <c r="AZ281" s="536">
        <v>218323.11</v>
      </c>
      <c r="BA281" s="536">
        <v>608436.36</v>
      </c>
      <c r="BB281" s="536">
        <v>189958.56</v>
      </c>
      <c r="BC281" s="536">
        <v>132966</v>
      </c>
      <c r="BD281" s="536">
        <v>395850.81</v>
      </c>
      <c r="BE281" s="536">
        <v>55012.88</v>
      </c>
      <c r="BF281" s="536"/>
      <c r="BG281" s="536">
        <v>305949.87</v>
      </c>
      <c r="BH281" s="536"/>
      <c r="BI281" s="536">
        <v>364916.83</v>
      </c>
      <c r="BJ281" s="536">
        <v>26932.68</v>
      </c>
      <c r="BK281" s="536">
        <v>63396.3</v>
      </c>
      <c r="BL281" s="536">
        <v>6804.74</v>
      </c>
      <c r="BM281" s="536"/>
      <c r="BN281" s="536">
        <v>238813.17</v>
      </c>
      <c r="BO281" s="536">
        <v>90570.71</v>
      </c>
      <c r="BP281" s="536">
        <v>4304944.92</v>
      </c>
      <c r="BQ281" s="536">
        <v>190807.01</v>
      </c>
      <c r="BR281" s="536">
        <v>137943.04000000001</v>
      </c>
      <c r="BS281" s="536">
        <v>454052</v>
      </c>
      <c r="BT281" s="536">
        <v>6202.14</v>
      </c>
      <c r="BU281" s="536">
        <v>77327.899999999994</v>
      </c>
      <c r="BV281" s="536"/>
      <c r="BW281" s="559">
        <v>117043.56</v>
      </c>
    </row>
    <row r="282" spans="1:75" s="537" customFormat="1" ht="15.75" x14ac:dyDescent="0.25">
      <c r="A282" s="502">
        <v>42</v>
      </c>
      <c r="B282" s="535">
        <v>5315</v>
      </c>
      <c r="C282" s="536">
        <v>28891002.329999998</v>
      </c>
      <c r="D282" s="536">
        <v>227714.43</v>
      </c>
      <c r="E282" s="536">
        <v>143184.01</v>
      </c>
      <c r="F282" s="536">
        <v>947769</v>
      </c>
      <c r="G282" s="536"/>
      <c r="H282" s="536">
        <v>1043452.56</v>
      </c>
      <c r="I282" s="536">
        <v>930341.46</v>
      </c>
      <c r="J282" s="536"/>
      <c r="K282" s="536">
        <v>393655.66</v>
      </c>
      <c r="L282" s="536">
        <v>281314.28999999998</v>
      </c>
      <c r="M282" s="536">
        <v>87002.58</v>
      </c>
      <c r="N282" s="536">
        <v>546560.03</v>
      </c>
      <c r="O282" s="536">
        <v>200842.43</v>
      </c>
      <c r="P282" s="536">
        <v>255283.29</v>
      </c>
      <c r="Q282" s="536">
        <v>1672068.23</v>
      </c>
      <c r="R282" s="536"/>
      <c r="S282" s="536">
        <v>1277152.03</v>
      </c>
      <c r="T282" s="536">
        <v>1534148.11</v>
      </c>
      <c r="U282" s="536">
        <v>1229822</v>
      </c>
      <c r="V282" s="536">
        <v>207147.8</v>
      </c>
      <c r="W282" s="536">
        <v>799699.77</v>
      </c>
      <c r="X282" s="536">
        <v>595825.31000000006</v>
      </c>
      <c r="Y282" s="536">
        <v>159240.99</v>
      </c>
      <c r="Z282" s="536">
        <v>1553472.97</v>
      </c>
      <c r="AA282" s="536">
        <v>421396.02</v>
      </c>
      <c r="AB282" s="536"/>
      <c r="AC282" s="536"/>
      <c r="AD282" s="536">
        <v>322007.53000000003</v>
      </c>
      <c r="AE282" s="536">
        <v>229342.14</v>
      </c>
      <c r="AF282" s="536"/>
      <c r="AG282" s="536">
        <v>139453.46</v>
      </c>
      <c r="AH282" s="536">
        <v>240435.67</v>
      </c>
      <c r="AI282" s="536"/>
      <c r="AJ282" s="536">
        <v>43263686.280000001</v>
      </c>
      <c r="AK282" s="536">
        <v>7851531.5099999998</v>
      </c>
      <c r="AL282" s="536">
        <v>400146.78</v>
      </c>
      <c r="AM282" s="536"/>
      <c r="AN282" s="765">
        <v>394383.04</v>
      </c>
      <c r="AO282" s="536">
        <v>2438848.6</v>
      </c>
      <c r="AP282" s="536">
        <v>223560.65</v>
      </c>
      <c r="AQ282" s="536">
        <v>486947.31</v>
      </c>
      <c r="AR282" s="536">
        <v>1888920.34</v>
      </c>
      <c r="AS282" s="536"/>
      <c r="AT282" s="536">
        <v>1578718</v>
      </c>
      <c r="AU282" s="536">
        <v>914002.15</v>
      </c>
      <c r="AV282" s="536">
        <v>2963321.85</v>
      </c>
      <c r="AW282" s="536">
        <v>360498.22</v>
      </c>
      <c r="AX282" s="536"/>
      <c r="AY282" s="536">
        <v>426965.77679999999</v>
      </c>
      <c r="AZ282" s="536">
        <v>226339.87</v>
      </c>
      <c r="BA282" s="536">
        <v>1566395.57</v>
      </c>
      <c r="BB282" s="536">
        <v>356765.07</v>
      </c>
      <c r="BC282" s="536">
        <v>863643</v>
      </c>
      <c r="BD282" s="536">
        <v>1212089.82</v>
      </c>
      <c r="BE282" s="536">
        <v>588954.38</v>
      </c>
      <c r="BF282" s="536"/>
      <c r="BG282" s="536">
        <v>782929.93</v>
      </c>
      <c r="BH282" s="536"/>
      <c r="BI282" s="536">
        <v>347013.25</v>
      </c>
      <c r="BJ282" s="536">
        <v>312036.53999999998</v>
      </c>
      <c r="BK282" s="536">
        <v>360502.46</v>
      </c>
      <c r="BL282" s="536">
        <v>201990.22</v>
      </c>
      <c r="BM282" s="536"/>
      <c r="BN282" s="536">
        <v>1497883.86</v>
      </c>
      <c r="BO282" s="536">
        <v>518520.73</v>
      </c>
      <c r="BP282" s="536">
        <v>22199865.82</v>
      </c>
      <c r="BQ282" s="536">
        <v>4940176.07</v>
      </c>
      <c r="BR282" s="536">
        <v>500107.27</v>
      </c>
      <c r="BS282" s="536">
        <v>1475596</v>
      </c>
      <c r="BT282" s="536">
        <v>914826.15</v>
      </c>
      <c r="BU282" s="536">
        <v>102659.08</v>
      </c>
      <c r="BV282" s="536"/>
      <c r="BW282" s="559">
        <v>378562.81</v>
      </c>
    </row>
    <row r="283" spans="1:75" s="537" customFormat="1" ht="15.75" x14ac:dyDescent="0.25">
      <c r="A283" s="502">
        <v>43</v>
      </c>
      <c r="B283" s="535">
        <v>5320</v>
      </c>
      <c r="C283" s="536">
        <v>5020949.62</v>
      </c>
      <c r="D283" s="536">
        <v>167706.59</v>
      </c>
      <c r="E283" s="536">
        <v>219.14</v>
      </c>
      <c r="F283" s="536">
        <v>302029</v>
      </c>
      <c r="G283" s="536"/>
      <c r="H283" s="536">
        <v>209061.65</v>
      </c>
      <c r="I283" s="536">
        <v>221179.97</v>
      </c>
      <c r="J283" s="536"/>
      <c r="K283" s="536">
        <v>280511.78999999998</v>
      </c>
      <c r="L283" s="536">
        <v>91644.88</v>
      </c>
      <c r="M283" s="536">
        <v>0</v>
      </c>
      <c r="N283" s="536">
        <v>92749.73</v>
      </c>
      <c r="O283" s="536">
        <v>0</v>
      </c>
      <c r="P283" s="536">
        <v>87775.63</v>
      </c>
      <c r="Q283" s="536">
        <v>295087.03000000003</v>
      </c>
      <c r="R283" s="536"/>
      <c r="S283" s="536">
        <v>787039.54</v>
      </c>
      <c r="T283" s="536">
        <v>37958.65</v>
      </c>
      <c r="U283" s="536">
        <v>165924</v>
      </c>
      <c r="V283" s="536">
        <v>133841.85</v>
      </c>
      <c r="W283" s="536">
        <v>259657.05</v>
      </c>
      <c r="X283" s="536">
        <v>120191.45</v>
      </c>
      <c r="Y283" s="536">
        <v>29375.99</v>
      </c>
      <c r="Z283" s="536">
        <v>140859.21</v>
      </c>
      <c r="AA283" s="536">
        <v>8641.02</v>
      </c>
      <c r="AB283" s="536"/>
      <c r="AC283" s="536"/>
      <c r="AD283" s="536">
        <v>517670.62</v>
      </c>
      <c r="AE283" s="536">
        <v>42808.08</v>
      </c>
      <c r="AF283" s="536"/>
      <c r="AG283" s="536">
        <v>1499.21</v>
      </c>
      <c r="AH283" s="536">
        <v>112540.49</v>
      </c>
      <c r="AI283" s="536"/>
      <c r="AJ283" s="536">
        <v>3367709.98</v>
      </c>
      <c r="AK283" s="536">
        <v>1151488.1299999999</v>
      </c>
      <c r="AL283" s="536">
        <v>151282.5</v>
      </c>
      <c r="AM283" s="536"/>
      <c r="AN283" s="765">
        <v>161141.99</v>
      </c>
      <c r="AO283" s="536">
        <v>632404.18999999994</v>
      </c>
      <c r="AP283" s="536">
        <v>24045.39</v>
      </c>
      <c r="AQ283" s="536">
        <v>108928.96000000001</v>
      </c>
      <c r="AR283" s="536">
        <v>962087.97</v>
      </c>
      <c r="AS283" s="536"/>
      <c r="AT283" s="536">
        <v>272600</v>
      </c>
      <c r="AU283" s="536">
        <v>734283</v>
      </c>
      <c r="AV283" s="536">
        <v>471419.62</v>
      </c>
      <c r="AW283" s="536">
        <v>89392.67</v>
      </c>
      <c r="AX283" s="536"/>
      <c r="AY283" s="536">
        <v>215996.144</v>
      </c>
      <c r="AZ283" s="536">
        <v>99791.9</v>
      </c>
      <c r="BA283" s="536">
        <v>182673.3</v>
      </c>
      <c r="BB283" s="536">
        <v>107470.77</v>
      </c>
      <c r="BC283" s="536">
        <v>32328</v>
      </c>
      <c r="BD283" s="536">
        <v>178917.51</v>
      </c>
      <c r="BE283" s="536">
        <v>142897.53</v>
      </c>
      <c r="BF283" s="536"/>
      <c r="BG283" s="536">
        <v>753768</v>
      </c>
      <c r="BH283" s="536"/>
      <c r="BI283" s="536">
        <v>203357.52</v>
      </c>
      <c r="BJ283" s="536">
        <v>40003.65</v>
      </c>
      <c r="BK283" s="536">
        <v>49463.67</v>
      </c>
      <c r="BL283" s="536">
        <v>97863.039999999994</v>
      </c>
      <c r="BM283" s="536"/>
      <c r="BN283" s="536">
        <v>386749.6</v>
      </c>
      <c r="BO283" s="536">
        <v>4375.53</v>
      </c>
      <c r="BP283" s="536">
        <v>4082923.06</v>
      </c>
      <c r="BQ283" s="536">
        <v>891387.61</v>
      </c>
      <c r="BR283" s="536">
        <v>279638.46999999997</v>
      </c>
      <c r="BS283" s="536">
        <v>651736</v>
      </c>
      <c r="BT283" s="536">
        <v>372974.66</v>
      </c>
      <c r="BU283" s="536">
        <v>106191.97</v>
      </c>
      <c r="BV283" s="536"/>
      <c r="BW283" s="559">
        <v>124279.94</v>
      </c>
    </row>
    <row r="284" spans="1:75" s="537" customFormat="1" ht="15.75" x14ac:dyDescent="0.25">
      <c r="A284" s="502">
        <v>44</v>
      </c>
      <c r="B284" s="535">
        <v>5325</v>
      </c>
      <c r="C284" s="536">
        <v>1014.72</v>
      </c>
      <c r="D284" s="536">
        <v>0</v>
      </c>
      <c r="E284" s="536">
        <v>0</v>
      </c>
      <c r="F284" s="536">
        <v>0</v>
      </c>
      <c r="G284" s="536"/>
      <c r="H284" s="536">
        <v>-194.09</v>
      </c>
      <c r="I284" s="536">
        <v>100</v>
      </c>
      <c r="J284" s="536"/>
      <c r="K284" s="536">
        <v>0</v>
      </c>
      <c r="L284" s="536">
        <v>-0.06</v>
      </c>
      <c r="M284" s="536">
        <v>0</v>
      </c>
      <c r="N284" s="536">
        <v>0</v>
      </c>
      <c r="O284" s="536">
        <v>0</v>
      </c>
      <c r="P284" s="536">
        <v>0</v>
      </c>
      <c r="Q284" s="536">
        <v>40.549999999999997</v>
      </c>
      <c r="R284" s="536"/>
      <c r="S284" s="536">
        <v>0</v>
      </c>
      <c r="T284" s="536">
        <v>0</v>
      </c>
      <c r="U284" s="536">
        <v>0</v>
      </c>
      <c r="V284" s="536">
        <v>0</v>
      </c>
      <c r="W284" s="536">
        <v>0</v>
      </c>
      <c r="X284" s="536">
        <v>0</v>
      </c>
      <c r="Y284" s="536">
        <v>0</v>
      </c>
      <c r="Z284" s="536">
        <v>0</v>
      </c>
      <c r="AA284" s="536">
        <v>0</v>
      </c>
      <c r="AB284" s="536"/>
      <c r="AC284" s="536"/>
      <c r="AD284" s="536">
        <v>0</v>
      </c>
      <c r="AE284" s="536">
        <v>0</v>
      </c>
      <c r="AF284" s="536"/>
      <c r="AG284" s="536">
        <v>0</v>
      </c>
      <c r="AH284" s="536">
        <v>0</v>
      </c>
      <c r="AI284" s="536"/>
      <c r="AJ284" s="536">
        <v>0</v>
      </c>
      <c r="AK284" s="536">
        <v>0</v>
      </c>
      <c r="AL284" s="536">
        <v>-10.57</v>
      </c>
      <c r="AM284" s="536"/>
      <c r="AN284" s="765">
        <v>0</v>
      </c>
      <c r="AO284" s="536">
        <v>4.29</v>
      </c>
      <c r="AP284" s="536">
        <v>-632.02</v>
      </c>
      <c r="AQ284" s="536">
        <v>0</v>
      </c>
      <c r="AR284" s="536">
        <v>0</v>
      </c>
      <c r="AS284" s="536"/>
      <c r="AT284" s="536">
        <v>931</v>
      </c>
      <c r="AU284" s="536">
        <v>50.54</v>
      </c>
      <c r="AV284" s="536">
        <v>10.44</v>
      </c>
      <c r="AW284" s="536">
        <v>0</v>
      </c>
      <c r="AX284" s="536"/>
      <c r="AY284" s="536">
        <v>0.01</v>
      </c>
      <c r="AZ284" s="536">
        <v>-0.67</v>
      </c>
      <c r="BA284" s="536">
        <v>0</v>
      </c>
      <c r="BB284" s="536">
        <v>0</v>
      </c>
      <c r="BC284" s="536">
        <v>0</v>
      </c>
      <c r="BD284" s="536">
        <v>0</v>
      </c>
      <c r="BE284" s="536">
        <v>-1121.08</v>
      </c>
      <c r="BF284" s="536"/>
      <c r="BG284" s="536">
        <v>0</v>
      </c>
      <c r="BH284" s="536"/>
      <c r="BI284" s="536">
        <v>0</v>
      </c>
      <c r="BJ284" s="536">
        <v>-0.1</v>
      </c>
      <c r="BK284" s="536">
        <v>5.88</v>
      </c>
      <c r="BL284" s="536">
        <v>0</v>
      </c>
      <c r="BM284" s="536"/>
      <c r="BN284" s="536">
        <v>0</v>
      </c>
      <c r="BO284" s="536">
        <v>0</v>
      </c>
      <c r="BP284" s="536">
        <v>0</v>
      </c>
      <c r="BQ284" s="536">
        <v>0.67</v>
      </c>
      <c r="BR284" s="536">
        <v>0</v>
      </c>
      <c r="BS284" s="536">
        <v>0</v>
      </c>
      <c r="BT284" s="536">
        <v>41.19</v>
      </c>
      <c r="BU284" s="536">
        <v>0</v>
      </c>
      <c r="BV284" s="536"/>
      <c r="BW284" s="559">
        <v>0</v>
      </c>
    </row>
    <row r="285" spans="1:75" s="537" customFormat="1" ht="15.75" x14ac:dyDescent="0.25">
      <c r="A285" s="502">
        <v>45</v>
      </c>
      <c r="B285" s="535">
        <v>5330</v>
      </c>
      <c r="C285" s="536">
        <v>14014.53</v>
      </c>
      <c r="D285" s="536">
        <v>0</v>
      </c>
      <c r="E285" s="536">
        <v>0</v>
      </c>
      <c r="F285" s="536">
        <v>0</v>
      </c>
      <c r="G285" s="536"/>
      <c r="H285" s="536">
        <v>0</v>
      </c>
      <c r="I285" s="536">
        <v>120298.43</v>
      </c>
      <c r="J285" s="536"/>
      <c r="K285" s="536">
        <v>0</v>
      </c>
      <c r="L285" s="536">
        <v>0</v>
      </c>
      <c r="M285" s="536">
        <v>0</v>
      </c>
      <c r="N285" s="536">
        <v>0</v>
      </c>
      <c r="O285" s="536">
        <v>275</v>
      </c>
      <c r="P285" s="536">
        <v>7016.05</v>
      </c>
      <c r="Q285" s="536">
        <v>10869.29</v>
      </c>
      <c r="R285" s="536"/>
      <c r="S285" s="536">
        <v>0</v>
      </c>
      <c r="T285" s="536">
        <v>0</v>
      </c>
      <c r="U285" s="536">
        <v>0</v>
      </c>
      <c r="V285" s="536">
        <v>0</v>
      </c>
      <c r="W285" s="536">
        <v>0</v>
      </c>
      <c r="X285" s="536">
        <v>0</v>
      </c>
      <c r="Y285" s="536">
        <v>-171.9</v>
      </c>
      <c r="Z285" s="536">
        <v>0</v>
      </c>
      <c r="AA285" s="536">
        <v>361.8</v>
      </c>
      <c r="AB285" s="536"/>
      <c r="AC285" s="536"/>
      <c r="AD285" s="536">
        <v>1220.9000000000001</v>
      </c>
      <c r="AE285" s="536">
        <v>822.94</v>
      </c>
      <c r="AF285" s="536"/>
      <c r="AG285" s="536">
        <v>1012.5</v>
      </c>
      <c r="AH285" s="536">
        <v>0</v>
      </c>
      <c r="AI285" s="536"/>
      <c r="AJ285" s="536">
        <v>0</v>
      </c>
      <c r="AK285" s="536">
        <v>13.05</v>
      </c>
      <c r="AL285" s="536">
        <v>0</v>
      </c>
      <c r="AM285" s="536"/>
      <c r="AN285" s="765">
        <v>0</v>
      </c>
      <c r="AO285" s="536">
        <v>0</v>
      </c>
      <c r="AP285" s="536">
        <v>3717.22</v>
      </c>
      <c r="AQ285" s="536">
        <v>0</v>
      </c>
      <c r="AR285" s="536">
        <v>-41529</v>
      </c>
      <c r="AS285" s="536"/>
      <c r="AT285" s="536">
        <v>0</v>
      </c>
      <c r="AU285" s="536">
        <v>0</v>
      </c>
      <c r="AV285" s="536">
        <v>0</v>
      </c>
      <c r="AW285" s="536">
        <v>0</v>
      </c>
      <c r="AX285" s="536"/>
      <c r="AY285" s="536">
        <v>0</v>
      </c>
      <c r="AZ285" s="536">
        <v>728</v>
      </c>
      <c r="BA285" s="536">
        <v>0</v>
      </c>
      <c r="BB285" s="536">
        <v>0</v>
      </c>
      <c r="BC285" s="536">
        <v>0</v>
      </c>
      <c r="BD285" s="536">
        <v>0</v>
      </c>
      <c r="BE285" s="536">
        <v>-6180</v>
      </c>
      <c r="BF285" s="536"/>
      <c r="BG285" s="536">
        <v>0</v>
      </c>
      <c r="BH285" s="536"/>
      <c r="BI285" s="536">
        <v>0</v>
      </c>
      <c r="BJ285" s="536">
        <v>0</v>
      </c>
      <c r="BK285" s="536">
        <v>0</v>
      </c>
      <c r="BL285" s="536">
        <v>3923.56</v>
      </c>
      <c r="BM285" s="536"/>
      <c r="BN285" s="536">
        <v>0</v>
      </c>
      <c r="BO285" s="536">
        <v>0</v>
      </c>
      <c r="BP285" s="536">
        <v>0</v>
      </c>
      <c r="BQ285" s="536">
        <v>2318.62</v>
      </c>
      <c r="BR285" s="536">
        <v>952.61</v>
      </c>
      <c r="BS285" s="536">
        <v>-25405</v>
      </c>
      <c r="BT285" s="536">
        <v>0</v>
      </c>
      <c r="BU285" s="536">
        <v>0</v>
      </c>
      <c r="BV285" s="536"/>
      <c r="BW285" s="559">
        <v>21106.49</v>
      </c>
    </row>
    <row r="286" spans="1:75" s="537" customFormat="1" ht="15.75" x14ac:dyDescent="0.25">
      <c r="A286" s="502">
        <v>46</v>
      </c>
      <c r="B286" s="535">
        <v>5340</v>
      </c>
      <c r="C286" s="536">
        <v>184144.14</v>
      </c>
      <c r="D286" s="536">
        <v>220656.81</v>
      </c>
      <c r="E286" s="536">
        <v>0</v>
      </c>
      <c r="F286" s="536">
        <v>0</v>
      </c>
      <c r="G286" s="536"/>
      <c r="H286" s="536">
        <v>667513.14</v>
      </c>
      <c r="I286" s="536">
        <v>801288.42</v>
      </c>
      <c r="J286" s="536"/>
      <c r="K286" s="536">
        <v>488741.31</v>
      </c>
      <c r="L286" s="536">
        <v>0</v>
      </c>
      <c r="M286" s="536">
        <v>0</v>
      </c>
      <c r="N286" s="536">
        <v>0</v>
      </c>
      <c r="O286" s="536">
        <v>0</v>
      </c>
      <c r="P286" s="536">
        <v>0</v>
      </c>
      <c r="Q286" s="536">
        <v>0</v>
      </c>
      <c r="R286" s="536"/>
      <c r="S286" s="536">
        <v>0</v>
      </c>
      <c r="T286" s="536">
        <v>0</v>
      </c>
      <c r="U286" s="536">
        <v>0</v>
      </c>
      <c r="V286" s="536">
        <v>0</v>
      </c>
      <c r="W286" s="536">
        <v>55815.839999999997</v>
      </c>
      <c r="X286" s="536">
        <v>144977.76</v>
      </c>
      <c r="Y286" s="536">
        <v>0</v>
      </c>
      <c r="Z286" s="536">
        <v>85481.76</v>
      </c>
      <c r="AA286" s="536">
        <v>34.86</v>
      </c>
      <c r="AB286" s="536"/>
      <c r="AC286" s="536"/>
      <c r="AD286" s="536">
        <v>0</v>
      </c>
      <c r="AE286" s="536">
        <v>23769.599999999999</v>
      </c>
      <c r="AF286" s="536"/>
      <c r="AG286" s="536">
        <v>0</v>
      </c>
      <c r="AH286" s="536">
        <v>0</v>
      </c>
      <c r="AI286" s="536"/>
      <c r="AJ286" s="536">
        <v>5533036.1799999997</v>
      </c>
      <c r="AK286" s="536">
        <v>0</v>
      </c>
      <c r="AL286" s="536">
        <v>338825.15</v>
      </c>
      <c r="AM286" s="536"/>
      <c r="AN286" s="765">
        <v>0</v>
      </c>
      <c r="AO286" s="536">
        <v>0</v>
      </c>
      <c r="AP286" s="536">
        <v>49512.7</v>
      </c>
      <c r="AQ286" s="536">
        <v>124979.44</v>
      </c>
      <c r="AR286" s="536">
        <v>0</v>
      </c>
      <c r="AS286" s="536"/>
      <c r="AT286" s="536">
        <v>0</v>
      </c>
      <c r="AU286" s="536">
        <v>4428.82</v>
      </c>
      <c r="AV286" s="536">
        <v>222158.29</v>
      </c>
      <c r="AW286" s="536">
        <v>5613.5</v>
      </c>
      <c r="AX286" s="536"/>
      <c r="AY286" s="536">
        <v>0</v>
      </c>
      <c r="AZ286" s="536">
        <v>4308.04</v>
      </c>
      <c r="BA286" s="536">
        <v>80478.5</v>
      </c>
      <c r="BB286" s="536">
        <v>0</v>
      </c>
      <c r="BC286" s="536">
        <v>0</v>
      </c>
      <c r="BD286" s="536">
        <v>0</v>
      </c>
      <c r="BE286" s="536">
        <v>-42.91</v>
      </c>
      <c r="BF286" s="536"/>
      <c r="BG286" s="536">
        <v>0</v>
      </c>
      <c r="BH286" s="536"/>
      <c r="BI286" s="536">
        <v>0</v>
      </c>
      <c r="BJ286" s="536">
        <v>0</v>
      </c>
      <c r="BK286" s="536">
        <v>10114.799999999999</v>
      </c>
      <c r="BL286" s="536">
        <v>0</v>
      </c>
      <c r="BM286" s="536"/>
      <c r="BN286" s="536">
        <v>0</v>
      </c>
      <c r="BO286" s="536">
        <v>66932.73</v>
      </c>
      <c r="BP286" s="536">
        <v>0</v>
      </c>
      <c r="BQ286" s="536">
        <v>1922195.86</v>
      </c>
      <c r="BR286" s="536">
        <v>0</v>
      </c>
      <c r="BS286" s="536">
        <v>0</v>
      </c>
      <c r="BT286" s="536">
        <v>18919.560000000001</v>
      </c>
      <c r="BU286" s="536">
        <v>55770.85</v>
      </c>
      <c r="BV286" s="536"/>
      <c r="BW286" s="559">
        <v>0</v>
      </c>
    </row>
    <row r="287" spans="1:75" s="537" customFormat="1" ht="15.75" x14ac:dyDescent="0.25">
      <c r="A287" s="503">
        <v>48</v>
      </c>
      <c r="B287" s="588" t="s">
        <v>120</v>
      </c>
      <c r="C287" s="585"/>
      <c r="D287" s="585"/>
      <c r="E287" s="585"/>
      <c r="F287" s="585"/>
      <c r="G287" s="585"/>
      <c r="H287" s="585"/>
      <c r="I287" s="585"/>
      <c r="J287" s="585"/>
      <c r="K287" s="585"/>
      <c r="L287" s="585"/>
      <c r="M287" s="585"/>
      <c r="N287" s="585"/>
      <c r="O287" s="585"/>
      <c r="P287" s="585"/>
      <c r="Q287" s="585"/>
      <c r="R287" s="585"/>
      <c r="S287" s="585"/>
      <c r="T287" s="585"/>
      <c r="U287" s="585"/>
      <c r="V287" s="585"/>
      <c r="W287" s="585"/>
      <c r="X287" s="585"/>
      <c r="Y287" s="585"/>
      <c r="Z287" s="585"/>
      <c r="AA287" s="585"/>
      <c r="AB287" s="585"/>
      <c r="AC287" s="585"/>
      <c r="AD287" s="585"/>
      <c r="AE287" s="585"/>
      <c r="AF287" s="585"/>
      <c r="AG287" s="585"/>
      <c r="AH287" s="585"/>
      <c r="AI287" s="585"/>
      <c r="AJ287" s="585"/>
      <c r="AK287" s="585"/>
      <c r="AL287" s="586"/>
      <c r="AM287" s="586"/>
      <c r="AN287" s="768"/>
      <c r="AO287" s="585"/>
      <c r="AP287" s="585"/>
      <c r="AQ287" s="585"/>
      <c r="AR287" s="585"/>
      <c r="AS287" s="585"/>
      <c r="AT287" s="585"/>
      <c r="AU287" s="585"/>
      <c r="AV287" s="585"/>
      <c r="AW287" s="585"/>
      <c r="AX287" s="585"/>
      <c r="AY287" s="585"/>
      <c r="AZ287" s="585"/>
      <c r="BA287" s="585"/>
      <c r="BB287" s="585"/>
      <c r="BC287" s="585"/>
      <c r="BD287" s="585"/>
      <c r="BE287" s="585"/>
      <c r="BF287" s="585"/>
      <c r="BG287" s="585"/>
      <c r="BH287" s="585"/>
      <c r="BI287" s="585"/>
      <c r="BJ287" s="585"/>
      <c r="BK287" s="585"/>
      <c r="BL287" s="585"/>
      <c r="BM287" s="585"/>
      <c r="BN287" s="585"/>
      <c r="BO287" s="585"/>
      <c r="BP287" s="585"/>
      <c r="BQ287" s="585"/>
      <c r="BR287" s="585"/>
      <c r="BS287" s="585"/>
      <c r="BT287" s="585"/>
      <c r="BU287" s="585"/>
      <c r="BV287" s="585"/>
      <c r="BW287" s="587"/>
    </row>
    <row r="288" spans="1:75" s="537" customFormat="1" ht="15.75" x14ac:dyDescent="0.25">
      <c r="A288" s="502">
        <v>49</v>
      </c>
      <c r="B288" s="535">
        <v>5405</v>
      </c>
      <c r="C288" s="536">
        <v>829193.19</v>
      </c>
      <c r="D288" s="536">
        <v>0</v>
      </c>
      <c r="E288" s="536">
        <v>0</v>
      </c>
      <c r="F288" s="536">
        <v>0</v>
      </c>
      <c r="G288" s="536"/>
      <c r="H288" s="536">
        <v>0</v>
      </c>
      <c r="I288" s="536">
        <v>0</v>
      </c>
      <c r="J288" s="536"/>
      <c r="K288" s="536">
        <v>0</v>
      </c>
      <c r="L288" s="536">
        <v>0</v>
      </c>
      <c r="M288" s="536">
        <v>0</v>
      </c>
      <c r="N288" s="536">
        <v>0</v>
      </c>
      <c r="O288" s="536">
        <v>0</v>
      </c>
      <c r="P288" s="536">
        <v>0</v>
      </c>
      <c r="Q288" s="536">
        <v>3313.39</v>
      </c>
      <c r="R288" s="536"/>
      <c r="S288" s="536">
        <v>0</v>
      </c>
      <c r="T288" s="536">
        <v>0</v>
      </c>
      <c r="U288" s="536">
        <v>31901</v>
      </c>
      <c r="V288" s="536">
        <v>0</v>
      </c>
      <c r="W288" s="536">
        <v>0</v>
      </c>
      <c r="X288" s="536">
        <v>1015</v>
      </c>
      <c r="Y288" s="536">
        <v>12507.07</v>
      </c>
      <c r="Z288" s="536">
        <v>0</v>
      </c>
      <c r="AA288" s="536">
        <v>0</v>
      </c>
      <c r="AB288" s="536"/>
      <c r="AC288" s="536"/>
      <c r="AD288" s="536">
        <v>0</v>
      </c>
      <c r="AE288" s="536">
        <v>0</v>
      </c>
      <c r="AF288" s="536"/>
      <c r="AG288" s="536">
        <v>0</v>
      </c>
      <c r="AH288" s="536">
        <v>0</v>
      </c>
      <c r="AI288" s="536"/>
      <c r="AJ288" s="536">
        <v>0</v>
      </c>
      <c r="AK288" s="536">
        <v>0</v>
      </c>
      <c r="AL288" s="536">
        <v>0</v>
      </c>
      <c r="AM288" s="536"/>
      <c r="AN288" s="765">
        <v>0</v>
      </c>
      <c r="AO288" s="536">
        <v>0</v>
      </c>
      <c r="AP288" s="536">
        <v>0</v>
      </c>
      <c r="AQ288" s="536">
        <v>0</v>
      </c>
      <c r="AR288" s="536">
        <v>0</v>
      </c>
      <c r="AS288" s="536"/>
      <c r="AT288" s="536">
        <v>0</v>
      </c>
      <c r="AU288" s="536">
        <v>0</v>
      </c>
      <c r="AV288" s="536">
        <v>0</v>
      </c>
      <c r="AW288" s="536">
        <v>0</v>
      </c>
      <c r="AX288" s="536"/>
      <c r="AY288" s="536">
        <v>0</v>
      </c>
      <c r="AZ288" s="536">
        <v>0</v>
      </c>
      <c r="BA288" s="536">
        <v>0</v>
      </c>
      <c r="BB288" s="536">
        <v>0</v>
      </c>
      <c r="BC288" s="536">
        <v>0</v>
      </c>
      <c r="BD288" s="536">
        <v>156303.07999999999</v>
      </c>
      <c r="BE288" s="536">
        <v>430.7</v>
      </c>
      <c r="BF288" s="536"/>
      <c r="BG288" s="536">
        <v>0</v>
      </c>
      <c r="BH288" s="536"/>
      <c r="BI288" s="536">
        <v>57652.29</v>
      </c>
      <c r="BJ288" s="536">
        <v>0</v>
      </c>
      <c r="BK288" s="536">
        <v>0</v>
      </c>
      <c r="BL288" s="536">
        <v>0</v>
      </c>
      <c r="BM288" s="536"/>
      <c r="BN288" s="536">
        <v>0</v>
      </c>
      <c r="BO288" s="536">
        <v>0</v>
      </c>
      <c r="BP288" s="536">
        <v>0</v>
      </c>
      <c r="BQ288" s="536">
        <v>0</v>
      </c>
      <c r="BR288" s="536">
        <v>0</v>
      </c>
      <c r="BS288" s="536">
        <v>0</v>
      </c>
      <c r="BT288" s="536">
        <v>30345.95</v>
      </c>
      <c r="BU288" s="536">
        <v>0</v>
      </c>
      <c r="BV288" s="536"/>
      <c r="BW288" s="559">
        <v>0</v>
      </c>
    </row>
    <row r="289" spans="1:75" s="537" customFormat="1" ht="15.75" x14ac:dyDescent="0.25">
      <c r="A289" s="502">
        <v>50</v>
      </c>
      <c r="B289" s="535">
        <v>5410</v>
      </c>
      <c r="C289" s="536">
        <v>3434679.11</v>
      </c>
      <c r="D289" s="536">
        <v>6845.54</v>
      </c>
      <c r="E289" s="536">
        <v>0</v>
      </c>
      <c r="F289" s="536">
        <v>140827</v>
      </c>
      <c r="G289" s="536"/>
      <c r="H289" s="536">
        <v>143258.76</v>
      </c>
      <c r="I289" s="536">
        <v>0</v>
      </c>
      <c r="J289" s="536"/>
      <c r="K289" s="536">
        <v>0</v>
      </c>
      <c r="L289" s="536">
        <v>24322.94</v>
      </c>
      <c r="M289" s="536">
        <v>0</v>
      </c>
      <c r="N289" s="536">
        <v>158.78</v>
      </c>
      <c r="O289" s="536">
        <v>4305</v>
      </c>
      <c r="P289" s="536">
        <v>2777.29</v>
      </c>
      <c r="Q289" s="536">
        <v>42238.879999999997</v>
      </c>
      <c r="R289" s="536"/>
      <c r="S289" s="536">
        <v>13999.25</v>
      </c>
      <c r="T289" s="536">
        <v>102480.5</v>
      </c>
      <c r="U289" s="536">
        <v>0</v>
      </c>
      <c r="V289" s="536">
        <v>0</v>
      </c>
      <c r="W289" s="536">
        <v>33267.910000000003</v>
      </c>
      <c r="X289" s="536">
        <v>0</v>
      </c>
      <c r="Y289" s="536">
        <v>10432.64</v>
      </c>
      <c r="Z289" s="536">
        <v>0</v>
      </c>
      <c r="AA289" s="536">
        <v>0</v>
      </c>
      <c r="AB289" s="536"/>
      <c r="AC289" s="536"/>
      <c r="AD289" s="536">
        <v>0</v>
      </c>
      <c r="AE289" s="536">
        <v>3638.78</v>
      </c>
      <c r="AF289" s="536"/>
      <c r="AG289" s="536">
        <v>0</v>
      </c>
      <c r="AH289" s="536">
        <v>0</v>
      </c>
      <c r="AI289" s="536"/>
      <c r="AJ289" s="536">
        <v>1270570.08</v>
      </c>
      <c r="AK289" s="536">
        <v>4109228.65</v>
      </c>
      <c r="AL289" s="536">
        <v>74184.320000000007</v>
      </c>
      <c r="AM289" s="536"/>
      <c r="AN289" s="765">
        <v>0</v>
      </c>
      <c r="AO289" s="536">
        <v>134197.75</v>
      </c>
      <c r="AP289" s="536">
        <v>17214.79</v>
      </c>
      <c r="AQ289" s="536">
        <v>2033.75</v>
      </c>
      <c r="AR289" s="536">
        <v>97670.97</v>
      </c>
      <c r="AS289" s="536"/>
      <c r="AT289" s="536">
        <v>17500</v>
      </c>
      <c r="AU289" s="536">
        <v>80334.69</v>
      </c>
      <c r="AV289" s="536">
        <v>72443.360000000001</v>
      </c>
      <c r="AW289" s="536">
        <v>0</v>
      </c>
      <c r="AX289" s="536"/>
      <c r="AY289" s="536">
        <v>0</v>
      </c>
      <c r="AZ289" s="536">
        <v>0</v>
      </c>
      <c r="BA289" s="536">
        <v>86056.35</v>
      </c>
      <c r="BB289" s="536">
        <v>9004.1200000000008</v>
      </c>
      <c r="BC289" s="536">
        <v>12648</v>
      </c>
      <c r="BD289" s="536">
        <v>162664.85</v>
      </c>
      <c r="BE289" s="536">
        <v>34820.68</v>
      </c>
      <c r="BF289" s="536"/>
      <c r="BG289" s="536">
        <v>0</v>
      </c>
      <c r="BH289" s="536"/>
      <c r="BI289" s="536">
        <v>490532.53</v>
      </c>
      <c r="BJ289" s="536">
        <v>43</v>
      </c>
      <c r="BK289" s="536">
        <v>107.8</v>
      </c>
      <c r="BL289" s="536">
        <v>0</v>
      </c>
      <c r="BM289" s="536"/>
      <c r="BN289" s="536">
        <v>0</v>
      </c>
      <c r="BO289" s="536">
        <v>0</v>
      </c>
      <c r="BP289" s="536">
        <v>0</v>
      </c>
      <c r="BQ289" s="536">
        <v>10078.5</v>
      </c>
      <c r="BR289" s="536">
        <v>16479.310000000001</v>
      </c>
      <c r="BS289" s="536">
        <v>216674</v>
      </c>
      <c r="BT289" s="536">
        <v>6811.56</v>
      </c>
      <c r="BU289" s="536">
        <v>4574.78</v>
      </c>
      <c r="BV289" s="536"/>
      <c r="BW289" s="559">
        <v>460</v>
      </c>
    </row>
    <row r="290" spans="1:75" s="537" customFormat="1" ht="15.75" x14ac:dyDescent="0.25">
      <c r="A290" s="502">
        <v>51</v>
      </c>
      <c r="B290" s="535">
        <v>5420</v>
      </c>
      <c r="C290" s="536">
        <v>0</v>
      </c>
      <c r="D290" s="536">
        <v>0</v>
      </c>
      <c r="E290" s="536">
        <v>0</v>
      </c>
      <c r="F290" s="536">
        <v>210215</v>
      </c>
      <c r="G290" s="536"/>
      <c r="H290" s="536">
        <v>13195</v>
      </c>
      <c r="I290" s="536">
        <v>29372.5</v>
      </c>
      <c r="J290" s="536"/>
      <c r="K290" s="536">
        <v>0</v>
      </c>
      <c r="L290" s="536">
        <v>1619</v>
      </c>
      <c r="M290" s="536">
        <v>0</v>
      </c>
      <c r="N290" s="536">
        <v>7934.5</v>
      </c>
      <c r="O290" s="536">
        <v>0</v>
      </c>
      <c r="P290" s="536">
        <v>0</v>
      </c>
      <c r="Q290" s="536">
        <v>99739.37</v>
      </c>
      <c r="R290" s="536"/>
      <c r="S290" s="536">
        <v>0</v>
      </c>
      <c r="T290" s="536">
        <v>0</v>
      </c>
      <c r="U290" s="536">
        <v>945</v>
      </c>
      <c r="V290" s="536">
        <v>0</v>
      </c>
      <c r="W290" s="536">
        <v>0</v>
      </c>
      <c r="X290" s="536">
        <v>11252.63</v>
      </c>
      <c r="Y290" s="536">
        <v>880.47</v>
      </c>
      <c r="Z290" s="536">
        <v>0</v>
      </c>
      <c r="AA290" s="536">
        <v>0</v>
      </c>
      <c r="AB290" s="536"/>
      <c r="AC290" s="536"/>
      <c r="AD290" s="536">
        <v>0</v>
      </c>
      <c r="AE290" s="536">
        <v>0</v>
      </c>
      <c r="AF290" s="536"/>
      <c r="AG290" s="536">
        <v>0</v>
      </c>
      <c r="AH290" s="536">
        <v>0</v>
      </c>
      <c r="AI290" s="536"/>
      <c r="AJ290" s="536">
        <v>105002.69</v>
      </c>
      <c r="AK290" s="536">
        <v>0</v>
      </c>
      <c r="AL290" s="536">
        <v>920</v>
      </c>
      <c r="AM290" s="536"/>
      <c r="AN290" s="765">
        <v>995.34</v>
      </c>
      <c r="AO290" s="536">
        <v>96999.77</v>
      </c>
      <c r="AP290" s="536">
        <v>0</v>
      </c>
      <c r="AQ290" s="536">
        <v>0</v>
      </c>
      <c r="AR290" s="536">
        <v>25074.57</v>
      </c>
      <c r="AS290" s="536"/>
      <c r="AT290" s="536">
        <v>0</v>
      </c>
      <c r="AU290" s="536">
        <v>0</v>
      </c>
      <c r="AV290" s="536">
        <v>0</v>
      </c>
      <c r="AW290" s="536">
        <v>0</v>
      </c>
      <c r="AX290" s="536"/>
      <c r="AY290" s="536">
        <v>0</v>
      </c>
      <c r="AZ290" s="536">
        <v>0</v>
      </c>
      <c r="BA290" s="536">
        <v>2022.93</v>
      </c>
      <c r="BB290" s="536">
        <v>0</v>
      </c>
      <c r="BC290" s="536">
        <v>0</v>
      </c>
      <c r="BD290" s="536">
        <v>61620.95</v>
      </c>
      <c r="BE290" s="536">
        <v>1411.45</v>
      </c>
      <c r="BF290" s="536"/>
      <c r="BG290" s="536">
        <v>0</v>
      </c>
      <c r="BH290" s="536"/>
      <c r="BI290" s="536">
        <v>25864.07</v>
      </c>
      <c r="BJ290" s="536">
        <v>9299</v>
      </c>
      <c r="BK290" s="536">
        <v>18435.72</v>
      </c>
      <c r="BL290" s="536">
        <v>0</v>
      </c>
      <c r="BM290" s="536"/>
      <c r="BN290" s="536">
        <v>6029.15</v>
      </c>
      <c r="BO290" s="536">
        <v>0</v>
      </c>
      <c r="BP290" s="536">
        <v>2234663.04</v>
      </c>
      <c r="BQ290" s="536">
        <v>0</v>
      </c>
      <c r="BR290" s="536">
        <v>0</v>
      </c>
      <c r="BS290" s="536">
        <v>24897</v>
      </c>
      <c r="BT290" s="536">
        <v>0</v>
      </c>
      <c r="BU290" s="536">
        <v>1272</v>
      </c>
      <c r="BV290" s="536"/>
      <c r="BW290" s="559">
        <v>12150.84</v>
      </c>
    </row>
    <row r="291" spans="1:75" s="537" customFormat="1" ht="15.75" x14ac:dyDescent="0.25">
      <c r="A291" s="502">
        <v>52</v>
      </c>
      <c r="B291" s="535">
        <v>5425</v>
      </c>
      <c r="C291" s="536">
        <v>0</v>
      </c>
      <c r="D291" s="536">
        <v>27556.38</v>
      </c>
      <c r="E291" s="536">
        <v>0</v>
      </c>
      <c r="F291" s="536">
        <v>30</v>
      </c>
      <c r="G291" s="536"/>
      <c r="H291" s="536">
        <v>0</v>
      </c>
      <c r="I291" s="536">
        <v>0</v>
      </c>
      <c r="J291" s="536"/>
      <c r="K291" s="536">
        <v>39402.410000000003</v>
      </c>
      <c r="L291" s="536">
        <v>8243.7000000000007</v>
      </c>
      <c r="M291" s="536">
        <v>0</v>
      </c>
      <c r="N291" s="536">
        <v>231699.22</v>
      </c>
      <c r="O291" s="536">
        <v>0</v>
      </c>
      <c r="P291" s="536">
        <v>0</v>
      </c>
      <c r="Q291" s="536">
        <v>0</v>
      </c>
      <c r="R291" s="536"/>
      <c r="S291" s="536">
        <v>0</v>
      </c>
      <c r="T291" s="536">
        <v>0</v>
      </c>
      <c r="U291" s="536">
        <v>445</v>
      </c>
      <c r="V291" s="536">
        <v>0</v>
      </c>
      <c r="W291" s="536">
        <v>0</v>
      </c>
      <c r="X291" s="536">
        <v>0</v>
      </c>
      <c r="Y291" s="536">
        <v>18587.59</v>
      </c>
      <c r="Z291" s="536">
        <v>0</v>
      </c>
      <c r="AA291" s="536">
        <v>0</v>
      </c>
      <c r="AB291" s="536"/>
      <c r="AC291" s="536"/>
      <c r="AD291" s="536">
        <v>0</v>
      </c>
      <c r="AE291" s="536">
        <v>0</v>
      </c>
      <c r="AF291" s="536"/>
      <c r="AG291" s="536">
        <v>0</v>
      </c>
      <c r="AH291" s="536">
        <v>0</v>
      </c>
      <c r="AI291" s="536"/>
      <c r="AJ291" s="536">
        <v>0</v>
      </c>
      <c r="AK291" s="536">
        <v>0</v>
      </c>
      <c r="AL291" s="536">
        <v>1531</v>
      </c>
      <c r="AM291" s="536"/>
      <c r="AN291" s="765">
        <v>178169.11</v>
      </c>
      <c r="AO291" s="536">
        <v>0</v>
      </c>
      <c r="AP291" s="536">
        <v>0</v>
      </c>
      <c r="AQ291" s="536">
        <v>5149.5</v>
      </c>
      <c r="AR291" s="536">
        <v>0</v>
      </c>
      <c r="AS291" s="536"/>
      <c r="AT291" s="536">
        <v>0</v>
      </c>
      <c r="AU291" s="536">
        <v>0</v>
      </c>
      <c r="AV291" s="536">
        <v>0</v>
      </c>
      <c r="AW291" s="536">
        <v>0</v>
      </c>
      <c r="AX291" s="536"/>
      <c r="AY291" s="536">
        <v>0</v>
      </c>
      <c r="AZ291" s="536">
        <v>0</v>
      </c>
      <c r="BA291" s="536">
        <v>634.16</v>
      </c>
      <c r="BB291" s="536">
        <v>0</v>
      </c>
      <c r="BC291" s="536">
        <v>0</v>
      </c>
      <c r="BD291" s="536">
        <v>443012.62</v>
      </c>
      <c r="BE291" s="536">
        <v>0</v>
      </c>
      <c r="BF291" s="536"/>
      <c r="BG291" s="536">
        <v>0</v>
      </c>
      <c r="BH291" s="536"/>
      <c r="BI291" s="536">
        <v>0</v>
      </c>
      <c r="BJ291" s="536">
        <v>2136.02</v>
      </c>
      <c r="BK291" s="536">
        <v>9422.27</v>
      </c>
      <c r="BL291" s="536">
        <v>0</v>
      </c>
      <c r="BM291" s="536"/>
      <c r="BN291" s="536">
        <v>0</v>
      </c>
      <c r="BO291" s="536">
        <v>0</v>
      </c>
      <c r="BP291" s="536">
        <v>0</v>
      </c>
      <c r="BQ291" s="536">
        <v>5</v>
      </c>
      <c r="BR291" s="536">
        <v>0</v>
      </c>
      <c r="BS291" s="536">
        <v>0</v>
      </c>
      <c r="BT291" s="536">
        <v>0</v>
      </c>
      <c r="BU291" s="536">
        <v>0</v>
      </c>
      <c r="BV291" s="536"/>
      <c r="BW291" s="559">
        <v>1492.98</v>
      </c>
    </row>
    <row r="292" spans="1:75" s="537" customFormat="1" ht="15.75" x14ac:dyDescent="0.25">
      <c r="A292" s="503">
        <v>54</v>
      </c>
      <c r="B292" s="588" t="s">
        <v>661</v>
      </c>
      <c r="C292" s="585"/>
      <c r="D292" s="585"/>
      <c r="E292" s="585"/>
      <c r="F292" s="585"/>
      <c r="G292" s="585"/>
      <c r="H292" s="585"/>
      <c r="I292" s="585"/>
      <c r="J292" s="585"/>
      <c r="K292" s="585"/>
      <c r="L292" s="585"/>
      <c r="M292" s="585"/>
      <c r="N292" s="585"/>
      <c r="O292" s="585"/>
      <c r="P292" s="585"/>
      <c r="Q292" s="585"/>
      <c r="R292" s="585"/>
      <c r="S292" s="585"/>
      <c r="T292" s="585"/>
      <c r="U292" s="585"/>
      <c r="V292" s="585"/>
      <c r="W292" s="585"/>
      <c r="X292" s="585"/>
      <c r="Y292" s="585"/>
      <c r="Z292" s="585"/>
      <c r="AA292" s="585"/>
      <c r="AB292" s="585"/>
      <c r="AC292" s="585"/>
      <c r="AD292" s="585"/>
      <c r="AE292" s="585"/>
      <c r="AF292" s="585"/>
      <c r="AG292" s="585"/>
      <c r="AH292" s="585"/>
      <c r="AI292" s="585"/>
      <c r="AJ292" s="585"/>
      <c r="AK292" s="585"/>
      <c r="AL292" s="586"/>
      <c r="AM292" s="586"/>
      <c r="AN292" s="768"/>
      <c r="AO292" s="585"/>
      <c r="AP292" s="585"/>
      <c r="AQ292" s="585"/>
      <c r="AR292" s="585"/>
      <c r="AS292" s="585"/>
      <c r="AT292" s="585"/>
      <c r="AU292" s="585"/>
      <c r="AV292" s="585"/>
      <c r="AW292" s="585"/>
      <c r="AX292" s="585"/>
      <c r="AY292" s="585"/>
      <c r="AZ292" s="585"/>
      <c r="BA292" s="585"/>
      <c r="BB292" s="585"/>
      <c r="BC292" s="585"/>
      <c r="BD292" s="585"/>
      <c r="BE292" s="585"/>
      <c r="BF292" s="585"/>
      <c r="BG292" s="585"/>
      <c r="BH292" s="585"/>
      <c r="BI292" s="585"/>
      <c r="BJ292" s="585"/>
      <c r="BK292" s="585"/>
      <c r="BL292" s="585"/>
      <c r="BM292" s="585"/>
      <c r="BN292" s="585"/>
      <c r="BO292" s="585"/>
      <c r="BP292" s="585"/>
      <c r="BQ292" s="585"/>
      <c r="BR292" s="585"/>
      <c r="BS292" s="585"/>
      <c r="BT292" s="585"/>
      <c r="BU292" s="585"/>
      <c r="BV292" s="585"/>
      <c r="BW292" s="587"/>
    </row>
    <row r="293" spans="1:75" s="537" customFormat="1" ht="15.75" x14ac:dyDescent="0.25">
      <c r="A293" s="502">
        <v>55</v>
      </c>
      <c r="B293" s="535">
        <v>5515</v>
      </c>
      <c r="C293" s="536">
        <v>0</v>
      </c>
      <c r="D293" s="536">
        <v>0</v>
      </c>
      <c r="E293" s="536">
        <v>0</v>
      </c>
      <c r="F293" s="536">
        <v>0</v>
      </c>
      <c r="G293" s="536"/>
      <c r="H293" s="536">
        <v>0</v>
      </c>
      <c r="I293" s="536">
        <v>0</v>
      </c>
      <c r="J293" s="536"/>
      <c r="K293" s="536">
        <v>0</v>
      </c>
      <c r="L293" s="536">
        <v>0</v>
      </c>
      <c r="M293" s="536">
        <v>0</v>
      </c>
      <c r="N293" s="536">
        <v>0</v>
      </c>
      <c r="O293" s="536">
        <v>140</v>
      </c>
      <c r="P293" s="536">
        <v>350</v>
      </c>
      <c r="Q293" s="536">
        <v>0</v>
      </c>
      <c r="R293" s="536"/>
      <c r="S293" s="536">
        <v>0</v>
      </c>
      <c r="T293" s="536">
        <v>0</v>
      </c>
      <c r="U293" s="536">
        <v>2045</v>
      </c>
      <c r="V293" s="536">
        <v>0</v>
      </c>
      <c r="W293" s="536">
        <v>900</v>
      </c>
      <c r="X293" s="536">
        <v>0</v>
      </c>
      <c r="Y293" s="536">
        <v>0</v>
      </c>
      <c r="Z293" s="536">
        <v>0</v>
      </c>
      <c r="AA293" s="536">
        <v>0</v>
      </c>
      <c r="AB293" s="536"/>
      <c r="AC293" s="536"/>
      <c r="AD293" s="536">
        <v>0</v>
      </c>
      <c r="AE293" s="536">
        <v>1650.97</v>
      </c>
      <c r="AF293" s="536"/>
      <c r="AG293" s="536">
        <v>0</v>
      </c>
      <c r="AH293" s="536">
        <v>0</v>
      </c>
      <c r="AI293" s="536"/>
      <c r="AJ293" s="536">
        <v>0</v>
      </c>
      <c r="AK293" s="536">
        <v>0</v>
      </c>
      <c r="AL293" s="536">
        <v>0</v>
      </c>
      <c r="AM293" s="536"/>
      <c r="AN293" s="765">
        <v>0</v>
      </c>
      <c r="AO293" s="536">
        <v>0</v>
      </c>
      <c r="AP293" s="536">
        <v>0</v>
      </c>
      <c r="AQ293" s="536">
        <v>0</v>
      </c>
      <c r="AR293" s="536">
        <v>0</v>
      </c>
      <c r="AS293" s="536"/>
      <c r="AT293" s="536">
        <v>0</v>
      </c>
      <c r="AU293" s="536">
        <v>0</v>
      </c>
      <c r="AV293" s="536">
        <v>0</v>
      </c>
      <c r="AW293" s="536">
        <v>0</v>
      </c>
      <c r="AX293" s="536"/>
      <c r="AY293" s="536">
        <v>0</v>
      </c>
      <c r="AZ293" s="536">
        <v>0</v>
      </c>
      <c r="BA293" s="536">
        <v>6612.34</v>
      </c>
      <c r="BB293" s="536">
        <v>0</v>
      </c>
      <c r="BC293" s="536">
        <v>0</v>
      </c>
      <c r="BD293" s="536">
        <v>0</v>
      </c>
      <c r="BE293" s="536">
        <v>0</v>
      </c>
      <c r="BF293" s="536"/>
      <c r="BG293" s="536">
        <v>0</v>
      </c>
      <c r="BH293" s="536"/>
      <c r="BI293" s="536">
        <v>0</v>
      </c>
      <c r="BJ293" s="536">
        <v>0</v>
      </c>
      <c r="BK293" s="536">
        <v>0</v>
      </c>
      <c r="BL293" s="536">
        <v>0</v>
      </c>
      <c r="BM293" s="536"/>
      <c r="BN293" s="536">
        <v>115210.48</v>
      </c>
      <c r="BO293" s="536">
        <v>0</v>
      </c>
      <c r="BP293" s="536">
        <v>0</v>
      </c>
      <c r="BQ293" s="536">
        <v>0</v>
      </c>
      <c r="BR293" s="536">
        <v>0</v>
      </c>
      <c r="BS293" s="536">
        <v>0</v>
      </c>
      <c r="BT293" s="536">
        <v>3628.98</v>
      </c>
      <c r="BU293" s="536">
        <v>0</v>
      </c>
      <c r="BV293" s="536"/>
      <c r="BW293" s="559">
        <v>0</v>
      </c>
    </row>
    <row r="294" spans="1:75" s="537" customFormat="1" ht="15.75" x14ac:dyDescent="0.25">
      <c r="A294" s="503">
        <v>56</v>
      </c>
      <c r="B294" s="589" t="s">
        <v>122</v>
      </c>
      <c r="C294" s="585"/>
      <c r="D294" s="585"/>
      <c r="E294" s="585"/>
      <c r="F294" s="585"/>
      <c r="G294" s="585"/>
      <c r="H294" s="585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585"/>
      <c r="Z294" s="585"/>
      <c r="AA294" s="585"/>
      <c r="AB294" s="585"/>
      <c r="AC294" s="585"/>
      <c r="AD294" s="585"/>
      <c r="AE294" s="585"/>
      <c r="AF294" s="585"/>
      <c r="AG294" s="585"/>
      <c r="AH294" s="585"/>
      <c r="AI294" s="585"/>
      <c r="AJ294" s="585"/>
      <c r="AK294" s="585"/>
      <c r="AL294" s="586"/>
      <c r="AM294" s="586"/>
      <c r="AN294" s="768"/>
      <c r="AO294" s="585"/>
      <c r="AP294" s="585"/>
      <c r="AQ294" s="585"/>
      <c r="AR294" s="585"/>
      <c r="AS294" s="585"/>
      <c r="AT294" s="585"/>
      <c r="AU294" s="585"/>
      <c r="AV294" s="585"/>
      <c r="AW294" s="585"/>
      <c r="AX294" s="585"/>
      <c r="AY294" s="585"/>
      <c r="AZ294" s="585"/>
      <c r="BA294" s="585"/>
      <c r="BB294" s="585"/>
      <c r="BC294" s="585"/>
      <c r="BD294" s="585"/>
      <c r="BE294" s="585"/>
      <c r="BF294" s="585"/>
      <c r="BG294" s="585"/>
      <c r="BH294" s="585"/>
      <c r="BI294" s="585"/>
      <c r="BJ294" s="585"/>
      <c r="BK294" s="585"/>
      <c r="BL294" s="585"/>
      <c r="BM294" s="585"/>
      <c r="BN294" s="585"/>
      <c r="BO294" s="585"/>
      <c r="BP294" s="585"/>
      <c r="BQ294" s="585"/>
      <c r="BR294" s="585"/>
      <c r="BS294" s="585"/>
      <c r="BT294" s="585"/>
      <c r="BU294" s="585"/>
      <c r="BV294" s="585"/>
      <c r="BW294" s="587"/>
    </row>
    <row r="295" spans="1:75" s="537" customFormat="1" ht="15.75" x14ac:dyDescent="0.25">
      <c r="A295" s="502">
        <v>57</v>
      </c>
      <c r="B295" s="535">
        <v>5605</v>
      </c>
      <c r="C295" s="536">
        <v>5969456.9299999997</v>
      </c>
      <c r="D295" s="536">
        <v>559544.56000000006</v>
      </c>
      <c r="E295" s="536">
        <v>8614.44</v>
      </c>
      <c r="F295" s="536">
        <v>1203174</v>
      </c>
      <c r="G295" s="536"/>
      <c r="H295" s="536">
        <v>653308.63</v>
      </c>
      <c r="I295" s="536">
        <v>2051538.95</v>
      </c>
      <c r="J295" s="536"/>
      <c r="K295" s="536">
        <v>623371.19999999995</v>
      </c>
      <c r="L295" s="536">
        <v>0</v>
      </c>
      <c r="M295" s="536">
        <v>16200</v>
      </c>
      <c r="N295" s="536">
        <v>1201143.55</v>
      </c>
      <c r="O295" s="536">
        <v>50336.94</v>
      </c>
      <c r="P295" s="536">
        <v>20529.71</v>
      </c>
      <c r="Q295" s="536">
        <v>1959629.12</v>
      </c>
      <c r="R295" s="536"/>
      <c r="S295" s="536">
        <v>610777</v>
      </c>
      <c r="T295" s="536">
        <v>0</v>
      </c>
      <c r="U295" s="536">
        <v>112428</v>
      </c>
      <c r="V295" s="536">
        <v>23750</v>
      </c>
      <c r="W295" s="536">
        <v>467442</v>
      </c>
      <c r="X295" s="536">
        <v>983543.17</v>
      </c>
      <c r="Y295" s="536">
        <v>193852.35</v>
      </c>
      <c r="Z295" s="536">
        <v>1109897.48</v>
      </c>
      <c r="AA295" s="536">
        <v>280631.84000000003</v>
      </c>
      <c r="AB295" s="536"/>
      <c r="AC295" s="536"/>
      <c r="AD295" s="536">
        <v>715584.99</v>
      </c>
      <c r="AE295" s="536">
        <v>12943.91</v>
      </c>
      <c r="AF295" s="536"/>
      <c r="AG295" s="536">
        <v>37128</v>
      </c>
      <c r="AH295" s="536">
        <v>144324.57999999999</v>
      </c>
      <c r="AI295" s="536"/>
      <c r="AJ295" s="536">
        <v>6354814.21</v>
      </c>
      <c r="AK295" s="536">
        <v>2420738.44</v>
      </c>
      <c r="AL295" s="536">
        <v>265534.55</v>
      </c>
      <c r="AM295" s="536"/>
      <c r="AN295" s="765">
        <v>302862.13</v>
      </c>
      <c r="AO295" s="536">
        <v>65533.17</v>
      </c>
      <c r="AP295" s="536">
        <v>28964.17</v>
      </c>
      <c r="AQ295" s="536">
        <v>69987.929999999993</v>
      </c>
      <c r="AR295" s="536">
        <v>1370866.8</v>
      </c>
      <c r="AS295" s="536"/>
      <c r="AT295" s="536">
        <v>96666</v>
      </c>
      <c r="AU295" s="536">
        <v>100118.44</v>
      </c>
      <c r="AV295" s="536">
        <v>506396.29</v>
      </c>
      <c r="AW295" s="536">
        <v>383986.45</v>
      </c>
      <c r="AX295" s="536"/>
      <c r="AY295" s="536">
        <v>0</v>
      </c>
      <c r="AZ295" s="536">
        <v>25825.88</v>
      </c>
      <c r="BA295" s="536">
        <v>0</v>
      </c>
      <c r="BB295" s="536">
        <v>610531.99</v>
      </c>
      <c r="BC295" s="536">
        <v>264395</v>
      </c>
      <c r="BD295" s="536">
        <v>1227832.8999999999</v>
      </c>
      <c r="BE295" s="536">
        <v>39963.46</v>
      </c>
      <c r="BF295" s="536"/>
      <c r="BG295" s="536">
        <v>154160.19</v>
      </c>
      <c r="BH295" s="536"/>
      <c r="BI295" s="536">
        <v>341017.99</v>
      </c>
      <c r="BJ295" s="536">
        <v>135989.71</v>
      </c>
      <c r="BK295" s="536">
        <v>303870.24</v>
      </c>
      <c r="BL295" s="536">
        <v>176035.29</v>
      </c>
      <c r="BM295" s="536"/>
      <c r="BN295" s="536">
        <v>1003948.64</v>
      </c>
      <c r="BO295" s="536">
        <v>179437.26</v>
      </c>
      <c r="BP295" s="536">
        <v>9005167.0099999998</v>
      </c>
      <c r="BQ295" s="536">
        <v>2533329.94</v>
      </c>
      <c r="BR295" s="536">
        <v>426784.59</v>
      </c>
      <c r="BS295" s="536">
        <v>874754</v>
      </c>
      <c r="BT295" s="536">
        <v>454291.35</v>
      </c>
      <c r="BU295" s="536">
        <v>144933.63</v>
      </c>
      <c r="BV295" s="536"/>
      <c r="BW295" s="559">
        <v>544122.06000000006</v>
      </c>
    </row>
    <row r="296" spans="1:75" s="537" customFormat="1" ht="15.75" x14ac:dyDescent="0.25">
      <c r="A296" s="502">
        <v>58</v>
      </c>
      <c r="B296" s="535">
        <v>5610</v>
      </c>
      <c r="C296" s="536">
        <v>38359974.329999998</v>
      </c>
      <c r="D296" s="536">
        <v>484889.19</v>
      </c>
      <c r="E296" s="536">
        <v>125651.25</v>
      </c>
      <c r="F296" s="536">
        <v>48533</v>
      </c>
      <c r="G296" s="536"/>
      <c r="H296" s="536">
        <v>975761.69</v>
      </c>
      <c r="I296" s="536">
        <v>148117.71</v>
      </c>
      <c r="J296" s="536"/>
      <c r="K296" s="536">
        <v>584146.16</v>
      </c>
      <c r="L296" s="536">
        <v>370815.63</v>
      </c>
      <c r="M296" s="536">
        <v>168622.49</v>
      </c>
      <c r="N296" s="536">
        <v>23174.52</v>
      </c>
      <c r="O296" s="536">
        <v>112805.84</v>
      </c>
      <c r="P296" s="536">
        <v>457866.08</v>
      </c>
      <c r="Q296" s="536">
        <v>2382259.0499999998</v>
      </c>
      <c r="R296" s="536"/>
      <c r="S296" s="536">
        <v>3294562.93</v>
      </c>
      <c r="T296" s="536">
        <v>1583346.5360000001</v>
      </c>
      <c r="U296" s="536">
        <v>1270133</v>
      </c>
      <c r="V296" s="536">
        <v>67049.22</v>
      </c>
      <c r="W296" s="536">
        <v>1211477.44</v>
      </c>
      <c r="X296" s="536">
        <v>0</v>
      </c>
      <c r="Y296" s="536">
        <v>0</v>
      </c>
      <c r="Z296" s="536">
        <v>583023.98</v>
      </c>
      <c r="AA296" s="536">
        <v>189429.53</v>
      </c>
      <c r="AB296" s="536"/>
      <c r="AC296" s="536"/>
      <c r="AD296" s="536">
        <v>630064.12</v>
      </c>
      <c r="AE296" s="536">
        <v>102475.72</v>
      </c>
      <c r="AF296" s="536"/>
      <c r="AG296" s="536">
        <v>77098.86</v>
      </c>
      <c r="AH296" s="536">
        <v>80210.16</v>
      </c>
      <c r="AI296" s="536"/>
      <c r="AJ296" s="536">
        <v>26106098.379999999</v>
      </c>
      <c r="AK296" s="536">
        <v>10852888.470000001</v>
      </c>
      <c r="AL296" s="536">
        <v>634692.13</v>
      </c>
      <c r="AM296" s="536"/>
      <c r="AN296" s="765">
        <v>142010.37</v>
      </c>
      <c r="AO296" s="536">
        <v>752688.95</v>
      </c>
      <c r="AP296" s="536">
        <v>128552.61</v>
      </c>
      <c r="AQ296" s="536">
        <v>0</v>
      </c>
      <c r="AR296" s="536">
        <v>2006731.46</v>
      </c>
      <c r="AS296" s="536"/>
      <c r="AT296" s="536">
        <v>1282096</v>
      </c>
      <c r="AU296" s="536">
        <v>1374123.11</v>
      </c>
      <c r="AV296" s="536">
        <v>2563791.25</v>
      </c>
      <c r="AW296" s="536">
        <v>43360.06</v>
      </c>
      <c r="AX296" s="536"/>
      <c r="AY296" s="536">
        <v>1071654.6399999999</v>
      </c>
      <c r="AZ296" s="536">
        <v>152983.73000000001</v>
      </c>
      <c r="BA296" s="536">
        <v>1691595.08</v>
      </c>
      <c r="BB296" s="536">
        <v>0</v>
      </c>
      <c r="BC296" s="536">
        <v>560416</v>
      </c>
      <c r="BD296" s="536">
        <v>791429.69</v>
      </c>
      <c r="BE296" s="536">
        <v>341441.84</v>
      </c>
      <c r="BF296" s="536"/>
      <c r="BG296" s="536">
        <v>0</v>
      </c>
      <c r="BH296" s="536"/>
      <c r="BI296" s="536">
        <v>469114.53</v>
      </c>
      <c r="BJ296" s="536">
        <v>126350.34</v>
      </c>
      <c r="BK296" s="536">
        <v>0</v>
      </c>
      <c r="BL296" s="536">
        <v>2698.44</v>
      </c>
      <c r="BM296" s="536"/>
      <c r="BN296" s="536">
        <v>0</v>
      </c>
      <c r="BO296" s="536">
        <v>127729.44</v>
      </c>
      <c r="BP296" s="536">
        <v>16208632.449999999</v>
      </c>
      <c r="BQ296" s="536">
        <v>1547169.72</v>
      </c>
      <c r="BR296" s="536">
        <v>493974.96</v>
      </c>
      <c r="BS296" s="536">
        <v>174947</v>
      </c>
      <c r="BT296" s="536">
        <v>374837.19</v>
      </c>
      <c r="BU296" s="536">
        <v>102834.21</v>
      </c>
      <c r="BV296" s="536"/>
      <c r="BW296" s="559">
        <v>552466.6</v>
      </c>
    </row>
    <row r="297" spans="1:75" s="537" customFormat="1" ht="15.75" x14ac:dyDescent="0.25">
      <c r="A297" s="502">
        <v>59</v>
      </c>
      <c r="B297" s="535">
        <v>5615</v>
      </c>
      <c r="C297" s="536">
        <v>8709241.9900000002</v>
      </c>
      <c r="D297" s="536">
        <v>2341635.5699999998</v>
      </c>
      <c r="E297" s="536">
        <v>91095.87</v>
      </c>
      <c r="F297" s="536">
        <v>1739527</v>
      </c>
      <c r="G297" s="536"/>
      <c r="H297" s="536">
        <v>1338072.18</v>
      </c>
      <c r="I297" s="536">
        <v>2385064.65</v>
      </c>
      <c r="J297" s="536"/>
      <c r="K297" s="536">
        <v>4213572.8499999996</v>
      </c>
      <c r="L297" s="536">
        <v>221941.2</v>
      </c>
      <c r="M297" s="536">
        <v>22390.99</v>
      </c>
      <c r="N297" s="536">
        <v>509903.11</v>
      </c>
      <c r="O297" s="536">
        <v>64134.19</v>
      </c>
      <c r="P297" s="536">
        <v>40807.85</v>
      </c>
      <c r="Q297" s="536">
        <v>1319204.1399999999</v>
      </c>
      <c r="R297" s="536"/>
      <c r="S297" s="536">
        <v>260485.66</v>
      </c>
      <c r="T297" s="536">
        <v>2989726.2039999999</v>
      </c>
      <c r="U297" s="536">
        <v>83798</v>
      </c>
      <c r="V297" s="536">
        <v>44149.23</v>
      </c>
      <c r="W297" s="536">
        <v>181839.73</v>
      </c>
      <c r="X297" s="536">
        <v>511466.89</v>
      </c>
      <c r="Y297" s="536">
        <v>174388.39</v>
      </c>
      <c r="Z297" s="536">
        <v>531290.14</v>
      </c>
      <c r="AA297" s="536">
        <v>238174.56</v>
      </c>
      <c r="AB297" s="536"/>
      <c r="AC297" s="536"/>
      <c r="AD297" s="536">
        <v>975981.67</v>
      </c>
      <c r="AE297" s="536">
        <v>0</v>
      </c>
      <c r="AF297" s="536"/>
      <c r="AG297" s="536">
        <v>8224.8700000000008</v>
      </c>
      <c r="AH297" s="536">
        <v>0</v>
      </c>
      <c r="AI297" s="536"/>
      <c r="AJ297" s="536">
        <v>47855058.289999999</v>
      </c>
      <c r="AK297" s="536">
        <v>4568233.93</v>
      </c>
      <c r="AL297" s="536">
        <v>765384.15</v>
      </c>
      <c r="AM297" s="536"/>
      <c r="AN297" s="765">
        <v>671798.52</v>
      </c>
      <c r="AO297" s="536">
        <v>497433.32</v>
      </c>
      <c r="AP297" s="536">
        <v>373519.65</v>
      </c>
      <c r="AQ297" s="536">
        <v>47077.73</v>
      </c>
      <c r="AR297" s="536">
        <v>4091509.1</v>
      </c>
      <c r="AS297" s="536"/>
      <c r="AT297" s="536">
        <v>936690</v>
      </c>
      <c r="AU297" s="536">
        <v>1614586.74</v>
      </c>
      <c r="AV297" s="536">
        <v>500731.76</v>
      </c>
      <c r="AW297" s="536">
        <v>96584.44</v>
      </c>
      <c r="AX297" s="536"/>
      <c r="AY297" s="536">
        <v>354711.22489999997</v>
      </c>
      <c r="AZ297" s="536">
        <v>139132.64000000001</v>
      </c>
      <c r="BA297" s="536">
        <v>0</v>
      </c>
      <c r="BB297" s="536">
        <v>341254</v>
      </c>
      <c r="BC297" s="536">
        <v>174465</v>
      </c>
      <c r="BD297" s="536">
        <v>1019327.47</v>
      </c>
      <c r="BE297" s="536">
        <v>88321.85</v>
      </c>
      <c r="BF297" s="536"/>
      <c r="BG297" s="536">
        <v>1292627.43</v>
      </c>
      <c r="BH297" s="536"/>
      <c r="BI297" s="536">
        <v>409007.77</v>
      </c>
      <c r="BJ297" s="536">
        <v>60022.239999999998</v>
      </c>
      <c r="BK297" s="536">
        <v>231897.59</v>
      </c>
      <c r="BL297" s="536">
        <v>66827.88</v>
      </c>
      <c r="BM297" s="536"/>
      <c r="BN297" s="536">
        <v>1825389.57</v>
      </c>
      <c r="BO297" s="536">
        <v>348358.43</v>
      </c>
      <c r="BP297" s="536">
        <v>30094464.359999999</v>
      </c>
      <c r="BQ297" s="536">
        <v>7946712.46</v>
      </c>
      <c r="BR297" s="536">
        <v>258706.39</v>
      </c>
      <c r="BS297" s="536">
        <v>1194173</v>
      </c>
      <c r="BT297" s="536">
        <v>356765.3</v>
      </c>
      <c r="BU297" s="536">
        <v>81028.69</v>
      </c>
      <c r="BV297" s="536"/>
      <c r="BW297" s="559">
        <v>443175.03</v>
      </c>
    </row>
    <row r="298" spans="1:75" s="537" customFormat="1" ht="15.75" x14ac:dyDescent="0.25">
      <c r="A298" s="502">
        <v>60</v>
      </c>
      <c r="B298" s="535">
        <v>5620</v>
      </c>
      <c r="C298" s="536">
        <v>17272257.539999999</v>
      </c>
      <c r="D298" s="536">
        <v>137521.48000000001</v>
      </c>
      <c r="E298" s="536">
        <v>2985.35</v>
      </c>
      <c r="F298" s="536">
        <v>3257</v>
      </c>
      <c r="G298" s="536"/>
      <c r="H298" s="536">
        <v>108669.05</v>
      </c>
      <c r="I298" s="536">
        <v>411044.86</v>
      </c>
      <c r="J298" s="536"/>
      <c r="K298" s="536">
        <v>429196.08</v>
      </c>
      <c r="L298" s="536">
        <v>99961.279999999999</v>
      </c>
      <c r="M298" s="536">
        <v>26777.8</v>
      </c>
      <c r="N298" s="536">
        <v>0</v>
      </c>
      <c r="O298" s="536">
        <v>35409.19</v>
      </c>
      <c r="P298" s="536">
        <v>72349.990000000005</v>
      </c>
      <c r="Q298" s="536">
        <v>497611.09</v>
      </c>
      <c r="R298" s="536"/>
      <c r="S298" s="536">
        <v>478361.38</v>
      </c>
      <c r="T298" s="536">
        <v>868040.76</v>
      </c>
      <c r="U298" s="536">
        <v>27255</v>
      </c>
      <c r="V298" s="536">
        <v>79296.11</v>
      </c>
      <c r="W298" s="536">
        <v>221236.79</v>
      </c>
      <c r="X298" s="536">
        <v>173796.77</v>
      </c>
      <c r="Y298" s="536">
        <v>37242.97</v>
      </c>
      <c r="Z298" s="536">
        <v>66682.67</v>
      </c>
      <c r="AA298" s="536">
        <v>40770.03</v>
      </c>
      <c r="AB298" s="536"/>
      <c r="AC298" s="536"/>
      <c r="AD298" s="536">
        <v>73523.12</v>
      </c>
      <c r="AE298" s="536">
        <v>9883.2000000000007</v>
      </c>
      <c r="AF298" s="536"/>
      <c r="AG298" s="536">
        <v>27259.68</v>
      </c>
      <c r="AH298" s="536">
        <v>15397.75</v>
      </c>
      <c r="AI298" s="536"/>
      <c r="AJ298" s="536">
        <v>0</v>
      </c>
      <c r="AK298" s="536">
        <v>4480602.55</v>
      </c>
      <c r="AL298" s="536">
        <v>223015.57</v>
      </c>
      <c r="AM298" s="536"/>
      <c r="AN298" s="765">
        <v>24218.11</v>
      </c>
      <c r="AO298" s="536">
        <v>194077.01</v>
      </c>
      <c r="AP298" s="536">
        <v>85211.38</v>
      </c>
      <c r="AQ298" s="536">
        <v>113744.71</v>
      </c>
      <c r="AR298" s="536">
        <v>2132915.64</v>
      </c>
      <c r="AS298" s="536"/>
      <c r="AT298" s="536">
        <v>300029</v>
      </c>
      <c r="AU298" s="536">
        <v>290613.69</v>
      </c>
      <c r="AV298" s="536">
        <v>77038.34</v>
      </c>
      <c r="AW298" s="536">
        <v>25477.16</v>
      </c>
      <c r="AX298" s="536"/>
      <c r="AY298" s="536">
        <v>4552.51</v>
      </c>
      <c r="AZ298" s="536">
        <v>104220.17</v>
      </c>
      <c r="BA298" s="536">
        <v>193844.11</v>
      </c>
      <c r="BB298" s="536">
        <v>70152.649999999994</v>
      </c>
      <c r="BC298" s="536">
        <v>190400</v>
      </c>
      <c r="BD298" s="536">
        <v>845632.83</v>
      </c>
      <c r="BE298" s="536">
        <v>79314.539999999994</v>
      </c>
      <c r="BF298" s="536"/>
      <c r="BG298" s="536">
        <v>-1023.24</v>
      </c>
      <c r="BH298" s="536"/>
      <c r="BI298" s="536">
        <v>444244.85</v>
      </c>
      <c r="BJ298" s="536">
        <v>36704.97</v>
      </c>
      <c r="BK298" s="536">
        <v>8602.83</v>
      </c>
      <c r="BL298" s="536">
        <v>18267.87</v>
      </c>
      <c r="BM298" s="536"/>
      <c r="BN298" s="536">
        <v>248960.1</v>
      </c>
      <c r="BO298" s="536">
        <v>0</v>
      </c>
      <c r="BP298" s="536">
        <v>649116.06999999995</v>
      </c>
      <c r="BQ298" s="536">
        <v>998916.63</v>
      </c>
      <c r="BR298" s="536">
        <v>65325.18</v>
      </c>
      <c r="BS298" s="536">
        <v>156982</v>
      </c>
      <c r="BT298" s="536">
        <v>0</v>
      </c>
      <c r="BU298" s="536">
        <v>22972.03</v>
      </c>
      <c r="BV298" s="536"/>
      <c r="BW298" s="559">
        <v>504107.36</v>
      </c>
    </row>
    <row r="299" spans="1:75" s="537" customFormat="1" ht="15.75" x14ac:dyDescent="0.25">
      <c r="A299" s="502">
        <v>61</v>
      </c>
      <c r="B299" s="535">
        <v>5625</v>
      </c>
      <c r="C299" s="536">
        <v>-14279773.43</v>
      </c>
      <c r="D299" s="536">
        <v>-628155.25</v>
      </c>
      <c r="E299" s="536">
        <v>0</v>
      </c>
      <c r="F299" s="536">
        <v>0</v>
      </c>
      <c r="G299" s="536"/>
      <c r="H299" s="536">
        <v>0</v>
      </c>
      <c r="I299" s="536">
        <v>-381829.09</v>
      </c>
      <c r="J299" s="536"/>
      <c r="K299" s="536">
        <v>-4476188.3899999997</v>
      </c>
      <c r="L299" s="536">
        <v>0</v>
      </c>
      <c r="M299" s="536">
        <v>0</v>
      </c>
      <c r="N299" s="536">
        <v>0</v>
      </c>
      <c r="O299" s="536">
        <v>0</v>
      </c>
      <c r="P299" s="536">
        <v>0</v>
      </c>
      <c r="Q299" s="536">
        <v>-1200</v>
      </c>
      <c r="R299" s="536"/>
      <c r="S299" s="536">
        <v>0</v>
      </c>
      <c r="T299" s="536">
        <v>0</v>
      </c>
      <c r="U299" s="536">
        <v>0</v>
      </c>
      <c r="V299" s="536">
        <v>0</v>
      </c>
      <c r="W299" s="536">
        <v>0</v>
      </c>
      <c r="X299" s="536">
        <v>0</v>
      </c>
      <c r="Y299" s="536">
        <v>-12776.19</v>
      </c>
      <c r="Z299" s="536">
        <v>0</v>
      </c>
      <c r="AA299" s="536">
        <v>0</v>
      </c>
      <c r="AB299" s="536"/>
      <c r="AC299" s="536"/>
      <c r="AD299" s="536">
        <v>0</v>
      </c>
      <c r="AE299" s="536">
        <v>0</v>
      </c>
      <c r="AF299" s="536"/>
      <c r="AG299" s="536">
        <v>0</v>
      </c>
      <c r="AH299" s="536">
        <v>0</v>
      </c>
      <c r="AI299" s="536"/>
      <c r="AJ299" s="536">
        <v>-84444158.549999997</v>
      </c>
      <c r="AK299" s="536">
        <v>-1185378.54</v>
      </c>
      <c r="AL299" s="536">
        <v>0</v>
      </c>
      <c r="AM299" s="536"/>
      <c r="AN299" s="765">
        <v>0</v>
      </c>
      <c r="AO299" s="536">
        <v>-267269.94</v>
      </c>
      <c r="AP299" s="536">
        <v>0</v>
      </c>
      <c r="AQ299" s="536">
        <v>0</v>
      </c>
      <c r="AR299" s="536">
        <v>0</v>
      </c>
      <c r="AS299" s="536"/>
      <c r="AT299" s="536">
        <v>-156931</v>
      </c>
      <c r="AU299" s="536">
        <v>0</v>
      </c>
      <c r="AV299" s="536">
        <v>0</v>
      </c>
      <c r="AW299" s="536">
        <v>0</v>
      </c>
      <c r="AX299" s="536"/>
      <c r="AY299" s="536">
        <v>0</v>
      </c>
      <c r="AZ299" s="536">
        <v>0</v>
      </c>
      <c r="BA299" s="536">
        <v>-632524</v>
      </c>
      <c r="BB299" s="536">
        <v>0</v>
      </c>
      <c r="BC299" s="536">
        <v>-140046</v>
      </c>
      <c r="BD299" s="536">
        <v>-208551.57</v>
      </c>
      <c r="BE299" s="536">
        <v>0</v>
      </c>
      <c r="BF299" s="536"/>
      <c r="BG299" s="536">
        <v>0</v>
      </c>
      <c r="BH299" s="536"/>
      <c r="BI299" s="536">
        <v>0</v>
      </c>
      <c r="BJ299" s="536">
        <v>0</v>
      </c>
      <c r="BK299" s="536">
        <v>44536.45</v>
      </c>
      <c r="BL299" s="536">
        <v>0</v>
      </c>
      <c r="BM299" s="536"/>
      <c r="BN299" s="536">
        <v>0</v>
      </c>
      <c r="BO299" s="536">
        <v>0</v>
      </c>
      <c r="BP299" s="536">
        <v>0</v>
      </c>
      <c r="BQ299" s="536">
        <v>-11187.84</v>
      </c>
      <c r="BR299" s="536">
        <v>58546.18</v>
      </c>
      <c r="BS299" s="536">
        <v>-638462</v>
      </c>
      <c r="BT299" s="536">
        <v>0</v>
      </c>
      <c r="BU299" s="536">
        <v>0</v>
      </c>
      <c r="BV299" s="536"/>
      <c r="BW299" s="559">
        <v>0</v>
      </c>
    </row>
    <row r="300" spans="1:75" s="537" customFormat="1" ht="15.75" x14ac:dyDescent="0.25">
      <c r="A300" s="502">
        <v>62</v>
      </c>
      <c r="B300" s="535">
        <v>5630</v>
      </c>
      <c r="C300" s="536">
        <v>2992982.76</v>
      </c>
      <c r="D300" s="536">
        <v>497880.62</v>
      </c>
      <c r="E300" s="536">
        <v>54698.73</v>
      </c>
      <c r="F300" s="536">
        <v>0</v>
      </c>
      <c r="G300" s="536"/>
      <c r="H300" s="536">
        <v>604487.01</v>
      </c>
      <c r="I300" s="536">
        <v>533216.17000000004</v>
      </c>
      <c r="J300" s="536"/>
      <c r="K300" s="536">
        <v>711169.34</v>
      </c>
      <c r="L300" s="536">
        <v>55081.120000000003</v>
      </c>
      <c r="M300" s="536">
        <v>66420.539999999994</v>
      </c>
      <c r="N300" s="536">
        <v>128830.91</v>
      </c>
      <c r="O300" s="536">
        <v>44664.85</v>
      </c>
      <c r="P300" s="536">
        <v>153564.79999999999</v>
      </c>
      <c r="Q300" s="536">
        <v>417423.34</v>
      </c>
      <c r="R300" s="536"/>
      <c r="S300" s="536">
        <v>421441.42</v>
      </c>
      <c r="T300" s="536">
        <v>1831742.16</v>
      </c>
      <c r="U300" s="536">
        <v>279335</v>
      </c>
      <c r="V300" s="536">
        <v>103701.47</v>
      </c>
      <c r="W300" s="536">
        <v>225596.66</v>
      </c>
      <c r="X300" s="536">
        <v>103693.3</v>
      </c>
      <c r="Y300" s="536">
        <v>62137.15</v>
      </c>
      <c r="Z300" s="536">
        <v>47000.04</v>
      </c>
      <c r="AA300" s="536">
        <v>239532.46</v>
      </c>
      <c r="AB300" s="536"/>
      <c r="AC300" s="536"/>
      <c r="AD300" s="536">
        <v>238271.25</v>
      </c>
      <c r="AE300" s="536">
        <v>93787.85</v>
      </c>
      <c r="AF300" s="536"/>
      <c r="AG300" s="536">
        <v>56170.07</v>
      </c>
      <c r="AH300" s="536">
        <v>42498.91</v>
      </c>
      <c r="AI300" s="536"/>
      <c r="AJ300" s="536">
        <v>15403992.890000001</v>
      </c>
      <c r="AK300" s="536">
        <v>2041368.51</v>
      </c>
      <c r="AL300" s="536">
        <v>283775.46999999997</v>
      </c>
      <c r="AM300" s="536"/>
      <c r="AN300" s="765">
        <v>449837.96</v>
      </c>
      <c r="AO300" s="536">
        <v>180699.6</v>
      </c>
      <c r="AP300" s="536">
        <v>177299.39</v>
      </c>
      <c r="AQ300" s="536">
        <v>88407.77</v>
      </c>
      <c r="AR300" s="536">
        <v>1064618.6499999999</v>
      </c>
      <c r="AS300" s="536"/>
      <c r="AT300" s="536">
        <v>638303</v>
      </c>
      <c r="AU300" s="536">
        <v>675943.37</v>
      </c>
      <c r="AV300" s="536">
        <v>53978.96</v>
      </c>
      <c r="AW300" s="536">
        <v>109566.06</v>
      </c>
      <c r="AX300" s="536"/>
      <c r="AY300" s="536">
        <v>270604.78000000003</v>
      </c>
      <c r="AZ300" s="536">
        <v>63229.69</v>
      </c>
      <c r="BA300" s="536">
        <v>389569.36</v>
      </c>
      <c r="BB300" s="536">
        <v>185379.03</v>
      </c>
      <c r="BC300" s="536">
        <v>144697</v>
      </c>
      <c r="BD300" s="536">
        <v>394958.43</v>
      </c>
      <c r="BE300" s="536">
        <v>17343.21</v>
      </c>
      <c r="BF300" s="536"/>
      <c r="BG300" s="536">
        <v>423797.88</v>
      </c>
      <c r="BH300" s="536"/>
      <c r="BI300" s="536">
        <v>297995.62</v>
      </c>
      <c r="BJ300" s="536">
        <v>49070</v>
      </c>
      <c r="BK300" s="536">
        <v>79054.36</v>
      </c>
      <c r="BL300" s="536">
        <v>69925.539999999994</v>
      </c>
      <c r="BM300" s="536"/>
      <c r="BN300" s="536">
        <v>205167.77</v>
      </c>
      <c r="BO300" s="536">
        <v>211028</v>
      </c>
      <c r="BP300" s="536">
        <v>17513733.960000001</v>
      </c>
      <c r="BQ300" s="536">
        <v>439908.48</v>
      </c>
      <c r="BR300" s="536">
        <v>267926.90999999997</v>
      </c>
      <c r="BS300" s="536">
        <v>89102</v>
      </c>
      <c r="BT300" s="536">
        <v>187513.32</v>
      </c>
      <c r="BU300" s="536">
        <v>155394.31</v>
      </c>
      <c r="BV300" s="536"/>
      <c r="BW300" s="559">
        <v>129035.1</v>
      </c>
    </row>
    <row r="301" spans="1:75" s="537" customFormat="1" ht="15.75" x14ac:dyDescent="0.25">
      <c r="A301" s="502">
        <v>63</v>
      </c>
      <c r="B301" s="535">
        <v>5640</v>
      </c>
      <c r="C301" s="536">
        <v>0</v>
      </c>
      <c r="D301" s="536">
        <v>0</v>
      </c>
      <c r="E301" s="536">
        <v>0</v>
      </c>
      <c r="F301" s="536">
        <v>0</v>
      </c>
      <c r="G301" s="536"/>
      <c r="H301" s="536">
        <v>0</v>
      </c>
      <c r="I301" s="536">
        <v>144713.60000000001</v>
      </c>
      <c r="J301" s="536"/>
      <c r="K301" s="536">
        <v>0</v>
      </c>
      <c r="L301" s="536">
        <v>42889.94</v>
      </c>
      <c r="M301" s="536">
        <v>3620.67</v>
      </c>
      <c r="N301" s="536">
        <v>86830.09</v>
      </c>
      <c r="O301" s="536">
        <v>3861.65</v>
      </c>
      <c r="P301" s="536">
        <v>38455.18</v>
      </c>
      <c r="Q301" s="536">
        <v>211964.24</v>
      </c>
      <c r="R301" s="536"/>
      <c r="S301" s="536">
        <v>0</v>
      </c>
      <c r="T301" s="536">
        <v>309867.12</v>
      </c>
      <c r="U301" s="536">
        <v>0</v>
      </c>
      <c r="V301" s="536">
        <v>13160.39</v>
      </c>
      <c r="W301" s="536">
        <v>121738.44</v>
      </c>
      <c r="X301" s="536">
        <v>55757.06</v>
      </c>
      <c r="Y301" s="536">
        <v>0</v>
      </c>
      <c r="Z301" s="536">
        <v>0</v>
      </c>
      <c r="AA301" s="536">
        <v>0</v>
      </c>
      <c r="AB301" s="536"/>
      <c r="AC301" s="536"/>
      <c r="AD301" s="536">
        <v>78103.320000000007</v>
      </c>
      <c r="AE301" s="536">
        <v>0</v>
      </c>
      <c r="AF301" s="536"/>
      <c r="AG301" s="536">
        <v>0</v>
      </c>
      <c r="AH301" s="536">
        <v>7439.04</v>
      </c>
      <c r="AI301" s="536"/>
      <c r="AJ301" s="536">
        <v>227526.91</v>
      </c>
      <c r="AK301" s="536">
        <v>1014657.97</v>
      </c>
      <c r="AL301" s="536">
        <v>63140.68</v>
      </c>
      <c r="AM301" s="536"/>
      <c r="AN301" s="765">
        <v>79982.850000000006</v>
      </c>
      <c r="AO301" s="536">
        <v>226289.57</v>
      </c>
      <c r="AP301" s="536">
        <v>42008.76</v>
      </c>
      <c r="AQ301" s="536">
        <v>2672.23</v>
      </c>
      <c r="AR301" s="536">
        <v>596303.05000000005</v>
      </c>
      <c r="AS301" s="536"/>
      <c r="AT301" s="536">
        <v>0</v>
      </c>
      <c r="AU301" s="536">
        <v>20647.68</v>
      </c>
      <c r="AV301" s="536">
        <v>0</v>
      </c>
      <c r="AW301" s="536">
        <v>26744.33</v>
      </c>
      <c r="AX301" s="536"/>
      <c r="AY301" s="536">
        <v>0</v>
      </c>
      <c r="AZ301" s="536">
        <v>0</v>
      </c>
      <c r="BA301" s="536">
        <v>225990.21</v>
      </c>
      <c r="BB301" s="536">
        <v>23971.040000000001</v>
      </c>
      <c r="BC301" s="536">
        <v>35458</v>
      </c>
      <c r="BD301" s="536">
        <v>195036.3</v>
      </c>
      <c r="BE301" s="536">
        <v>0</v>
      </c>
      <c r="BF301" s="536"/>
      <c r="BG301" s="536">
        <v>0</v>
      </c>
      <c r="BH301" s="536"/>
      <c r="BI301" s="536">
        <v>0</v>
      </c>
      <c r="BJ301" s="536">
        <v>8043.8</v>
      </c>
      <c r="BK301" s="536">
        <v>19156.8</v>
      </c>
      <c r="BL301" s="536">
        <v>10447.92</v>
      </c>
      <c r="BM301" s="536"/>
      <c r="BN301" s="536">
        <v>276685.64</v>
      </c>
      <c r="BO301" s="536">
        <v>0</v>
      </c>
      <c r="BP301" s="536">
        <v>2636026.6</v>
      </c>
      <c r="BQ301" s="536">
        <v>410278.2</v>
      </c>
      <c r="BR301" s="536">
        <v>0</v>
      </c>
      <c r="BS301" s="536">
        <v>2000</v>
      </c>
      <c r="BT301" s="536">
        <v>0</v>
      </c>
      <c r="BU301" s="536">
        <v>0</v>
      </c>
      <c r="BV301" s="536"/>
      <c r="BW301" s="559">
        <v>7257.31</v>
      </c>
    </row>
    <row r="302" spans="1:75" s="537" customFormat="1" ht="15.75" x14ac:dyDescent="0.25">
      <c r="A302" s="502">
        <v>64</v>
      </c>
      <c r="B302" s="535">
        <v>5645</v>
      </c>
      <c r="C302" s="536">
        <v>1205679.48</v>
      </c>
      <c r="D302" s="536">
        <v>209074.48</v>
      </c>
      <c r="E302" s="536">
        <v>64730.400000000001</v>
      </c>
      <c r="F302" s="536">
        <v>1224461</v>
      </c>
      <c r="G302" s="536"/>
      <c r="H302" s="536">
        <v>139527.23000000001</v>
      </c>
      <c r="I302" s="536">
        <v>348956.25</v>
      </c>
      <c r="J302" s="536"/>
      <c r="K302" s="536">
        <v>857727.3</v>
      </c>
      <c r="L302" s="536">
        <v>0</v>
      </c>
      <c r="M302" s="536">
        <v>102961.19</v>
      </c>
      <c r="N302" s="536">
        <v>0</v>
      </c>
      <c r="O302" s="536">
        <v>0</v>
      </c>
      <c r="P302" s="536">
        <v>0</v>
      </c>
      <c r="Q302" s="536">
        <v>256750.37</v>
      </c>
      <c r="R302" s="536"/>
      <c r="S302" s="536">
        <v>207771.6</v>
      </c>
      <c r="T302" s="536">
        <v>0</v>
      </c>
      <c r="U302" s="536">
        <v>225648</v>
      </c>
      <c r="V302" s="536">
        <v>12764.6</v>
      </c>
      <c r="W302" s="536">
        <v>489076</v>
      </c>
      <c r="X302" s="536">
        <v>138704.24</v>
      </c>
      <c r="Y302" s="536">
        <v>68582.48</v>
      </c>
      <c r="Z302" s="536">
        <v>0</v>
      </c>
      <c r="AA302" s="536">
        <v>9981.66</v>
      </c>
      <c r="AB302" s="536"/>
      <c r="AC302" s="536"/>
      <c r="AD302" s="536">
        <v>86958.03</v>
      </c>
      <c r="AE302" s="536">
        <v>0</v>
      </c>
      <c r="AF302" s="536"/>
      <c r="AG302" s="536">
        <v>14559.17</v>
      </c>
      <c r="AH302" s="536">
        <v>26064.2</v>
      </c>
      <c r="AI302" s="536"/>
      <c r="AJ302" s="536">
        <v>0</v>
      </c>
      <c r="AK302" s="536">
        <v>-3093.15</v>
      </c>
      <c r="AL302" s="536">
        <v>30511</v>
      </c>
      <c r="AM302" s="536"/>
      <c r="AN302" s="765">
        <v>13416.85</v>
      </c>
      <c r="AO302" s="536">
        <v>2768.37</v>
      </c>
      <c r="AP302" s="536">
        <v>0</v>
      </c>
      <c r="AQ302" s="536">
        <v>42553.7</v>
      </c>
      <c r="AR302" s="536">
        <v>62047.15</v>
      </c>
      <c r="AS302" s="536"/>
      <c r="AT302" s="536">
        <v>32010</v>
      </c>
      <c r="AU302" s="536">
        <v>117723.17</v>
      </c>
      <c r="AV302" s="536">
        <v>0</v>
      </c>
      <c r="AW302" s="536">
        <v>42615.67</v>
      </c>
      <c r="AX302" s="536"/>
      <c r="AY302" s="536">
        <v>364136.43520000001</v>
      </c>
      <c r="AZ302" s="536">
        <v>-8709</v>
      </c>
      <c r="BA302" s="536">
        <v>1870319.04</v>
      </c>
      <c r="BB302" s="536">
        <v>31306.49</v>
      </c>
      <c r="BC302" s="536">
        <v>0</v>
      </c>
      <c r="BD302" s="536">
        <v>802708.2</v>
      </c>
      <c r="BE302" s="536">
        <v>166785.5</v>
      </c>
      <c r="BF302" s="536"/>
      <c r="BG302" s="536">
        <v>28889</v>
      </c>
      <c r="BH302" s="536"/>
      <c r="BI302" s="536">
        <v>0</v>
      </c>
      <c r="BJ302" s="536">
        <v>0</v>
      </c>
      <c r="BK302" s="536">
        <v>0</v>
      </c>
      <c r="BL302" s="536">
        <v>3339.21</v>
      </c>
      <c r="BM302" s="536"/>
      <c r="BN302" s="536">
        <v>952106.57</v>
      </c>
      <c r="BO302" s="536">
        <v>0</v>
      </c>
      <c r="BP302" s="536">
        <v>0</v>
      </c>
      <c r="BQ302" s="536">
        <v>0</v>
      </c>
      <c r="BR302" s="536">
        <v>0</v>
      </c>
      <c r="BS302" s="536">
        <v>0</v>
      </c>
      <c r="BT302" s="536">
        <v>103766</v>
      </c>
      <c r="BU302" s="536">
        <v>0</v>
      </c>
      <c r="BV302" s="536"/>
      <c r="BW302" s="559">
        <v>186644.12</v>
      </c>
    </row>
    <row r="303" spans="1:75" s="537" customFormat="1" ht="15.75" x14ac:dyDescent="0.25">
      <c r="A303" s="502">
        <v>65</v>
      </c>
      <c r="B303" s="535">
        <v>5646</v>
      </c>
      <c r="C303" s="536">
        <v>0</v>
      </c>
      <c r="D303" s="536"/>
      <c r="E303" s="536">
        <v>0</v>
      </c>
      <c r="F303" s="536">
        <v>342197</v>
      </c>
      <c r="G303" s="536"/>
      <c r="H303" s="536">
        <v>0</v>
      </c>
      <c r="I303" s="536">
        <v>0</v>
      </c>
      <c r="J303" s="536"/>
      <c r="K303" s="536"/>
      <c r="L303" s="536">
        <v>22554.639999999999</v>
      </c>
      <c r="M303" s="536">
        <v>0</v>
      </c>
      <c r="N303" s="536">
        <v>1589</v>
      </c>
      <c r="O303" s="536">
        <v>0</v>
      </c>
      <c r="P303" s="536">
        <v>0</v>
      </c>
      <c r="Q303" s="536">
        <v>0</v>
      </c>
      <c r="R303" s="536"/>
      <c r="S303" s="536">
        <v>115561.47</v>
      </c>
      <c r="T303" s="536">
        <v>2015068.91</v>
      </c>
      <c r="U303" s="536">
        <v>0</v>
      </c>
      <c r="V303" s="536">
        <v>0</v>
      </c>
      <c r="W303" s="536">
        <v>0</v>
      </c>
      <c r="X303" s="536">
        <v>0</v>
      </c>
      <c r="Y303" s="536">
        <v>0</v>
      </c>
      <c r="Z303" s="536">
        <v>399398.65</v>
      </c>
      <c r="AA303" s="536">
        <v>0</v>
      </c>
      <c r="AB303" s="536"/>
      <c r="AC303" s="536"/>
      <c r="AD303" s="536">
        <v>0</v>
      </c>
      <c r="AE303" s="536">
        <v>0</v>
      </c>
      <c r="AF303" s="536"/>
      <c r="AG303" s="536">
        <v>0</v>
      </c>
      <c r="AH303" s="536">
        <v>0</v>
      </c>
      <c r="AI303" s="536"/>
      <c r="AJ303" s="536"/>
      <c r="AK303" s="536">
        <v>0</v>
      </c>
      <c r="AL303" s="536">
        <v>0</v>
      </c>
      <c r="AM303" s="536"/>
      <c r="AN303" s="765">
        <v>0</v>
      </c>
      <c r="AO303" s="536">
        <v>0</v>
      </c>
      <c r="AP303" s="536">
        <v>0</v>
      </c>
      <c r="AQ303" s="536">
        <v>-8587</v>
      </c>
      <c r="AR303" s="536">
        <v>0</v>
      </c>
      <c r="AS303" s="536"/>
      <c r="AT303" s="536">
        <v>0</v>
      </c>
      <c r="AU303" s="536">
        <v>0</v>
      </c>
      <c r="AV303" s="536">
        <v>0</v>
      </c>
      <c r="AW303" s="536">
        <v>0</v>
      </c>
      <c r="AX303" s="536"/>
      <c r="AY303" s="536">
        <v>0</v>
      </c>
      <c r="AZ303" s="536">
        <v>0</v>
      </c>
      <c r="BA303" s="536">
        <v>399800</v>
      </c>
      <c r="BB303" s="536">
        <v>0</v>
      </c>
      <c r="BC303" s="536">
        <v>0</v>
      </c>
      <c r="BD303" s="536">
        <v>0</v>
      </c>
      <c r="BE303" s="536">
        <v>0</v>
      </c>
      <c r="BF303" s="536"/>
      <c r="BG303" s="536">
        <v>0</v>
      </c>
      <c r="BH303" s="536"/>
      <c r="BI303" s="536">
        <v>0</v>
      </c>
      <c r="BJ303" s="536">
        <v>16714.39</v>
      </c>
      <c r="BK303" s="536">
        <v>1292.0999999999999</v>
      </c>
      <c r="BL303" s="536">
        <v>10716</v>
      </c>
      <c r="BM303" s="536"/>
      <c r="BN303" s="536">
        <v>0</v>
      </c>
      <c r="BO303" s="536">
        <v>0</v>
      </c>
      <c r="BP303" s="536">
        <v>0</v>
      </c>
      <c r="BQ303" s="536">
        <v>0</v>
      </c>
      <c r="BR303" s="536">
        <v>0</v>
      </c>
      <c r="BS303" s="536">
        <v>175750</v>
      </c>
      <c r="BT303" s="536">
        <v>0</v>
      </c>
      <c r="BU303" s="536">
        <v>11806.68</v>
      </c>
      <c r="BV303" s="536"/>
      <c r="BW303" s="559">
        <v>0</v>
      </c>
    </row>
    <row r="304" spans="1:75" s="537" customFormat="1" ht="15.75" x14ac:dyDescent="0.25">
      <c r="A304" s="502">
        <v>66</v>
      </c>
      <c r="B304" s="535">
        <v>5647</v>
      </c>
      <c r="C304" s="536">
        <v>0</v>
      </c>
      <c r="D304" s="536"/>
      <c r="E304" s="536">
        <v>0</v>
      </c>
      <c r="F304" s="536">
        <v>0</v>
      </c>
      <c r="G304" s="536"/>
      <c r="H304" s="536">
        <v>0</v>
      </c>
      <c r="I304" s="536">
        <v>0</v>
      </c>
      <c r="J304" s="536"/>
      <c r="K304" s="536"/>
      <c r="L304" s="536">
        <v>0</v>
      </c>
      <c r="M304" s="536">
        <v>0</v>
      </c>
      <c r="N304" s="536">
        <v>0</v>
      </c>
      <c r="O304" s="536">
        <v>0</v>
      </c>
      <c r="P304" s="536">
        <v>0</v>
      </c>
      <c r="Q304" s="536">
        <v>0</v>
      </c>
      <c r="R304" s="536"/>
      <c r="S304" s="536">
        <v>0</v>
      </c>
      <c r="T304" s="536">
        <v>0</v>
      </c>
      <c r="U304" s="536">
        <v>0</v>
      </c>
      <c r="V304" s="536">
        <v>0</v>
      </c>
      <c r="W304" s="536">
        <v>0</v>
      </c>
      <c r="X304" s="536">
        <v>0</v>
      </c>
      <c r="Y304" s="536">
        <v>0</v>
      </c>
      <c r="Z304" s="536">
        <v>0</v>
      </c>
      <c r="AA304" s="536">
        <v>0</v>
      </c>
      <c r="AB304" s="536"/>
      <c r="AC304" s="536"/>
      <c r="AD304" s="536">
        <v>0</v>
      </c>
      <c r="AE304" s="536">
        <v>0</v>
      </c>
      <c r="AF304" s="536"/>
      <c r="AG304" s="536">
        <v>0</v>
      </c>
      <c r="AH304" s="536">
        <v>0</v>
      </c>
      <c r="AI304" s="536"/>
      <c r="AJ304" s="536"/>
      <c r="AK304" s="536">
        <v>0</v>
      </c>
      <c r="AL304" s="536">
        <v>0</v>
      </c>
      <c r="AM304" s="536"/>
      <c r="AN304" s="765">
        <v>0</v>
      </c>
      <c r="AO304" s="536">
        <v>0</v>
      </c>
      <c r="AP304" s="536">
        <v>0</v>
      </c>
      <c r="AQ304" s="536">
        <v>0</v>
      </c>
      <c r="AR304" s="536">
        <v>0</v>
      </c>
      <c r="AS304" s="536"/>
      <c r="AT304" s="536">
        <v>0</v>
      </c>
      <c r="AU304" s="536">
        <v>0</v>
      </c>
      <c r="AV304" s="536">
        <v>0</v>
      </c>
      <c r="AW304" s="536">
        <v>0</v>
      </c>
      <c r="AX304" s="536"/>
      <c r="AY304" s="536">
        <v>17500</v>
      </c>
      <c r="AZ304" s="536">
        <v>0</v>
      </c>
      <c r="BA304" s="536">
        <v>0</v>
      </c>
      <c r="BB304" s="536">
        <v>0</v>
      </c>
      <c r="BC304" s="536">
        <v>-2539</v>
      </c>
      <c r="BD304" s="536">
        <v>0</v>
      </c>
      <c r="BE304" s="536">
        <v>85456.09</v>
      </c>
      <c r="BF304" s="536"/>
      <c r="BG304" s="536">
        <v>0</v>
      </c>
      <c r="BH304" s="536"/>
      <c r="BI304" s="536">
        <v>0</v>
      </c>
      <c r="BJ304" s="536">
        <v>0</v>
      </c>
      <c r="BK304" s="536">
        <v>0</v>
      </c>
      <c r="BL304" s="536">
        <v>0</v>
      </c>
      <c r="BM304" s="536"/>
      <c r="BN304" s="536">
        <v>0</v>
      </c>
      <c r="BO304" s="536">
        <v>0</v>
      </c>
      <c r="BP304" s="536">
        <v>0</v>
      </c>
      <c r="BQ304" s="536">
        <v>0</v>
      </c>
      <c r="BR304" s="536">
        <v>0</v>
      </c>
      <c r="BS304" s="536">
        <v>0</v>
      </c>
      <c r="BT304" s="536">
        <v>0</v>
      </c>
      <c r="BU304" s="536">
        <v>0</v>
      </c>
      <c r="BV304" s="536"/>
      <c r="BW304" s="559">
        <v>0</v>
      </c>
    </row>
    <row r="305" spans="1:83" s="537" customFormat="1" ht="15.75" x14ac:dyDescent="0.25">
      <c r="A305" s="502">
        <v>67</v>
      </c>
      <c r="B305" s="535">
        <v>5650</v>
      </c>
      <c r="C305" s="536">
        <v>0</v>
      </c>
      <c r="D305" s="536">
        <v>0</v>
      </c>
      <c r="E305" s="536">
        <v>0</v>
      </c>
      <c r="F305" s="536">
        <v>0</v>
      </c>
      <c r="G305" s="536"/>
      <c r="H305" s="536">
        <v>82300</v>
      </c>
      <c r="I305" s="536">
        <v>0</v>
      </c>
      <c r="J305" s="536"/>
      <c r="K305" s="536">
        <v>0</v>
      </c>
      <c r="L305" s="536">
        <v>0</v>
      </c>
      <c r="M305" s="536">
        <v>0</v>
      </c>
      <c r="N305" s="536">
        <v>0</v>
      </c>
      <c r="O305" s="536">
        <v>0</v>
      </c>
      <c r="P305" s="536">
        <v>0</v>
      </c>
      <c r="Q305" s="536">
        <v>0</v>
      </c>
      <c r="R305" s="536"/>
      <c r="S305" s="536">
        <v>0</v>
      </c>
      <c r="T305" s="536">
        <v>0</v>
      </c>
      <c r="U305" s="536">
        <v>0</v>
      </c>
      <c r="V305" s="536">
        <v>0</v>
      </c>
      <c r="W305" s="536">
        <v>0</v>
      </c>
      <c r="X305" s="536">
        <v>0</v>
      </c>
      <c r="Y305" s="536">
        <v>0</v>
      </c>
      <c r="Z305" s="536">
        <v>0</v>
      </c>
      <c r="AA305" s="536">
        <v>0</v>
      </c>
      <c r="AB305" s="536"/>
      <c r="AC305" s="536"/>
      <c r="AD305" s="536">
        <v>0</v>
      </c>
      <c r="AE305" s="536">
        <v>0</v>
      </c>
      <c r="AF305" s="536"/>
      <c r="AG305" s="536">
        <v>0</v>
      </c>
      <c r="AH305" s="536">
        <v>0</v>
      </c>
      <c r="AI305" s="536"/>
      <c r="AJ305" s="536">
        <v>0</v>
      </c>
      <c r="AK305" s="536">
        <v>0</v>
      </c>
      <c r="AL305" s="536">
        <v>0</v>
      </c>
      <c r="AM305" s="536"/>
      <c r="AN305" s="765">
        <v>0</v>
      </c>
      <c r="AO305" s="536">
        <v>0</v>
      </c>
      <c r="AP305" s="536">
        <v>0</v>
      </c>
      <c r="AQ305" s="536">
        <v>0</v>
      </c>
      <c r="AR305" s="536">
        <v>0</v>
      </c>
      <c r="AS305" s="536"/>
      <c r="AT305" s="536">
        <v>0</v>
      </c>
      <c r="AU305" s="536">
        <v>0</v>
      </c>
      <c r="AV305" s="536">
        <v>0</v>
      </c>
      <c r="AW305" s="536">
        <v>0</v>
      </c>
      <c r="AX305" s="536"/>
      <c r="AY305" s="536">
        <v>0</v>
      </c>
      <c r="AZ305" s="536">
        <v>0</v>
      </c>
      <c r="BA305" s="536">
        <v>0</v>
      </c>
      <c r="BB305" s="536">
        <v>0</v>
      </c>
      <c r="BC305" s="536">
        <v>0</v>
      </c>
      <c r="BD305" s="536">
        <v>0</v>
      </c>
      <c r="BE305" s="536">
        <v>0</v>
      </c>
      <c r="BF305" s="536"/>
      <c r="BG305" s="536">
        <v>0</v>
      </c>
      <c r="BH305" s="536"/>
      <c r="BI305" s="536">
        <v>0</v>
      </c>
      <c r="BJ305" s="536">
        <v>0</v>
      </c>
      <c r="BK305" s="536">
        <v>0</v>
      </c>
      <c r="BL305" s="536">
        <v>0</v>
      </c>
      <c r="BM305" s="536"/>
      <c r="BN305" s="536">
        <v>0</v>
      </c>
      <c r="BO305" s="536">
        <v>0</v>
      </c>
      <c r="BP305" s="536">
        <v>0</v>
      </c>
      <c r="BQ305" s="536">
        <v>0</v>
      </c>
      <c r="BR305" s="536">
        <v>0</v>
      </c>
      <c r="BS305" s="536">
        <v>0</v>
      </c>
      <c r="BT305" s="536">
        <v>0</v>
      </c>
      <c r="BU305" s="536">
        <v>0</v>
      </c>
      <c r="BV305" s="536"/>
      <c r="BW305" s="559">
        <v>0</v>
      </c>
    </row>
    <row r="306" spans="1:83" s="537" customFormat="1" ht="15.75" x14ac:dyDescent="0.25">
      <c r="A306" s="502">
        <v>68</v>
      </c>
      <c r="B306" s="535">
        <v>5655</v>
      </c>
      <c r="C306" s="536">
        <v>3342153.29</v>
      </c>
      <c r="D306" s="536">
        <v>135509.95000000001</v>
      </c>
      <c r="E306" s="536">
        <v>12332.02</v>
      </c>
      <c r="F306" s="536">
        <v>322060</v>
      </c>
      <c r="G306" s="536"/>
      <c r="H306" s="536">
        <v>247404.01</v>
      </c>
      <c r="I306" s="536">
        <v>240780.57</v>
      </c>
      <c r="J306" s="536"/>
      <c r="K306" s="536">
        <v>250938.5</v>
      </c>
      <c r="L306" s="536">
        <v>111825.95</v>
      </c>
      <c r="M306" s="536">
        <v>44009.01</v>
      </c>
      <c r="N306" s="536">
        <v>40165.360000000001</v>
      </c>
      <c r="O306" s="536">
        <v>72553.42</v>
      </c>
      <c r="P306" s="536">
        <v>125587.78</v>
      </c>
      <c r="Q306" s="536">
        <v>285723.52000000002</v>
      </c>
      <c r="R306" s="536"/>
      <c r="S306" s="536">
        <v>451910.55</v>
      </c>
      <c r="T306" s="536">
        <v>330993.05</v>
      </c>
      <c r="U306" s="536">
        <v>152391</v>
      </c>
      <c r="V306" s="536">
        <v>24546.55</v>
      </c>
      <c r="W306" s="536">
        <v>283881.96000000002</v>
      </c>
      <c r="X306" s="536">
        <v>121424.7</v>
      </c>
      <c r="Y306" s="536">
        <v>39608.239999999998</v>
      </c>
      <c r="Z306" s="536">
        <v>694392.13</v>
      </c>
      <c r="AA306" s="536">
        <v>112740.9</v>
      </c>
      <c r="AB306" s="536"/>
      <c r="AC306" s="536"/>
      <c r="AD306" s="536">
        <v>147841.38</v>
      </c>
      <c r="AE306" s="536">
        <v>50350.1</v>
      </c>
      <c r="AF306" s="536"/>
      <c r="AG306" s="536">
        <v>55386.81</v>
      </c>
      <c r="AH306" s="536">
        <v>86313.45</v>
      </c>
      <c r="AI306" s="536"/>
      <c r="AJ306" s="536">
        <v>4737465.71</v>
      </c>
      <c r="AK306" s="536">
        <v>1385598.4</v>
      </c>
      <c r="AL306" s="536">
        <v>144451.29999999999</v>
      </c>
      <c r="AM306" s="536"/>
      <c r="AN306" s="765">
        <v>179413.18</v>
      </c>
      <c r="AO306" s="536">
        <v>987607.95</v>
      </c>
      <c r="AP306" s="536">
        <v>73247.16</v>
      </c>
      <c r="AQ306" s="536">
        <v>82157.42</v>
      </c>
      <c r="AR306" s="536">
        <v>707267.84</v>
      </c>
      <c r="AS306" s="536"/>
      <c r="AT306" s="536">
        <v>113393</v>
      </c>
      <c r="AU306" s="536">
        <v>225478.28</v>
      </c>
      <c r="AV306" s="536">
        <v>265313.21000000002</v>
      </c>
      <c r="AW306" s="536">
        <v>46356.27</v>
      </c>
      <c r="AX306" s="536"/>
      <c r="AY306" s="536">
        <v>296186.0037</v>
      </c>
      <c r="AZ306" s="536">
        <v>33234.11</v>
      </c>
      <c r="BA306" s="536">
        <v>774763.24</v>
      </c>
      <c r="BB306" s="536">
        <v>78929.87</v>
      </c>
      <c r="BC306" s="536">
        <v>55799</v>
      </c>
      <c r="BD306" s="536">
        <v>124281.98</v>
      </c>
      <c r="BE306" s="536">
        <v>159827.69</v>
      </c>
      <c r="BF306" s="536"/>
      <c r="BG306" s="536">
        <v>200089.92</v>
      </c>
      <c r="BH306" s="536"/>
      <c r="BI306" s="536">
        <v>279078.77</v>
      </c>
      <c r="BJ306" s="536">
        <v>55401.06</v>
      </c>
      <c r="BK306" s="536">
        <v>42011.360000000001</v>
      </c>
      <c r="BL306" s="536">
        <v>13141.32</v>
      </c>
      <c r="BM306" s="536"/>
      <c r="BN306" s="536">
        <v>328027.21999999997</v>
      </c>
      <c r="BO306" s="536">
        <v>33640.620000000003</v>
      </c>
      <c r="BP306" s="536">
        <v>4166976.37</v>
      </c>
      <c r="BQ306" s="536">
        <v>1192320.58</v>
      </c>
      <c r="BR306" s="536">
        <v>51875.040000000001</v>
      </c>
      <c r="BS306" s="536">
        <v>428144</v>
      </c>
      <c r="BT306" s="536">
        <v>113136.64</v>
      </c>
      <c r="BU306" s="536">
        <v>192001.44</v>
      </c>
      <c r="BV306" s="536"/>
      <c r="BW306" s="559">
        <v>182848.16</v>
      </c>
    </row>
    <row r="307" spans="1:83" ht="15.75" x14ac:dyDescent="0.25">
      <c r="A307" s="502">
        <v>69</v>
      </c>
      <c r="B307" s="590">
        <v>5665</v>
      </c>
      <c r="C307" s="591">
        <v>4010036.85</v>
      </c>
      <c r="D307" s="591">
        <v>36916.720000000001</v>
      </c>
      <c r="E307" s="591">
        <v>22561.119999999999</v>
      </c>
      <c r="F307" s="591">
        <v>1241359</v>
      </c>
      <c r="G307" s="591"/>
      <c r="H307" s="591">
        <v>13032.29</v>
      </c>
      <c r="I307" s="591">
        <v>737211.86</v>
      </c>
      <c r="J307" s="591"/>
      <c r="K307" s="591">
        <v>507416.16</v>
      </c>
      <c r="L307" s="591">
        <v>99891.75</v>
      </c>
      <c r="M307" s="591">
        <v>21243.68</v>
      </c>
      <c r="N307" s="591">
        <v>102097.54</v>
      </c>
      <c r="O307" s="591">
        <v>0</v>
      </c>
      <c r="P307" s="591">
        <v>6136.93</v>
      </c>
      <c r="Q307" s="591">
        <v>8432.2900000000009</v>
      </c>
      <c r="R307" s="591"/>
      <c r="S307" s="591">
        <v>25849.919999999998</v>
      </c>
      <c r="T307" s="591">
        <v>136142.62</v>
      </c>
      <c r="U307" s="591">
        <v>759339.79</v>
      </c>
      <c r="V307" s="591">
        <v>1985.02</v>
      </c>
      <c r="W307" s="591">
        <v>141365.51999999999</v>
      </c>
      <c r="X307" s="591">
        <v>98236.62</v>
      </c>
      <c r="Y307" s="591">
        <v>81724.759999999995</v>
      </c>
      <c r="Z307" s="591">
        <v>218233.52</v>
      </c>
      <c r="AA307" s="591">
        <v>111076.89</v>
      </c>
      <c r="AB307" s="591"/>
      <c r="AC307" s="591"/>
      <c r="AD307" s="591">
        <v>575218.28</v>
      </c>
      <c r="AE307" s="591">
        <v>15765.46</v>
      </c>
      <c r="AF307" s="591"/>
      <c r="AG307" s="591">
        <v>0</v>
      </c>
      <c r="AH307" s="591">
        <v>17900</v>
      </c>
      <c r="AI307" s="591"/>
      <c r="AJ307" s="591">
        <v>23289351.640000001</v>
      </c>
      <c r="AK307" s="591">
        <v>1937503.44</v>
      </c>
      <c r="AL307" s="591">
        <v>287679.33</v>
      </c>
      <c r="AM307" s="591"/>
      <c r="AN307" s="769">
        <v>124074.8</v>
      </c>
      <c r="AO307" s="591">
        <v>104962.16</v>
      </c>
      <c r="AP307" s="591">
        <v>41566</v>
      </c>
      <c r="AQ307" s="591">
        <v>887737.19</v>
      </c>
      <c r="AR307" s="591">
        <v>772749.89</v>
      </c>
      <c r="AS307" s="591"/>
      <c r="AT307" s="591">
        <v>413660</v>
      </c>
      <c r="AU307" s="591">
        <v>178411.64</v>
      </c>
      <c r="AV307" s="591">
        <v>36568.910000000003</v>
      </c>
      <c r="AW307" s="591">
        <v>58220.4</v>
      </c>
      <c r="AX307" s="591"/>
      <c r="AY307" s="591">
        <v>99258.373550000004</v>
      </c>
      <c r="AZ307" s="591">
        <v>12954.11</v>
      </c>
      <c r="BA307" s="591">
        <v>387294.49</v>
      </c>
      <c r="BB307" s="591">
        <v>148637.06</v>
      </c>
      <c r="BC307" s="591">
        <v>739246</v>
      </c>
      <c r="BD307" s="591">
        <v>452725.05</v>
      </c>
      <c r="BE307" s="591">
        <v>78858.61</v>
      </c>
      <c r="BF307" s="591"/>
      <c r="BG307" s="591">
        <v>91237.3</v>
      </c>
      <c r="BH307" s="591"/>
      <c r="BI307" s="591">
        <v>77826.28</v>
      </c>
      <c r="BJ307" s="591">
        <v>41607.43</v>
      </c>
      <c r="BK307" s="591">
        <v>134830.39999999999</v>
      </c>
      <c r="BL307" s="591">
        <v>36223.32</v>
      </c>
      <c r="BM307" s="591"/>
      <c r="BN307" s="591">
        <v>156763.84</v>
      </c>
      <c r="BO307" s="591">
        <v>204801.58</v>
      </c>
      <c r="BP307" s="591">
        <v>144306.38</v>
      </c>
      <c r="BQ307" s="591">
        <v>775476.23</v>
      </c>
      <c r="BR307" s="591">
        <v>119040.22</v>
      </c>
      <c r="BS307" s="591">
        <v>312096</v>
      </c>
      <c r="BT307" s="591">
        <v>105301.09</v>
      </c>
      <c r="BU307" s="591">
        <v>61685.55</v>
      </c>
      <c r="BV307" s="591"/>
      <c r="BW307" s="591">
        <v>231096.81</v>
      </c>
      <c r="CE307" s="504"/>
    </row>
    <row r="308" spans="1:83" ht="15.75" x14ac:dyDescent="0.25">
      <c r="A308" s="502">
        <v>70</v>
      </c>
      <c r="B308" s="590">
        <v>5670</v>
      </c>
      <c r="C308" s="591">
        <v>1360152.75</v>
      </c>
      <c r="D308" s="591">
        <v>266504.92</v>
      </c>
      <c r="E308" s="591">
        <v>0</v>
      </c>
      <c r="F308" s="591">
        <v>0</v>
      </c>
      <c r="G308" s="591"/>
      <c r="H308" s="591">
        <v>14583.31</v>
      </c>
      <c r="I308" s="591">
        <v>0</v>
      </c>
      <c r="J308" s="591"/>
      <c r="K308" s="591">
        <v>363466.44</v>
      </c>
      <c r="L308" s="591">
        <v>0</v>
      </c>
      <c r="M308" s="591">
        <v>0</v>
      </c>
      <c r="N308" s="591">
        <v>0</v>
      </c>
      <c r="O308" s="591">
        <v>16800</v>
      </c>
      <c r="P308" s="591">
        <v>0</v>
      </c>
      <c r="Q308" s="591">
        <v>0</v>
      </c>
      <c r="R308" s="591"/>
      <c r="S308" s="591">
        <v>0</v>
      </c>
      <c r="T308" s="591">
        <v>0</v>
      </c>
      <c r="U308" s="591">
        <v>0</v>
      </c>
      <c r="V308" s="591">
        <v>0</v>
      </c>
      <c r="W308" s="591">
        <v>0</v>
      </c>
      <c r="X308" s="591">
        <v>0</v>
      </c>
      <c r="Y308" s="591">
        <v>17151.64</v>
      </c>
      <c r="Z308" s="591">
        <v>0</v>
      </c>
      <c r="AA308" s="591">
        <v>0</v>
      </c>
      <c r="AB308" s="591"/>
      <c r="AC308" s="591"/>
      <c r="AD308" s="591">
        <v>0</v>
      </c>
      <c r="AE308" s="591">
        <v>14671.68</v>
      </c>
      <c r="AF308" s="591"/>
      <c r="AG308" s="591">
        <v>12314.79</v>
      </c>
      <c r="AH308" s="591">
        <v>0</v>
      </c>
      <c r="AI308" s="591"/>
      <c r="AJ308" s="591">
        <v>10027899.27</v>
      </c>
      <c r="AK308" s="591">
        <v>0</v>
      </c>
      <c r="AL308" s="591">
        <v>824.15</v>
      </c>
      <c r="AM308" s="591"/>
      <c r="AN308" s="769">
        <v>249883.59</v>
      </c>
      <c r="AO308" s="591">
        <v>0</v>
      </c>
      <c r="AP308" s="591">
        <v>0</v>
      </c>
      <c r="AQ308" s="591">
        <v>0</v>
      </c>
      <c r="AR308" s="591">
        <v>0</v>
      </c>
      <c r="AS308" s="591"/>
      <c r="AT308" s="591">
        <v>0</v>
      </c>
      <c r="AU308" s="591">
        <v>124533.08</v>
      </c>
      <c r="AV308" s="591">
        <v>0</v>
      </c>
      <c r="AW308" s="591">
        <v>0</v>
      </c>
      <c r="AX308" s="591"/>
      <c r="AY308" s="591">
        <v>0</v>
      </c>
      <c r="AZ308" s="591">
        <v>0</v>
      </c>
      <c r="BA308" s="591">
        <v>2400</v>
      </c>
      <c r="BB308" s="591">
        <v>0</v>
      </c>
      <c r="BC308" s="591">
        <v>0</v>
      </c>
      <c r="BD308" s="591">
        <v>334707</v>
      </c>
      <c r="BE308" s="591">
        <v>14330.76</v>
      </c>
      <c r="BF308" s="591"/>
      <c r="BG308" s="591">
        <v>696454</v>
      </c>
      <c r="BH308" s="591"/>
      <c r="BI308" s="591">
        <v>0</v>
      </c>
      <c r="BJ308" s="591">
        <v>0</v>
      </c>
      <c r="BK308" s="591">
        <v>8208.36</v>
      </c>
      <c r="BL308" s="591">
        <v>0</v>
      </c>
      <c r="BM308" s="591"/>
      <c r="BN308" s="591">
        <v>361508.26</v>
      </c>
      <c r="BO308" s="591">
        <v>150000</v>
      </c>
      <c r="BP308" s="591">
        <v>-1076.6300000000001</v>
      </c>
      <c r="BQ308" s="591">
        <v>0</v>
      </c>
      <c r="BR308" s="591">
        <v>0</v>
      </c>
      <c r="BS308" s="591">
        <v>0</v>
      </c>
      <c r="BT308" s="591">
        <v>0</v>
      </c>
      <c r="BU308" s="591">
        <v>0</v>
      </c>
      <c r="BV308" s="591"/>
      <c r="BW308" s="591">
        <v>0</v>
      </c>
      <c r="CE308" s="504"/>
    </row>
    <row r="309" spans="1:83" ht="15.75" x14ac:dyDescent="0.25">
      <c r="A309" s="502">
        <v>71</v>
      </c>
      <c r="B309" s="590">
        <v>5672</v>
      </c>
      <c r="C309" s="591">
        <v>0</v>
      </c>
      <c r="D309" s="591"/>
      <c r="E309" s="591">
        <v>0</v>
      </c>
      <c r="F309" s="591">
        <v>0</v>
      </c>
      <c r="G309" s="591"/>
      <c r="H309" s="591">
        <v>0</v>
      </c>
      <c r="I309" s="591">
        <v>0</v>
      </c>
      <c r="J309" s="591"/>
      <c r="K309" s="591"/>
      <c r="L309" s="591">
        <v>0</v>
      </c>
      <c r="M309" s="591">
        <v>0</v>
      </c>
      <c r="N309" s="591">
        <v>0</v>
      </c>
      <c r="O309" s="591">
        <v>0</v>
      </c>
      <c r="P309" s="591">
        <v>0</v>
      </c>
      <c r="Q309" s="591">
        <v>35845.360000000001</v>
      </c>
      <c r="R309" s="591"/>
      <c r="S309" s="591">
        <v>0</v>
      </c>
      <c r="T309" s="591">
        <v>0</v>
      </c>
      <c r="U309" s="591">
        <v>0</v>
      </c>
      <c r="V309" s="591">
        <v>0</v>
      </c>
      <c r="W309" s="591">
        <v>0</v>
      </c>
      <c r="X309" s="591">
        <v>0</v>
      </c>
      <c r="Y309" s="591">
        <v>0</v>
      </c>
      <c r="Z309" s="591">
        <v>0</v>
      </c>
      <c r="AA309" s="591">
        <v>0</v>
      </c>
      <c r="AB309" s="591"/>
      <c r="AC309" s="591"/>
      <c r="AD309" s="591">
        <v>0</v>
      </c>
      <c r="AE309" s="591">
        <v>0</v>
      </c>
      <c r="AF309" s="591"/>
      <c r="AG309" s="591">
        <v>0</v>
      </c>
      <c r="AH309" s="591">
        <v>0</v>
      </c>
      <c r="AI309" s="591"/>
      <c r="AJ309" s="591"/>
      <c r="AK309" s="591">
        <v>0</v>
      </c>
      <c r="AL309" s="591">
        <v>0</v>
      </c>
      <c r="AM309" s="591"/>
      <c r="AN309" s="769">
        <v>0</v>
      </c>
      <c r="AO309" s="591">
        <v>0</v>
      </c>
      <c r="AP309" s="591">
        <v>0</v>
      </c>
      <c r="AQ309" s="591">
        <v>0</v>
      </c>
      <c r="AR309" s="591">
        <v>0</v>
      </c>
      <c r="AS309" s="591"/>
      <c r="AT309" s="591">
        <v>0</v>
      </c>
      <c r="AU309" s="591">
        <v>0</v>
      </c>
      <c r="AV309" s="591">
        <v>0</v>
      </c>
      <c r="AW309" s="591">
        <v>0</v>
      </c>
      <c r="AX309" s="591"/>
      <c r="AY309" s="591">
        <v>0</v>
      </c>
      <c r="AZ309" s="591">
        <v>0</v>
      </c>
      <c r="BA309" s="591">
        <v>0</v>
      </c>
      <c r="BB309" s="591">
        <v>0</v>
      </c>
      <c r="BC309" s="591">
        <v>1294</v>
      </c>
      <c r="BD309" s="591">
        <v>0</v>
      </c>
      <c r="BE309" s="591">
        <v>0</v>
      </c>
      <c r="BF309" s="591"/>
      <c r="BG309" s="591">
        <v>0</v>
      </c>
      <c r="BH309" s="591"/>
      <c r="BI309" s="591">
        <v>0</v>
      </c>
      <c r="BJ309" s="591">
        <v>0</v>
      </c>
      <c r="BK309" s="591">
        <v>0</v>
      </c>
      <c r="BL309" s="591">
        <v>0</v>
      </c>
      <c r="BM309" s="591"/>
      <c r="BN309" s="591">
        <v>0</v>
      </c>
      <c r="BO309" s="591">
        <v>0</v>
      </c>
      <c r="BP309" s="591">
        <v>0</v>
      </c>
      <c r="BQ309" s="591">
        <v>0</v>
      </c>
      <c r="BR309" s="591">
        <v>0</v>
      </c>
      <c r="BS309" s="591">
        <v>0</v>
      </c>
      <c r="BT309" s="591">
        <v>0</v>
      </c>
      <c r="BU309" s="591">
        <v>0</v>
      </c>
      <c r="BV309" s="591"/>
      <c r="BW309" s="591">
        <v>0</v>
      </c>
      <c r="CE309" s="504"/>
    </row>
    <row r="310" spans="1:83" ht="15.75" x14ac:dyDescent="0.25">
      <c r="A310" s="502">
        <v>72</v>
      </c>
      <c r="B310" s="590">
        <v>5675</v>
      </c>
      <c r="C310" s="591">
        <v>25809993.219999999</v>
      </c>
      <c r="D310" s="591">
        <v>1144471.73</v>
      </c>
      <c r="E310" s="591">
        <v>27663.87</v>
      </c>
      <c r="F310" s="591">
        <v>289020</v>
      </c>
      <c r="G310" s="591"/>
      <c r="H310" s="591">
        <v>161793.26999999999</v>
      </c>
      <c r="I310" s="591">
        <v>401542.78</v>
      </c>
      <c r="J310" s="591"/>
      <c r="K310" s="591">
        <v>-416720.65</v>
      </c>
      <c r="L310" s="591">
        <v>17569.02</v>
      </c>
      <c r="M310" s="591">
        <v>0</v>
      </c>
      <c r="N310" s="591">
        <v>4135.96</v>
      </c>
      <c r="O310" s="591">
        <v>0</v>
      </c>
      <c r="P310" s="591">
        <v>62585.5</v>
      </c>
      <c r="Q310" s="591">
        <v>1290623.83</v>
      </c>
      <c r="R310" s="591"/>
      <c r="S310" s="591">
        <v>615328.98</v>
      </c>
      <c r="T310" s="591">
        <v>1638969.42</v>
      </c>
      <c r="U310" s="591">
        <v>189156</v>
      </c>
      <c r="V310" s="591">
        <v>0</v>
      </c>
      <c r="W310" s="591">
        <v>374884.49</v>
      </c>
      <c r="X310" s="591">
        <v>120029.2</v>
      </c>
      <c r="Y310" s="591">
        <v>1421.1</v>
      </c>
      <c r="Z310" s="591">
        <v>623868.44999999995</v>
      </c>
      <c r="AA310" s="591">
        <v>106485.67</v>
      </c>
      <c r="AB310" s="591"/>
      <c r="AC310" s="591"/>
      <c r="AD310" s="591">
        <v>205415.07</v>
      </c>
      <c r="AE310" s="591">
        <v>0</v>
      </c>
      <c r="AF310" s="591"/>
      <c r="AG310" s="591">
        <v>0</v>
      </c>
      <c r="AH310" s="591">
        <v>26255.63</v>
      </c>
      <c r="AI310" s="591"/>
      <c r="AJ310" s="591">
        <v>80855724.359999999</v>
      </c>
      <c r="AK310" s="591">
        <v>6339473.1900000004</v>
      </c>
      <c r="AL310" s="591">
        <v>313324.13</v>
      </c>
      <c r="AM310" s="591"/>
      <c r="AN310" s="769">
        <v>100591.09</v>
      </c>
      <c r="AO310" s="591">
        <v>1076100.6599999999</v>
      </c>
      <c r="AP310" s="591">
        <v>65192.44</v>
      </c>
      <c r="AQ310" s="591">
        <v>477989.49</v>
      </c>
      <c r="AR310" s="591">
        <v>684044.68</v>
      </c>
      <c r="AS310" s="591"/>
      <c r="AT310" s="591">
        <v>625649</v>
      </c>
      <c r="AU310" s="591">
        <v>529549.97</v>
      </c>
      <c r="AV310" s="591">
        <v>703477.09</v>
      </c>
      <c r="AW310" s="591">
        <v>319872.53999999998</v>
      </c>
      <c r="AX310" s="591"/>
      <c r="AY310" s="591">
        <v>211050.91</v>
      </c>
      <c r="AZ310" s="591">
        <v>0</v>
      </c>
      <c r="BA310" s="591">
        <v>530856.37</v>
      </c>
      <c r="BB310" s="591">
        <v>70875.990000000005</v>
      </c>
      <c r="BC310" s="591">
        <v>330204</v>
      </c>
      <c r="BD310" s="591">
        <v>995736.52</v>
      </c>
      <c r="BE310" s="591">
        <v>191538.17</v>
      </c>
      <c r="BF310" s="591"/>
      <c r="BG310" s="591">
        <v>0</v>
      </c>
      <c r="BH310" s="591"/>
      <c r="BI310" s="591">
        <v>319986.58</v>
      </c>
      <c r="BJ310" s="591">
        <v>14089.12</v>
      </c>
      <c r="BK310" s="591">
        <v>37171.449999999997</v>
      </c>
      <c r="BL310" s="591">
        <v>12485</v>
      </c>
      <c r="BM310" s="591"/>
      <c r="BN310" s="591">
        <v>35146.339999999997</v>
      </c>
      <c r="BO310" s="591">
        <v>0</v>
      </c>
      <c r="BP310" s="591">
        <v>25813228.879999999</v>
      </c>
      <c r="BQ310" s="591">
        <v>1490509.5</v>
      </c>
      <c r="BR310" s="591">
        <v>28172.46</v>
      </c>
      <c r="BS310" s="591">
        <v>614484</v>
      </c>
      <c r="BT310" s="591">
        <v>0</v>
      </c>
      <c r="BU310" s="591">
        <v>6228.41</v>
      </c>
      <c r="BV310" s="591"/>
      <c r="BW310" s="591">
        <v>134917.91</v>
      </c>
      <c r="CE310" s="504"/>
    </row>
    <row r="311" spans="1:83" ht="15.75" x14ac:dyDescent="0.25">
      <c r="A311" s="502">
        <v>73</v>
      </c>
      <c r="B311" s="590">
        <v>5680</v>
      </c>
      <c r="C311" s="591">
        <v>0</v>
      </c>
      <c r="D311" s="591">
        <v>18233</v>
      </c>
      <c r="E311" s="591">
        <v>0</v>
      </c>
      <c r="F311" s="591">
        <v>0</v>
      </c>
      <c r="G311" s="591"/>
      <c r="H311" s="591">
        <v>25182</v>
      </c>
      <c r="I311" s="591">
        <v>0</v>
      </c>
      <c r="J311" s="591"/>
      <c r="K311" s="591">
        <v>14758.15</v>
      </c>
      <c r="L311" s="591">
        <v>9374.0499999999993</v>
      </c>
      <c r="M311" s="591">
        <v>0</v>
      </c>
      <c r="N311" s="591">
        <v>8068</v>
      </c>
      <c r="O311" s="591">
        <v>2061</v>
      </c>
      <c r="P311" s="591">
        <v>5292</v>
      </c>
      <c r="Q311" s="591">
        <v>0</v>
      </c>
      <c r="R311" s="591"/>
      <c r="S311" s="591">
        <v>0</v>
      </c>
      <c r="T311" s="591">
        <v>43450</v>
      </c>
      <c r="U311" s="591">
        <v>12329</v>
      </c>
      <c r="V311" s="591">
        <v>3217.2</v>
      </c>
      <c r="W311" s="591">
        <v>13136</v>
      </c>
      <c r="X311" s="591">
        <v>10718</v>
      </c>
      <c r="Y311" s="591">
        <v>5328.2</v>
      </c>
      <c r="Z311" s="591">
        <v>0</v>
      </c>
      <c r="AA311" s="591">
        <v>0</v>
      </c>
      <c r="AB311" s="591"/>
      <c r="AC311" s="591"/>
      <c r="AD311" s="591">
        <v>0</v>
      </c>
      <c r="AE311" s="591">
        <v>2603</v>
      </c>
      <c r="AF311" s="591"/>
      <c r="AG311" s="591">
        <v>1600</v>
      </c>
      <c r="AH311" s="591">
        <v>4679.97</v>
      </c>
      <c r="AI311" s="591"/>
      <c r="AJ311" s="591">
        <v>0</v>
      </c>
      <c r="AK311" s="591">
        <v>0</v>
      </c>
      <c r="AL311" s="591">
        <v>11175</v>
      </c>
      <c r="AM311" s="591"/>
      <c r="AN311" s="769">
        <v>12619</v>
      </c>
      <c r="AO311" s="591">
        <v>43877</v>
      </c>
      <c r="AP311" s="591">
        <v>0</v>
      </c>
      <c r="AQ311" s="591">
        <v>14751.84</v>
      </c>
      <c r="AR311" s="591">
        <v>0</v>
      </c>
      <c r="AS311" s="591"/>
      <c r="AT311" s="591">
        <v>0</v>
      </c>
      <c r="AU311" s="591">
        <v>0</v>
      </c>
      <c r="AV311" s="591">
        <v>0</v>
      </c>
      <c r="AW311" s="591">
        <v>5400</v>
      </c>
      <c r="AX311" s="591"/>
      <c r="AY311" s="591">
        <v>12116.97</v>
      </c>
      <c r="AZ311" s="591">
        <v>3789.96</v>
      </c>
      <c r="BA311" s="591">
        <v>37415</v>
      </c>
      <c r="BB311" s="591">
        <v>0</v>
      </c>
      <c r="BC311" s="591">
        <v>0</v>
      </c>
      <c r="BD311" s="591">
        <v>0</v>
      </c>
      <c r="BE311" s="591">
        <v>8612</v>
      </c>
      <c r="BF311" s="591"/>
      <c r="BG311" s="591">
        <v>15634</v>
      </c>
      <c r="BH311" s="591"/>
      <c r="BI311" s="591">
        <v>0</v>
      </c>
      <c r="BJ311" s="591">
        <v>2911</v>
      </c>
      <c r="BK311" s="591">
        <v>3555</v>
      </c>
      <c r="BL311" s="591">
        <v>2668</v>
      </c>
      <c r="BM311" s="591"/>
      <c r="BN311" s="591">
        <v>0</v>
      </c>
      <c r="BO311" s="591">
        <v>0</v>
      </c>
      <c r="BP311" s="591">
        <v>575246</v>
      </c>
      <c r="BQ311" s="591">
        <v>0</v>
      </c>
      <c r="BR311" s="591">
        <v>6313.36</v>
      </c>
      <c r="BS311" s="591">
        <v>0</v>
      </c>
      <c r="BT311" s="591">
        <v>10926</v>
      </c>
      <c r="BU311" s="591">
        <v>4849</v>
      </c>
      <c r="BV311" s="591"/>
      <c r="BW311" s="591">
        <v>0</v>
      </c>
      <c r="CE311" s="504"/>
    </row>
    <row r="312" spans="1:83" x14ac:dyDescent="0.25">
      <c r="A312" s="503">
        <v>75</v>
      </c>
      <c r="B312" s="570" t="s">
        <v>124</v>
      </c>
      <c r="AH312" s="502"/>
      <c r="AL312" s="560"/>
      <c r="AM312" s="560"/>
      <c r="BQ312" s="502"/>
      <c r="CE312" s="504"/>
    </row>
    <row r="313" spans="1:83" ht="15.75" x14ac:dyDescent="0.25">
      <c r="A313" s="502">
        <v>76</v>
      </c>
      <c r="B313" s="590">
        <v>5635</v>
      </c>
      <c r="C313" s="591">
        <v>0</v>
      </c>
      <c r="D313" s="591">
        <v>53460.3</v>
      </c>
      <c r="E313" s="591">
        <v>8328.75</v>
      </c>
      <c r="F313" s="591">
        <v>198399</v>
      </c>
      <c r="G313" s="591"/>
      <c r="H313" s="591">
        <v>151706.74</v>
      </c>
      <c r="I313" s="591">
        <v>38294.92</v>
      </c>
      <c r="J313" s="591"/>
      <c r="K313" s="591">
        <v>66326.789999999994</v>
      </c>
      <c r="L313" s="591">
        <v>2191.35</v>
      </c>
      <c r="M313" s="591">
        <v>10681.96</v>
      </c>
      <c r="N313" s="591">
        <v>20949.84</v>
      </c>
      <c r="O313" s="591">
        <v>3568.32</v>
      </c>
      <c r="P313" s="591">
        <v>35718.47</v>
      </c>
      <c r="Q313" s="591">
        <v>25066.560000000001</v>
      </c>
      <c r="R313" s="591"/>
      <c r="S313" s="591">
        <v>160738.92000000001</v>
      </c>
      <c r="T313" s="591">
        <v>456878.75</v>
      </c>
      <c r="U313" s="591">
        <v>75190</v>
      </c>
      <c r="V313" s="591">
        <v>12648.35</v>
      </c>
      <c r="W313" s="591">
        <v>12516.75</v>
      </c>
      <c r="X313" s="591">
        <v>0</v>
      </c>
      <c r="Y313" s="591">
        <v>12449.81</v>
      </c>
      <c r="Z313" s="591">
        <v>135981.91</v>
      </c>
      <c r="AA313" s="591">
        <v>37016.5</v>
      </c>
      <c r="AB313" s="591"/>
      <c r="AC313" s="591"/>
      <c r="AD313" s="591">
        <v>71566.559999999998</v>
      </c>
      <c r="AE313" s="591">
        <v>9094.2199999999993</v>
      </c>
      <c r="AF313" s="591"/>
      <c r="AG313" s="591">
        <v>5497.2</v>
      </c>
      <c r="AH313" s="591">
        <v>4575</v>
      </c>
      <c r="AI313" s="591"/>
      <c r="AJ313" s="591">
        <v>4360240.8</v>
      </c>
      <c r="AK313" s="591">
        <v>1980427.73</v>
      </c>
      <c r="AL313" s="591">
        <v>48211.199999999997</v>
      </c>
      <c r="AM313" s="591"/>
      <c r="AN313" s="769">
        <v>169944.1</v>
      </c>
      <c r="AO313" s="591">
        <v>194301.56</v>
      </c>
      <c r="AP313" s="591">
        <v>40298.04</v>
      </c>
      <c r="AQ313" s="591">
        <v>51538.52</v>
      </c>
      <c r="AR313" s="591">
        <v>521293.36</v>
      </c>
      <c r="AS313" s="591"/>
      <c r="AT313" s="591">
        <v>144083</v>
      </c>
      <c r="AU313" s="591">
        <v>180143.77</v>
      </c>
      <c r="AV313" s="591">
        <v>324630.64</v>
      </c>
      <c r="AW313" s="591">
        <v>26941.01</v>
      </c>
      <c r="AX313" s="591"/>
      <c r="AY313" s="591">
        <v>126938.8</v>
      </c>
      <c r="AZ313" s="591">
        <v>40096.99</v>
      </c>
      <c r="BA313" s="591">
        <v>126874.55</v>
      </c>
      <c r="BB313" s="591">
        <v>36207.53</v>
      </c>
      <c r="BC313" s="591">
        <v>45978</v>
      </c>
      <c r="BD313" s="591">
        <v>115884.96</v>
      </c>
      <c r="BE313" s="591">
        <v>12739.74</v>
      </c>
      <c r="BF313" s="591"/>
      <c r="BG313" s="591">
        <v>126387.34</v>
      </c>
      <c r="BH313" s="591"/>
      <c r="BI313" s="591">
        <v>159899.32999999999</v>
      </c>
      <c r="BJ313" s="591">
        <v>0</v>
      </c>
      <c r="BK313" s="591">
        <v>16771.07</v>
      </c>
      <c r="BL313" s="591">
        <v>17535.64</v>
      </c>
      <c r="BM313" s="591"/>
      <c r="BN313" s="591">
        <v>34417.08</v>
      </c>
      <c r="BO313" s="591">
        <v>0</v>
      </c>
      <c r="BP313" s="591">
        <v>1206736.6299999999</v>
      </c>
      <c r="BQ313" s="591">
        <v>215994.74</v>
      </c>
      <c r="BR313" s="591">
        <v>13781.77</v>
      </c>
      <c r="BS313" s="591">
        <v>188689</v>
      </c>
      <c r="BT313" s="591">
        <v>0</v>
      </c>
      <c r="BU313" s="591">
        <v>45040.2</v>
      </c>
      <c r="BV313" s="591"/>
      <c r="BW313" s="591">
        <v>90553.02</v>
      </c>
      <c r="CE313" s="504"/>
    </row>
    <row r="314" spans="1:83" ht="15.75" x14ac:dyDescent="0.25">
      <c r="A314" s="502">
        <v>77</v>
      </c>
      <c r="B314" s="590">
        <v>6210</v>
      </c>
      <c r="C314" s="591">
        <v>0</v>
      </c>
      <c r="D314" s="591">
        <v>0</v>
      </c>
      <c r="E314" s="591">
        <v>0</v>
      </c>
      <c r="F314" s="591">
        <v>0</v>
      </c>
      <c r="G314" s="591"/>
      <c r="H314" s="591">
        <v>0</v>
      </c>
      <c r="I314" s="591">
        <v>0</v>
      </c>
      <c r="J314" s="591"/>
      <c r="K314" s="591">
        <v>0</v>
      </c>
      <c r="L314" s="591">
        <v>0</v>
      </c>
      <c r="M314" s="591">
        <v>0</v>
      </c>
      <c r="N314" s="591">
        <v>0</v>
      </c>
      <c r="O314" s="591">
        <v>0</v>
      </c>
      <c r="P314" s="591">
        <v>0</v>
      </c>
      <c r="Q314" s="591">
        <v>0</v>
      </c>
      <c r="R314" s="591"/>
      <c r="S314" s="591">
        <v>0</v>
      </c>
      <c r="T314" s="591">
        <v>0</v>
      </c>
      <c r="U314" s="591">
        <v>0</v>
      </c>
      <c r="V314" s="591">
        <v>0</v>
      </c>
      <c r="W314" s="591">
        <v>0</v>
      </c>
      <c r="X314" s="591">
        <v>0</v>
      </c>
      <c r="Y314" s="591">
        <v>0</v>
      </c>
      <c r="Z314" s="591">
        <v>0</v>
      </c>
      <c r="AA314" s="591">
        <v>0</v>
      </c>
      <c r="AB314" s="591"/>
      <c r="AC314" s="591"/>
      <c r="AD314" s="591">
        <v>0</v>
      </c>
      <c r="AE314" s="591">
        <v>0</v>
      </c>
      <c r="AF314" s="591"/>
      <c r="AG314" s="591">
        <v>0</v>
      </c>
      <c r="AH314" s="591">
        <v>0</v>
      </c>
      <c r="AI314" s="591"/>
      <c r="AJ314" s="591">
        <v>0</v>
      </c>
      <c r="AK314" s="591">
        <v>0</v>
      </c>
      <c r="AL314" s="591">
        <v>0</v>
      </c>
      <c r="AM314" s="591"/>
      <c r="AN314" s="769">
        <v>0</v>
      </c>
      <c r="AO314" s="591">
        <v>0</v>
      </c>
      <c r="AP314" s="591">
        <v>0</v>
      </c>
      <c r="AQ314" s="591">
        <v>0</v>
      </c>
      <c r="AR314" s="591">
        <v>0</v>
      </c>
      <c r="AS314" s="591"/>
      <c r="AT314" s="591">
        <v>0</v>
      </c>
      <c r="AU314" s="591">
        <v>0</v>
      </c>
      <c r="AV314" s="591">
        <v>0</v>
      </c>
      <c r="AW314" s="591">
        <v>0</v>
      </c>
      <c r="AX314" s="591"/>
      <c r="AY314" s="591">
        <v>0</v>
      </c>
      <c r="AZ314" s="591">
        <v>0</v>
      </c>
      <c r="BA314" s="591">
        <v>0</v>
      </c>
      <c r="BB314" s="591">
        <v>0</v>
      </c>
      <c r="BC314" s="591">
        <v>0</v>
      </c>
      <c r="BD314" s="591">
        <v>0</v>
      </c>
      <c r="BE314" s="591">
        <v>0</v>
      </c>
      <c r="BF314" s="591"/>
      <c r="BG314" s="591">
        <v>0</v>
      </c>
      <c r="BH314" s="591"/>
      <c r="BI314" s="591">
        <v>0</v>
      </c>
      <c r="BJ314" s="591">
        <v>0</v>
      </c>
      <c r="BK314" s="591">
        <v>0</v>
      </c>
      <c r="BL314" s="591">
        <v>0</v>
      </c>
      <c r="BM314" s="591"/>
      <c r="BN314" s="591">
        <v>0</v>
      </c>
      <c r="BO314" s="591">
        <v>0</v>
      </c>
      <c r="BP314" s="591">
        <v>0</v>
      </c>
      <c r="BQ314" s="591">
        <v>0</v>
      </c>
      <c r="BR314" s="591">
        <v>0</v>
      </c>
      <c r="BS314" s="591">
        <v>0</v>
      </c>
      <c r="BT314" s="591">
        <v>0</v>
      </c>
      <c r="BU314" s="591">
        <v>0</v>
      </c>
      <c r="BV314" s="591"/>
      <c r="BW314" s="591">
        <v>0</v>
      </c>
      <c r="CE314" s="504"/>
    </row>
    <row r="315" spans="1:83" x14ac:dyDescent="0.25">
      <c r="AH315" s="502"/>
      <c r="AL315" s="560"/>
      <c r="AM315" s="560"/>
      <c r="BQ315" s="502"/>
      <c r="CE315" s="504"/>
    </row>
    <row r="316" spans="1:83" x14ac:dyDescent="0.25">
      <c r="AH316" s="502"/>
      <c r="BC316" s="504"/>
      <c r="BQ316" s="502"/>
      <c r="BU316" s="560"/>
      <c r="BV316" s="560"/>
    </row>
    <row r="317" spans="1:83" x14ac:dyDescent="0.25">
      <c r="AH317" s="502"/>
      <c r="AI317" s="560"/>
    </row>
    <row r="318" spans="1:83" x14ac:dyDescent="0.25">
      <c r="BQ318" s="502"/>
      <c r="BR318" s="504"/>
    </row>
  </sheetData>
  <mergeCells count="6">
    <mergeCell ref="A139:A158"/>
    <mergeCell ref="A95:A111"/>
    <mergeCell ref="A113:A119"/>
    <mergeCell ref="A120:A123"/>
    <mergeCell ref="A124:A125"/>
    <mergeCell ref="A126:A13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FF45B-262F-4D52-8AA1-5981BFBCBD29}">
  <sheetPr>
    <tabColor rgb="FFFFC000"/>
  </sheetPr>
  <dimension ref="A1:X82"/>
  <sheetViews>
    <sheetView topLeftCell="K1" workbookViewId="0">
      <selection activeCell="N2" sqref="N2"/>
    </sheetView>
  </sheetViews>
  <sheetFormatPr defaultRowHeight="12.75" x14ac:dyDescent="0.2"/>
  <cols>
    <col min="1" max="1" width="50.140625" hidden="1" customWidth="1"/>
    <col min="2" max="4" width="14.7109375" style="2" hidden="1" customWidth="1"/>
    <col min="5" max="10" width="14.7109375" hidden="1" customWidth="1"/>
    <col min="11" max="11" width="44.7109375" bestFit="1" customWidth="1"/>
    <col min="12" max="12" width="6" bestFit="1" customWidth="1"/>
    <col min="13" max="13" width="13" style="452" customWidth="1"/>
    <col min="14" max="23" width="13" customWidth="1"/>
  </cols>
  <sheetData>
    <row r="1" spans="1:24" x14ac:dyDescent="0.2">
      <c r="C1" s="187" t="s">
        <v>422</v>
      </c>
      <c r="D1" s="187" t="s">
        <v>422</v>
      </c>
      <c r="E1" s="187" t="s">
        <v>423</v>
      </c>
      <c r="F1" s="187" t="s">
        <v>422</v>
      </c>
      <c r="G1" s="187" t="s">
        <v>422</v>
      </c>
      <c r="H1" s="187" t="s">
        <v>423</v>
      </c>
      <c r="I1" s="187" t="s">
        <v>423</v>
      </c>
      <c r="J1" s="187" t="s">
        <v>423</v>
      </c>
      <c r="L1" s="2"/>
      <c r="N1" s="864">
        <v>2020</v>
      </c>
      <c r="O1" s="864"/>
      <c r="P1" s="864"/>
      <c r="Q1" s="2"/>
      <c r="R1" s="864">
        <v>2021</v>
      </c>
      <c r="S1" s="864"/>
      <c r="T1" s="864">
        <v>2022</v>
      </c>
      <c r="U1" s="864"/>
      <c r="V1" s="864">
        <v>2023</v>
      </c>
      <c r="W1" s="864"/>
    </row>
    <row r="2" spans="1:24" ht="63.75" customHeight="1" x14ac:dyDescent="0.2">
      <c r="A2" s="274" t="s">
        <v>296</v>
      </c>
      <c r="B2" s="274" t="s">
        <v>424</v>
      </c>
      <c r="C2" s="274" t="s">
        <v>425</v>
      </c>
      <c r="D2" s="274" t="s">
        <v>426</v>
      </c>
      <c r="E2" s="274" t="s">
        <v>236</v>
      </c>
      <c r="F2" s="274" t="s">
        <v>427</v>
      </c>
      <c r="G2" s="274" t="s">
        <v>428</v>
      </c>
      <c r="H2" s="190" t="s">
        <v>429</v>
      </c>
      <c r="I2" s="190" t="s">
        <v>194</v>
      </c>
      <c r="J2" s="190" t="s">
        <v>430</v>
      </c>
      <c r="K2" s="723" t="s">
        <v>431</v>
      </c>
      <c r="L2" s="723" t="s">
        <v>424</v>
      </c>
      <c r="M2" s="726" t="s">
        <v>236</v>
      </c>
      <c r="N2" s="723" t="s">
        <v>427</v>
      </c>
      <c r="O2" s="723" t="s">
        <v>428</v>
      </c>
      <c r="P2" s="724" t="s">
        <v>1164</v>
      </c>
      <c r="Q2" s="725"/>
      <c r="R2" s="723" t="s">
        <v>427</v>
      </c>
      <c r="S2" s="724" t="s">
        <v>1164</v>
      </c>
      <c r="T2" s="723" t="s">
        <v>427</v>
      </c>
      <c r="U2" s="724" t="s">
        <v>1164</v>
      </c>
      <c r="V2" s="723" t="s">
        <v>427</v>
      </c>
      <c r="W2" s="724" t="s">
        <v>1164</v>
      </c>
    </row>
    <row r="3" spans="1:24" ht="15" x14ac:dyDescent="0.25">
      <c r="A3" s="37" t="s">
        <v>47</v>
      </c>
      <c r="B3" s="2">
        <v>2020</v>
      </c>
      <c r="C3" s="279">
        <f t="shared" ref="C3:C34" si="0">IF(E3&lt;-0.25,0,IF(E3&lt;-0.1,0.15,IF(E3&lt;0.1,0.3,IF(E3&lt;0.25,0.45,0.6))))</f>
        <v>0</v>
      </c>
      <c r="D3" s="279">
        <f t="shared" ref="D3:D34" si="1">IF(E3&lt;-0.25,1,IF(E3&lt;-0.1,2,IF(E3&lt;0.1,3,IF(E3&lt;0.25,4,5))))</f>
        <v>1</v>
      </c>
      <c r="E3" s="43">
        <f>HLOOKUP($A3,'2020 Benchmarking Calculations'!$H$235:$CC$239,2,FALSE)</f>
        <v>-0.64426985067298059</v>
      </c>
      <c r="F3" s="39">
        <f t="shared" ref="F3:F34" si="2">H3/I3</f>
        <v>305.10910268102748</v>
      </c>
      <c r="G3" s="39">
        <f t="shared" ref="G3:G34" si="3">H3/J3</f>
        <v>23523.482085576681</v>
      </c>
      <c r="H3" s="39">
        <f>HLOOKUP($A3,'2020 Benchmarking Calculations'!$H$235:$CC$239,3,FALSE)</f>
        <v>1670167.2280759444</v>
      </c>
      <c r="I3" s="39">
        <f>HLOOKUP($A3,'2020 Benchmarking Calculations'!$H$235:$CC$239,4,FALSE)</f>
        <v>5474</v>
      </c>
      <c r="J3" s="39">
        <f>HLOOKUP($A3,'2020 Benchmarking Calculations'!$H$235:$CC$239,5,FALSE)</f>
        <v>71</v>
      </c>
      <c r="K3" t="s">
        <v>47</v>
      </c>
      <c r="L3">
        <v>2020</v>
      </c>
      <c r="M3" s="452">
        <v>-0.64426985067298059</v>
      </c>
      <c r="N3" s="593">
        <f t="shared" ref="N3:N34" si="4">H3/I3</f>
        <v>305.10910268102748</v>
      </c>
      <c r="O3" s="593">
        <f t="shared" ref="O3:O34" si="5">H3/J3</f>
        <v>23523.482085576681</v>
      </c>
      <c r="P3" s="218">
        <v>1</v>
      </c>
      <c r="R3" s="593">
        <v>305.10910268102748</v>
      </c>
      <c r="S3" s="218">
        <f>RANK(R3,$R$3:$R$61,1)</f>
        <v>1</v>
      </c>
      <c r="T3" s="593">
        <v>305.10910268102748</v>
      </c>
      <c r="U3" s="218">
        <f>RANK(T3,$T$3:$T$61,1)</f>
        <v>1</v>
      </c>
      <c r="V3" s="593">
        <v>305.10910268102748</v>
      </c>
      <c r="W3" s="218">
        <f>RANK(V3,$V$3:$V$61,1)</f>
        <v>1</v>
      </c>
    </row>
    <row r="4" spans="1:24" ht="15" x14ac:dyDescent="0.25">
      <c r="A4" s="37" t="s">
        <v>31</v>
      </c>
      <c r="B4" s="2">
        <v>2020</v>
      </c>
      <c r="C4" s="279">
        <f t="shared" si="0"/>
        <v>0</v>
      </c>
      <c r="D4" s="279">
        <f t="shared" si="1"/>
        <v>1</v>
      </c>
      <c r="E4" s="43">
        <f>HLOOKUP($A4,'2020 Benchmarking Calculations'!$H$235:$CC$239,2,FALSE)</f>
        <v>-0.5139690634323113</v>
      </c>
      <c r="F4" s="39">
        <f t="shared" si="2"/>
        <v>380.12973711100551</v>
      </c>
      <c r="G4" s="39">
        <f t="shared" si="3"/>
        <v>28536.88240740477</v>
      </c>
      <c r="H4" s="39">
        <f>HLOOKUP($A4,'2020 Benchmarking Calculations'!$H$235:$CC$239,3,FALSE)</f>
        <v>4794196.2444440015</v>
      </c>
      <c r="I4" s="39">
        <f>HLOOKUP($A4,'2020 Benchmarking Calculations'!$H$235:$CC$239,4,FALSE)</f>
        <v>12612</v>
      </c>
      <c r="J4" s="39">
        <f>HLOOKUP($A4,'2020 Benchmarking Calculations'!$H$235:$CC$239,5,FALSE)</f>
        <v>168</v>
      </c>
      <c r="K4" t="s">
        <v>31</v>
      </c>
      <c r="L4">
        <v>2020</v>
      </c>
      <c r="M4" s="452">
        <v>-0.5139690634323113</v>
      </c>
      <c r="N4" s="593">
        <f t="shared" si="4"/>
        <v>380.12973711100551</v>
      </c>
      <c r="O4" s="593">
        <f t="shared" si="5"/>
        <v>28536.88240740477</v>
      </c>
      <c r="P4" s="218">
        <f t="shared" ref="P4:P35" si="6">P3+1</f>
        <v>2</v>
      </c>
      <c r="R4" s="593">
        <v>380.12973711100551</v>
      </c>
      <c r="S4" s="218">
        <f t="shared" ref="S4:S61" si="7">RANK(R4,$R$3:$R$61,1)</f>
        <v>2</v>
      </c>
      <c r="T4" s="593">
        <v>380.12973711100551</v>
      </c>
      <c r="U4" s="218">
        <f t="shared" ref="U4:U61" si="8">RANK(T4,$T$3:$T$61,1)</f>
        <v>2</v>
      </c>
      <c r="V4" s="593">
        <v>380.12973711100551</v>
      </c>
      <c r="W4" s="218">
        <f t="shared" ref="W4:W61" si="9">RANK(V4,$V$3:$V$61,1)</f>
        <v>2</v>
      </c>
    </row>
    <row r="5" spans="1:24" ht="15" x14ac:dyDescent="0.25">
      <c r="A5" s="37" t="s">
        <v>81</v>
      </c>
      <c r="B5" s="2">
        <v>2020</v>
      </c>
      <c r="C5" s="279">
        <f t="shared" si="0"/>
        <v>0</v>
      </c>
      <c r="D5" s="279">
        <f t="shared" si="1"/>
        <v>1</v>
      </c>
      <c r="E5" s="43">
        <f>HLOOKUP($A5,'2020 Benchmarking Calculations'!$H$235:$CC$239,2,FALSE)</f>
        <v>-0.45427548902336484</v>
      </c>
      <c r="F5" s="39">
        <f t="shared" si="2"/>
        <v>459.12948230738209</v>
      </c>
      <c r="G5" s="39">
        <f t="shared" si="3"/>
        <v>22464.211577637481</v>
      </c>
      <c r="H5" s="39">
        <f>HLOOKUP($A5,'2020 Benchmarking Calculations'!$H$235:$CC$239,3,FALSE)</f>
        <v>6537085.5690925065</v>
      </c>
      <c r="I5" s="39">
        <f>HLOOKUP($A5,'2020 Benchmarking Calculations'!$H$235:$CC$239,4,FALSE)</f>
        <v>14238</v>
      </c>
      <c r="J5" s="39">
        <f>HLOOKUP($A5,'2020 Benchmarking Calculations'!$H$235:$CC$239,5,FALSE)</f>
        <v>291</v>
      </c>
      <c r="K5" t="s">
        <v>81</v>
      </c>
      <c r="L5">
        <v>2020</v>
      </c>
      <c r="M5" s="452">
        <v>-0.45427548902336484</v>
      </c>
      <c r="N5" s="593">
        <f t="shared" si="4"/>
        <v>459.12948230738209</v>
      </c>
      <c r="O5" s="593">
        <f t="shared" si="5"/>
        <v>22464.211577637481</v>
      </c>
      <c r="P5" s="218">
        <f t="shared" si="6"/>
        <v>3</v>
      </c>
      <c r="R5" s="593">
        <v>459.12948230738209</v>
      </c>
      <c r="S5" s="218">
        <f t="shared" si="7"/>
        <v>3</v>
      </c>
      <c r="T5" s="593">
        <v>459.12948230738209</v>
      </c>
      <c r="U5" s="218">
        <f t="shared" si="8"/>
        <v>3</v>
      </c>
      <c r="V5" s="593">
        <v>459.12948230738209</v>
      </c>
      <c r="W5" s="218">
        <f t="shared" si="9"/>
        <v>3</v>
      </c>
    </row>
    <row r="6" spans="1:24" ht="15" x14ac:dyDescent="0.25">
      <c r="A6" s="37" t="s">
        <v>83</v>
      </c>
      <c r="B6" s="2">
        <v>2020</v>
      </c>
      <c r="C6" s="279">
        <f t="shared" si="0"/>
        <v>0</v>
      </c>
      <c r="D6" s="279">
        <f t="shared" si="1"/>
        <v>1</v>
      </c>
      <c r="E6" s="43">
        <f>HLOOKUP($A6,'2020 Benchmarking Calculations'!$H$235:$CC$239,2,FALSE)</f>
        <v>-0.2659699795391493</v>
      </c>
      <c r="F6" s="39">
        <f t="shared" si="2"/>
        <v>493.67438440469118</v>
      </c>
      <c r="G6" s="39">
        <f t="shared" si="3"/>
        <v>24038.145025243808</v>
      </c>
      <c r="H6" s="39">
        <f>HLOOKUP($A6,'2020 Benchmarking Calculations'!$H$235:$CC$239,3,FALSE)</f>
        <v>11874843.642470442</v>
      </c>
      <c r="I6" s="39">
        <f>HLOOKUP($A6,'2020 Benchmarking Calculations'!$H$235:$CC$239,4,FALSE)</f>
        <v>24054</v>
      </c>
      <c r="J6" s="39">
        <f>HLOOKUP($A6,'2020 Benchmarking Calculations'!$H$235:$CC$239,5,FALSE)</f>
        <v>494</v>
      </c>
      <c r="K6" t="s">
        <v>83</v>
      </c>
      <c r="L6">
        <v>2020</v>
      </c>
      <c r="M6" s="452">
        <v>-0.2659699795391493</v>
      </c>
      <c r="N6" s="593">
        <f t="shared" si="4"/>
        <v>493.67438440469118</v>
      </c>
      <c r="O6" s="593">
        <f t="shared" si="5"/>
        <v>24038.145025243808</v>
      </c>
      <c r="P6" s="218">
        <f t="shared" si="6"/>
        <v>4</v>
      </c>
      <c r="R6" s="593">
        <v>493.67438440469118</v>
      </c>
      <c r="S6" s="218">
        <f t="shared" si="7"/>
        <v>4</v>
      </c>
      <c r="T6" s="593">
        <v>493.67438440469118</v>
      </c>
      <c r="U6" s="218">
        <f t="shared" si="8"/>
        <v>4</v>
      </c>
      <c r="V6" s="593">
        <v>493.67438440469118</v>
      </c>
      <c r="W6" s="218">
        <f t="shared" si="9"/>
        <v>4</v>
      </c>
    </row>
    <row r="7" spans="1:24" ht="15" x14ac:dyDescent="0.25">
      <c r="A7" s="37" t="s">
        <v>54</v>
      </c>
      <c r="B7" s="2">
        <v>2020</v>
      </c>
      <c r="C7" s="279">
        <f t="shared" si="0"/>
        <v>0.15</v>
      </c>
      <c r="D7" s="279">
        <f t="shared" si="1"/>
        <v>2</v>
      </c>
      <c r="E7" s="43">
        <f>HLOOKUP($A7,'2020 Benchmarking Calculations'!$H$235:$CC$239,2,FALSE)</f>
        <v>-0.24194760525068174</v>
      </c>
      <c r="F7" s="39">
        <f t="shared" si="2"/>
        <v>499.80703796150971</v>
      </c>
      <c r="G7" s="39">
        <f t="shared" si="3"/>
        <v>24060.846501685526</v>
      </c>
      <c r="H7" s="39">
        <f>HLOOKUP($A7,'2020 Benchmarking Calculations'!$H$235:$CC$239,3,FALSE)</f>
        <v>5317447.0768725015</v>
      </c>
      <c r="I7" s="39">
        <f>HLOOKUP($A7,'2020 Benchmarking Calculations'!$H$235:$CC$239,4,FALSE)</f>
        <v>10639</v>
      </c>
      <c r="J7" s="39">
        <f>HLOOKUP($A7,'2020 Benchmarking Calculations'!$H$235:$CC$239,5,FALSE)</f>
        <v>221</v>
      </c>
      <c r="K7" t="s">
        <v>54</v>
      </c>
      <c r="L7">
        <v>2020</v>
      </c>
      <c r="M7" s="452">
        <v>-0.24194760525068174</v>
      </c>
      <c r="N7" s="593">
        <f t="shared" si="4"/>
        <v>499.80703796150971</v>
      </c>
      <c r="O7" s="593">
        <f t="shared" si="5"/>
        <v>24060.846501685526</v>
      </c>
      <c r="P7" s="218">
        <f t="shared" si="6"/>
        <v>5</v>
      </c>
      <c r="R7" s="593">
        <v>499.80703796150971</v>
      </c>
      <c r="S7" s="218">
        <f t="shared" si="7"/>
        <v>5</v>
      </c>
      <c r="T7" s="593">
        <v>499.80703796150971</v>
      </c>
      <c r="U7" s="218">
        <f t="shared" si="8"/>
        <v>5</v>
      </c>
      <c r="V7" s="593">
        <v>499.80703796150971</v>
      </c>
      <c r="W7" s="218">
        <f t="shared" si="9"/>
        <v>5</v>
      </c>
    </row>
    <row r="8" spans="1:24" ht="15" x14ac:dyDescent="0.25">
      <c r="A8" s="37" t="s">
        <v>30</v>
      </c>
      <c r="B8" s="2">
        <v>2020</v>
      </c>
      <c r="C8" s="279">
        <f t="shared" si="0"/>
        <v>0</v>
      </c>
      <c r="D8" s="279">
        <f t="shared" si="1"/>
        <v>1</v>
      </c>
      <c r="E8" s="43">
        <f>HLOOKUP($A8,'2020 Benchmarking Calculations'!$H$235:$CC$239,2,FALSE)</f>
        <v>-0.50279736634805616</v>
      </c>
      <c r="F8" s="39">
        <f t="shared" si="2"/>
        <v>511.44132210871038</v>
      </c>
      <c r="G8" s="39">
        <f t="shared" si="3"/>
        <v>33298.976890807658</v>
      </c>
      <c r="H8" s="39">
        <f>HLOOKUP($A8,'2020 Benchmarking Calculations'!$H$235:$CC$239,3,FALSE)</f>
        <v>1232062.1449598833</v>
      </c>
      <c r="I8" s="39">
        <f>HLOOKUP($A8,'2020 Benchmarking Calculations'!$H$235:$CC$239,4,FALSE)</f>
        <v>2409</v>
      </c>
      <c r="J8" s="39">
        <f>HLOOKUP($A8,'2020 Benchmarking Calculations'!$H$235:$CC$239,5,FALSE)</f>
        <v>37</v>
      </c>
      <c r="K8" t="s">
        <v>30</v>
      </c>
      <c r="L8">
        <v>2020</v>
      </c>
      <c r="M8" s="452">
        <v>-0.50279736634805616</v>
      </c>
      <c r="N8" s="593">
        <f t="shared" si="4"/>
        <v>511.44132210871038</v>
      </c>
      <c r="O8" s="593">
        <f t="shared" si="5"/>
        <v>33298.976890807658</v>
      </c>
      <c r="P8" s="218">
        <f t="shared" si="6"/>
        <v>6</v>
      </c>
      <c r="R8" s="593">
        <v>511.44132210871038</v>
      </c>
      <c r="S8" s="218">
        <f t="shared" si="7"/>
        <v>6</v>
      </c>
      <c r="T8" s="593">
        <v>511.44132210871038</v>
      </c>
      <c r="U8" s="218">
        <f t="shared" si="8"/>
        <v>6</v>
      </c>
      <c r="V8" s="593">
        <v>511.44132210871038</v>
      </c>
      <c r="W8" s="218">
        <f t="shared" si="9"/>
        <v>6</v>
      </c>
    </row>
    <row r="9" spans="1:24" ht="15" x14ac:dyDescent="0.25">
      <c r="A9" s="37" t="s">
        <v>53</v>
      </c>
      <c r="B9" s="2">
        <v>2020</v>
      </c>
      <c r="C9" s="279">
        <f t="shared" si="0"/>
        <v>0.15</v>
      </c>
      <c r="D9" s="279">
        <f t="shared" si="1"/>
        <v>2</v>
      </c>
      <c r="E9" s="43">
        <f>HLOOKUP($A9,'2020 Benchmarking Calculations'!$H$235:$CC$239,2,FALSE)</f>
        <v>-0.20812141113958624</v>
      </c>
      <c r="F9" s="39">
        <f t="shared" si="2"/>
        <v>519.02425596802459</v>
      </c>
      <c r="G9" s="39">
        <f t="shared" si="3"/>
        <v>25788.968888984229</v>
      </c>
      <c r="H9" s="39">
        <f>HLOOKUP($A9,'2020 Benchmarking Calculations'!$H$235:$CC$239,3,FALSE)</f>
        <v>51397414.995745569</v>
      </c>
      <c r="I9" s="39">
        <f>HLOOKUP($A9,'2020 Benchmarking Calculations'!$H$235:$CC$239,4,FALSE)</f>
        <v>99027</v>
      </c>
      <c r="J9" s="39">
        <f>HLOOKUP($A9,'2020 Benchmarking Calculations'!$H$235:$CC$239,5,FALSE)</f>
        <v>1993</v>
      </c>
      <c r="K9" t="s">
        <v>53</v>
      </c>
      <c r="L9">
        <v>2020</v>
      </c>
      <c r="M9" s="452">
        <v>-0.20812141113958624</v>
      </c>
      <c r="N9" s="593">
        <f t="shared" si="4"/>
        <v>519.02425596802459</v>
      </c>
      <c r="O9" s="593">
        <f t="shared" si="5"/>
        <v>25788.968888984229</v>
      </c>
      <c r="P9" s="218">
        <f t="shared" si="6"/>
        <v>7</v>
      </c>
      <c r="R9" s="593">
        <v>519.02425596802459</v>
      </c>
      <c r="S9" s="218">
        <f t="shared" si="7"/>
        <v>7</v>
      </c>
      <c r="T9" s="593">
        <v>519.02425596802459</v>
      </c>
      <c r="U9" s="218">
        <f t="shared" si="8"/>
        <v>7</v>
      </c>
      <c r="V9" s="593">
        <v>519.02425596802459</v>
      </c>
      <c r="W9" s="218">
        <f t="shared" si="9"/>
        <v>7</v>
      </c>
    </row>
    <row r="10" spans="1:24" ht="15" x14ac:dyDescent="0.25">
      <c r="A10" s="37" t="s">
        <v>69</v>
      </c>
      <c r="B10" s="2">
        <v>2020</v>
      </c>
      <c r="C10" s="279">
        <f t="shared" si="0"/>
        <v>0.15</v>
      </c>
      <c r="D10" s="279">
        <f t="shared" si="1"/>
        <v>2</v>
      </c>
      <c r="E10" s="43">
        <f>HLOOKUP($A10,'2020 Benchmarking Calculations'!$H$235:$CC$239,2,FALSE)</f>
        <v>-0.21682286184811331</v>
      </c>
      <c r="F10" s="39">
        <f t="shared" si="2"/>
        <v>520.30878770860079</v>
      </c>
      <c r="G10" s="39">
        <f t="shared" si="3"/>
        <v>11673.280684238844</v>
      </c>
      <c r="H10" s="39">
        <f>HLOOKUP($A10,'2020 Benchmarking Calculations'!$H$235:$CC$239,3,FALSE)</f>
        <v>5953373.1489618104</v>
      </c>
      <c r="I10" s="39">
        <f>HLOOKUP($A10,'2020 Benchmarking Calculations'!$H$235:$CC$239,4,FALSE)</f>
        <v>11442</v>
      </c>
      <c r="J10" s="39">
        <f>HLOOKUP($A10,'2020 Benchmarking Calculations'!$H$235:$CC$239,5,FALSE)</f>
        <v>510</v>
      </c>
      <c r="K10" t="s">
        <v>69</v>
      </c>
      <c r="L10">
        <v>2020</v>
      </c>
      <c r="M10" s="452">
        <v>-0.21682286184811331</v>
      </c>
      <c r="N10" s="593">
        <f t="shared" si="4"/>
        <v>520.30878770860079</v>
      </c>
      <c r="O10" s="593">
        <f t="shared" si="5"/>
        <v>11673.280684238844</v>
      </c>
      <c r="P10" s="218">
        <f t="shared" si="6"/>
        <v>8</v>
      </c>
      <c r="R10" s="593">
        <v>520.30878770860079</v>
      </c>
      <c r="S10" s="218">
        <f t="shared" si="7"/>
        <v>8</v>
      </c>
      <c r="T10" s="593">
        <v>520.30878770860079</v>
      </c>
      <c r="U10" s="218">
        <f t="shared" si="8"/>
        <v>8</v>
      </c>
      <c r="V10" s="593">
        <v>520.30878770860079</v>
      </c>
      <c r="W10" s="218">
        <f t="shared" si="9"/>
        <v>8</v>
      </c>
    </row>
    <row r="11" spans="1:24" ht="15" x14ac:dyDescent="0.25">
      <c r="A11" s="37" t="s">
        <v>66</v>
      </c>
      <c r="B11" s="2">
        <v>2020</v>
      </c>
      <c r="C11" s="279">
        <f t="shared" si="0"/>
        <v>0.15</v>
      </c>
      <c r="D11" s="279">
        <f t="shared" si="1"/>
        <v>2</v>
      </c>
      <c r="E11" s="43">
        <f>HLOOKUP($A11,'2020 Benchmarking Calculations'!$H$235:$CC$239,2,FALSE)</f>
        <v>-0.23147371426162708</v>
      </c>
      <c r="F11" s="39">
        <f t="shared" si="2"/>
        <v>535.22528707598485</v>
      </c>
      <c r="G11" s="39">
        <f t="shared" si="3"/>
        <v>30611.511126143152</v>
      </c>
      <c r="H11" s="39">
        <f>HLOOKUP($A11,'2020 Benchmarking Calculations'!$H$235:$CC$239,3,FALSE)</f>
        <v>6795755.47000378</v>
      </c>
      <c r="I11" s="39">
        <f>HLOOKUP($A11,'2020 Benchmarking Calculations'!$H$235:$CC$239,4,FALSE)</f>
        <v>12697</v>
      </c>
      <c r="J11" s="39">
        <f>HLOOKUP($A11,'2020 Benchmarking Calculations'!$H$235:$CC$239,5,FALSE)</f>
        <v>222</v>
      </c>
      <c r="K11" t="s">
        <v>66</v>
      </c>
      <c r="L11">
        <v>2020</v>
      </c>
      <c r="M11" s="452">
        <v>-0.23147371426162708</v>
      </c>
      <c r="N11" s="593">
        <f t="shared" si="4"/>
        <v>535.22528707598485</v>
      </c>
      <c r="O11" s="593">
        <f t="shared" si="5"/>
        <v>30611.511126143152</v>
      </c>
      <c r="P11" s="218">
        <f t="shared" si="6"/>
        <v>9</v>
      </c>
      <c r="R11" s="593">
        <v>535.22528707598485</v>
      </c>
      <c r="S11" s="218">
        <f t="shared" si="7"/>
        <v>9</v>
      </c>
      <c r="T11" s="593">
        <v>535.22528707598485</v>
      </c>
      <c r="U11" s="218">
        <f t="shared" si="8"/>
        <v>9</v>
      </c>
      <c r="V11" s="593">
        <v>535.22528707598485</v>
      </c>
      <c r="W11" s="218">
        <f t="shared" si="9"/>
        <v>9</v>
      </c>
    </row>
    <row r="12" spans="1:24" ht="15" x14ac:dyDescent="0.25">
      <c r="A12" s="37" t="s">
        <v>44</v>
      </c>
      <c r="B12" s="2">
        <v>2020</v>
      </c>
      <c r="C12" s="279">
        <f t="shared" si="0"/>
        <v>0</v>
      </c>
      <c r="D12" s="279">
        <f t="shared" si="1"/>
        <v>1</v>
      </c>
      <c r="E12" s="43">
        <f>HLOOKUP($A12,'2020 Benchmarking Calculations'!$H$235:$CC$239,2,FALSE)</f>
        <v>-0.27197968063414207</v>
      </c>
      <c r="F12" s="39">
        <f t="shared" si="2"/>
        <v>542.60781938120988</v>
      </c>
      <c r="G12" s="39">
        <f t="shared" si="3"/>
        <v>14874.166925099353</v>
      </c>
      <c r="H12" s="39">
        <f>HLOOKUP($A12,'2020 Benchmarking Calculations'!$H$235:$CC$239,3,FALSE)</f>
        <v>1442794.1917346371</v>
      </c>
      <c r="I12" s="39">
        <f>HLOOKUP($A12,'2020 Benchmarking Calculations'!$H$235:$CC$239,4,FALSE)</f>
        <v>2659</v>
      </c>
      <c r="J12" s="39">
        <f>HLOOKUP($A12,'2020 Benchmarking Calculations'!$H$235:$CC$239,5,FALSE)</f>
        <v>97</v>
      </c>
      <c r="K12" t="s">
        <v>44</v>
      </c>
      <c r="L12">
        <v>2020</v>
      </c>
      <c r="M12" s="452">
        <v>-0.27197968063414207</v>
      </c>
      <c r="N12" s="593">
        <f t="shared" si="4"/>
        <v>542.60781938120988</v>
      </c>
      <c r="O12" s="593">
        <f t="shared" si="5"/>
        <v>14874.166925099353</v>
      </c>
      <c r="P12" s="218">
        <f t="shared" si="6"/>
        <v>10</v>
      </c>
      <c r="R12" s="593">
        <v>542.60781938120988</v>
      </c>
      <c r="S12" s="218">
        <f t="shared" si="7"/>
        <v>11</v>
      </c>
      <c r="T12" s="593">
        <v>542.60781938120988</v>
      </c>
      <c r="U12" s="218">
        <f t="shared" si="8"/>
        <v>10</v>
      </c>
      <c r="V12" s="593">
        <v>542.60781938120988</v>
      </c>
      <c r="W12" s="218">
        <f t="shared" si="9"/>
        <v>10</v>
      </c>
    </row>
    <row r="13" spans="1:24" ht="15" x14ac:dyDescent="0.25">
      <c r="A13" s="37" t="s">
        <v>33</v>
      </c>
      <c r="B13" s="2">
        <v>2020</v>
      </c>
      <c r="C13" s="279">
        <f t="shared" si="0"/>
        <v>0.15</v>
      </c>
      <c r="D13" s="279">
        <f t="shared" si="1"/>
        <v>2</v>
      </c>
      <c r="E13" s="43">
        <f>HLOOKUP($A13,'2020 Benchmarking Calculations'!$H$235:$CC$239,2,FALSE)</f>
        <v>-0.20792012725587469</v>
      </c>
      <c r="F13" s="39">
        <f t="shared" si="2"/>
        <v>552.86796224912462</v>
      </c>
      <c r="G13" s="39">
        <f t="shared" si="3"/>
        <v>11007.940879641788</v>
      </c>
      <c r="H13" s="39">
        <f>HLOOKUP($A13,'2020 Benchmarking Calculations'!$H$235:$CC$239,3,FALSE)</f>
        <v>33497164.096749961</v>
      </c>
      <c r="I13" s="39">
        <f>HLOOKUP($A13,'2020 Benchmarking Calculations'!$H$235:$CC$239,4,FALSE)</f>
        <v>60588</v>
      </c>
      <c r="J13" s="39">
        <f>HLOOKUP($A13,'2020 Benchmarking Calculations'!$H$235:$CC$239,5,FALSE)</f>
        <v>3043</v>
      </c>
      <c r="K13" t="s">
        <v>33</v>
      </c>
      <c r="L13">
        <v>2020</v>
      </c>
      <c r="M13" s="452">
        <v>-0.20792012725587469</v>
      </c>
      <c r="N13" s="593">
        <f t="shared" si="4"/>
        <v>552.86796224912462</v>
      </c>
      <c r="O13" s="593">
        <f t="shared" si="5"/>
        <v>11007.940879641788</v>
      </c>
      <c r="P13" s="218">
        <f t="shared" si="6"/>
        <v>11</v>
      </c>
      <c r="R13" s="593">
        <v>552.86796224912462</v>
      </c>
      <c r="S13" s="218">
        <f t="shared" si="7"/>
        <v>12</v>
      </c>
      <c r="T13" s="593">
        <v>552.86796224912462</v>
      </c>
      <c r="U13" s="218">
        <f t="shared" si="8"/>
        <v>11</v>
      </c>
      <c r="V13" s="593">
        <v>552.86796224912462</v>
      </c>
      <c r="W13" s="218">
        <f t="shared" si="9"/>
        <v>11</v>
      </c>
    </row>
    <row r="14" spans="1:24" s="732" customFormat="1" ht="15" x14ac:dyDescent="0.25">
      <c r="A14" s="727" t="s">
        <v>52</v>
      </c>
      <c r="B14" s="728">
        <v>2020</v>
      </c>
      <c r="C14" s="729">
        <f t="shared" si="0"/>
        <v>0.3</v>
      </c>
      <c r="D14" s="729">
        <f t="shared" si="1"/>
        <v>3</v>
      </c>
      <c r="E14" s="730">
        <f>HLOOKUP($A14,'2020 Benchmarking Calculations'!$H$235:$CC$239,2,FALSE)</f>
        <v>-3.1194389193272925E-2</v>
      </c>
      <c r="F14" s="731">
        <f t="shared" si="2"/>
        <v>561.83450247805922</v>
      </c>
      <c r="G14" s="731">
        <f t="shared" si="3"/>
        <v>46486.354446826401</v>
      </c>
      <c r="H14" s="731">
        <f>HLOOKUP($A14,'2020 Benchmarking Calculations'!$H$235:$CC$239,3,FALSE)</f>
        <v>15572928.739686845</v>
      </c>
      <c r="I14" s="731">
        <f>HLOOKUP($A14,'2020 Benchmarking Calculations'!$H$235:$CC$239,4,FALSE)</f>
        <v>27718</v>
      </c>
      <c r="J14" s="731">
        <f>HLOOKUP($A14,'2020 Benchmarking Calculations'!$H$235:$CC$239,5,FALSE)</f>
        <v>335</v>
      </c>
      <c r="K14" s="732" t="s">
        <v>52</v>
      </c>
      <c r="L14" s="732">
        <v>2020</v>
      </c>
      <c r="M14" s="733">
        <v>-3.1194389193272925E-2</v>
      </c>
      <c r="N14" s="813">
        <f t="shared" si="4"/>
        <v>561.83450247805922</v>
      </c>
      <c r="O14" s="734">
        <f t="shared" si="5"/>
        <v>46486.354446826401</v>
      </c>
      <c r="P14" s="735">
        <f t="shared" si="6"/>
        <v>12</v>
      </c>
      <c r="R14" s="813">
        <v>540.45621938597401</v>
      </c>
      <c r="S14" s="735">
        <f t="shared" si="7"/>
        <v>10</v>
      </c>
      <c r="T14" s="813">
        <v>587.02469719185081</v>
      </c>
      <c r="U14" s="735">
        <f t="shared" si="8"/>
        <v>19</v>
      </c>
      <c r="V14" s="813">
        <v>608.76017465549899</v>
      </c>
      <c r="W14" s="735">
        <f t="shared" si="9"/>
        <v>23</v>
      </c>
      <c r="X14" s="820"/>
    </row>
    <row r="15" spans="1:24" ht="15" x14ac:dyDescent="0.25">
      <c r="A15" s="37" t="s">
        <v>56</v>
      </c>
      <c r="B15" s="2">
        <v>2020</v>
      </c>
      <c r="C15" s="279">
        <f t="shared" si="0"/>
        <v>0.3</v>
      </c>
      <c r="D15" s="279">
        <f t="shared" si="1"/>
        <v>3</v>
      </c>
      <c r="E15" s="43">
        <f>HLOOKUP($A15,'2020 Benchmarking Calculations'!$H$235:$CC$239,2,FALSE)</f>
        <v>-5.9881545702078452E-2</v>
      </c>
      <c r="F15" s="39">
        <f t="shared" si="2"/>
        <v>562.61946945914474</v>
      </c>
      <c r="G15" s="39">
        <f t="shared" si="3"/>
        <v>29714.371588959522</v>
      </c>
      <c r="H15" s="39">
        <f>HLOOKUP($A15,'2020 Benchmarking Calculations'!$H$235:$CC$239,3,FALSE)</f>
        <v>91223120.778105736</v>
      </c>
      <c r="I15" s="39">
        <f>HLOOKUP($A15,'2020 Benchmarking Calculations'!$H$235:$CC$239,4,FALSE)</f>
        <v>162140</v>
      </c>
      <c r="J15" s="39">
        <f>HLOOKUP($A15,'2020 Benchmarking Calculations'!$H$235:$CC$239,5,FALSE)</f>
        <v>3070</v>
      </c>
      <c r="K15" t="s">
        <v>56</v>
      </c>
      <c r="L15">
        <v>2020</v>
      </c>
      <c r="M15" s="452">
        <v>-5.9881545702078452E-2</v>
      </c>
      <c r="N15" s="593">
        <f t="shared" si="4"/>
        <v>562.61946945914474</v>
      </c>
      <c r="O15" s="593">
        <f t="shared" si="5"/>
        <v>29714.371588959522</v>
      </c>
      <c r="P15" s="218">
        <f t="shared" si="6"/>
        <v>13</v>
      </c>
      <c r="R15" s="593">
        <v>562.61946945914474</v>
      </c>
      <c r="S15" s="218">
        <f t="shared" si="7"/>
        <v>13</v>
      </c>
      <c r="T15" s="593">
        <v>562.61946945914474</v>
      </c>
      <c r="U15" s="218">
        <f t="shared" si="8"/>
        <v>12</v>
      </c>
      <c r="V15" s="593">
        <v>562.61946945914474</v>
      </c>
      <c r="W15" s="218">
        <f t="shared" si="9"/>
        <v>12</v>
      </c>
    </row>
    <row r="16" spans="1:24" ht="15" x14ac:dyDescent="0.25">
      <c r="A16" s="37" t="s">
        <v>75</v>
      </c>
      <c r="B16" s="2">
        <v>2020</v>
      </c>
      <c r="C16" s="279">
        <f t="shared" si="0"/>
        <v>0.15</v>
      </c>
      <c r="D16" s="279">
        <f t="shared" si="1"/>
        <v>2</v>
      </c>
      <c r="E16" s="43">
        <f>HLOOKUP($A16,'2020 Benchmarking Calculations'!$H$235:$CC$239,2,FALSE)</f>
        <v>-0.12004428778578352</v>
      </c>
      <c r="F16" s="39">
        <f t="shared" si="2"/>
        <v>573.8346687984988</v>
      </c>
      <c r="G16" s="39">
        <f t="shared" si="3"/>
        <v>31635.987955535926</v>
      </c>
      <c r="H16" s="39">
        <f>HLOOKUP($A16,'2020 Benchmarking Calculations'!$H$235:$CC$239,3,FALSE)</f>
        <v>3385050.7112423442</v>
      </c>
      <c r="I16" s="39">
        <f>HLOOKUP($A16,'2020 Benchmarking Calculations'!$H$235:$CC$239,4,FALSE)</f>
        <v>5899</v>
      </c>
      <c r="J16" s="39">
        <f>HLOOKUP($A16,'2020 Benchmarking Calculations'!$H$235:$CC$239,5,FALSE)</f>
        <v>107</v>
      </c>
      <c r="K16" t="s">
        <v>75</v>
      </c>
      <c r="L16">
        <v>2020</v>
      </c>
      <c r="M16" s="452">
        <v>-0.12004428778578352</v>
      </c>
      <c r="N16" s="593">
        <f t="shared" si="4"/>
        <v>573.8346687984988</v>
      </c>
      <c r="O16" s="593">
        <f t="shared" si="5"/>
        <v>31635.987955535926</v>
      </c>
      <c r="P16" s="218">
        <f t="shared" si="6"/>
        <v>14</v>
      </c>
      <c r="R16" s="593">
        <v>573.8346687984988</v>
      </c>
      <c r="S16" s="218">
        <f t="shared" si="7"/>
        <v>14</v>
      </c>
      <c r="T16" s="593">
        <v>573.8346687984988</v>
      </c>
      <c r="U16" s="218">
        <f t="shared" si="8"/>
        <v>13</v>
      </c>
      <c r="V16" s="593">
        <v>573.8346687984988</v>
      </c>
      <c r="W16" s="218">
        <f t="shared" si="9"/>
        <v>13</v>
      </c>
    </row>
    <row r="17" spans="1:23" ht="15" x14ac:dyDescent="0.25">
      <c r="A17" s="37" t="s">
        <v>46</v>
      </c>
      <c r="B17" s="2">
        <v>2020</v>
      </c>
      <c r="C17" s="279">
        <f t="shared" si="0"/>
        <v>0.15</v>
      </c>
      <c r="D17" s="279">
        <f t="shared" si="1"/>
        <v>2</v>
      </c>
      <c r="E17" s="43">
        <f>HLOOKUP($A17,'2020 Benchmarking Calculations'!$H$235:$CC$239,2,FALSE)</f>
        <v>-0.18584637347525931</v>
      </c>
      <c r="F17" s="39">
        <f t="shared" si="2"/>
        <v>575.38586439824678</v>
      </c>
      <c r="G17" s="39">
        <f t="shared" si="3"/>
        <v>34879.343113284194</v>
      </c>
      <c r="H17" s="39">
        <f>HLOOKUP($A17,'2020 Benchmarking Calculations'!$H$235:$CC$239,3,FALSE)</f>
        <v>732466.20537896815</v>
      </c>
      <c r="I17" s="39">
        <f>HLOOKUP($A17,'2020 Benchmarking Calculations'!$H$235:$CC$239,4,FALSE)</f>
        <v>1273</v>
      </c>
      <c r="J17" s="39">
        <f>HLOOKUP($A17,'2020 Benchmarking Calculations'!$H$235:$CC$239,5,FALSE)</f>
        <v>21</v>
      </c>
      <c r="K17" t="s">
        <v>46</v>
      </c>
      <c r="L17">
        <v>2020</v>
      </c>
      <c r="M17" s="452">
        <v>-0.18584637347525931</v>
      </c>
      <c r="N17" s="593">
        <f t="shared" si="4"/>
        <v>575.38586439824678</v>
      </c>
      <c r="O17" s="593">
        <f t="shared" si="5"/>
        <v>34879.343113284194</v>
      </c>
      <c r="P17" s="218">
        <f t="shared" si="6"/>
        <v>15</v>
      </c>
      <c r="R17" s="593">
        <v>575.38586439824678</v>
      </c>
      <c r="S17" s="218">
        <f t="shared" si="7"/>
        <v>15</v>
      </c>
      <c r="T17" s="593">
        <v>575.38586439824678</v>
      </c>
      <c r="U17" s="218">
        <f t="shared" si="8"/>
        <v>14</v>
      </c>
      <c r="V17" s="593">
        <v>575.38586439824678</v>
      </c>
      <c r="W17" s="218">
        <f t="shared" si="9"/>
        <v>14</v>
      </c>
    </row>
    <row r="18" spans="1:23" ht="15" x14ac:dyDescent="0.25">
      <c r="A18" s="37" t="s">
        <v>24</v>
      </c>
      <c r="B18" s="2">
        <v>2020</v>
      </c>
      <c r="C18" s="279">
        <f t="shared" si="0"/>
        <v>0.3</v>
      </c>
      <c r="D18" s="279">
        <f t="shared" si="1"/>
        <v>3</v>
      </c>
      <c r="E18" s="43">
        <f>HLOOKUP($A18,'2020 Benchmarking Calculations'!$H$235:$CC$239,2,FALSE)</f>
        <v>-8.140946398596198E-2</v>
      </c>
      <c r="F18" s="39">
        <f t="shared" si="2"/>
        <v>576.09293470723117</v>
      </c>
      <c r="G18" s="39">
        <f t="shared" si="3"/>
        <v>43868.290269663186</v>
      </c>
      <c r="H18" s="39">
        <f>HLOOKUP($A18,'2020 Benchmarking Calculations'!$H$235:$CC$239,3,FALSE)</f>
        <v>23425667.004000142</v>
      </c>
      <c r="I18" s="39">
        <f>HLOOKUP($A18,'2020 Benchmarking Calculations'!$H$235:$CC$239,4,FALSE)</f>
        <v>40663</v>
      </c>
      <c r="J18" s="39">
        <f>HLOOKUP($A18,'2020 Benchmarking Calculations'!$H$235:$CC$239,5,FALSE)</f>
        <v>534</v>
      </c>
      <c r="K18" t="s">
        <v>24</v>
      </c>
      <c r="L18">
        <v>2020</v>
      </c>
      <c r="M18" s="452">
        <v>-8.140946398596198E-2</v>
      </c>
      <c r="N18" s="593">
        <f t="shared" si="4"/>
        <v>576.09293470723117</v>
      </c>
      <c r="O18" s="593">
        <f t="shared" si="5"/>
        <v>43868.290269663186</v>
      </c>
      <c r="P18" s="218">
        <f t="shared" si="6"/>
        <v>16</v>
      </c>
      <c r="R18" s="593">
        <v>576.09293470723117</v>
      </c>
      <c r="S18" s="218">
        <f t="shared" si="7"/>
        <v>16</v>
      </c>
      <c r="T18" s="593">
        <v>576.09293470723117</v>
      </c>
      <c r="U18" s="218">
        <f t="shared" si="8"/>
        <v>15</v>
      </c>
      <c r="V18" s="593">
        <v>576.09293470723117</v>
      </c>
      <c r="W18" s="218">
        <f t="shared" si="9"/>
        <v>15</v>
      </c>
    </row>
    <row r="19" spans="1:23" ht="15" x14ac:dyDescent="0.25">
      <c r="A19" s="37" t="s">
        <v>36</v>
      </c>
      <c r="B19" s="2">
        <v>2020</v>
      </c>
      <c r="C19" s="279">
        <f t="shared" si="0"/>
        <v>0.15</v>
      </c>
      <c r="D19" s="279">
        <f t="shared" si="1"/>
        <v>2</v>
      </c>
      <c r="E19" s="43">
        <f>HLOOKUP($A19,'2020 Benchmarking Calculations'!$H$235:$CC$239,2,FALSE)</f>
        <v>-0.1841447434893381</v>
      </c>
      <c r="F19" s="39">
        <f t="shared" si="2"/>
        <v>577.49914704878211</v>
      </c>
      <c r="G19" s="39">
        <f t="shared" si="3"/>
        <v>10978.928297737695</v>
      </c>
      <c r="H19" s="39">
        <f>HLOOKUP($A19,'2020 Benchmarking Calculations'!$H$235:$CC$239,3,FALSE)</f>
        <v>17709011.344250903</v>
      </c>
      <c r="I19" s="39">
        <f>HLOOKUP($A19,'2020 Benchmarking Calculations'!$H$235:$CC$239,4,FALSE)</f>
        <v>30665</v>
      </c>
      <c r="J19" s="39">
        <f>HLOOKUP($A19,'2020 Benchmarking Calculations'!$H$235:$CC$239,5,FALSE)</f>
        <v>1613</v>
      </c>
      <c r="K19" t="s">
        <v>36</v>
      </c>
      <c r="L19">
        <v>2020</v>
      </c>
      <c r="M19" s="452">
        <v>-0.1841447434893381</v>
      </c>
      <c r="N19" s="593">
        <f t="shared" si="4"/>
        <v>577.49914704878211</v>
      </c>
      <c r="O19" s="593">
        <f t="shared" si="5"/>
        <v>10978.928297737695</v>
      </c>
      <c r="P19" s="218">
        <f t="shared" si="6"/>
        <v>17</v>
      </c>
      <c r="R19" s="593">
        <v>577.49914704878211</v>
      </c>
      <c r="S19" s="218">
        <f t="shared" si="7"/>
        <v>17</v>
      </c>
      <c r="T19" s="593">
        <v>577.49914704878211</v>
      </c>
      <c r="U19" s="218">
        <f t="shared" si="8"/>
        <v>16</v>
      </c>
      <c r="V19" s="593">
        <v>577.49914704878211</v>
      </c>
      <c r="W19" s="218">
        <f t="shared" si="9"/>
        <v>16</v>
      </c>
    </row>
    <row r="20" spans="1:23" ht="15" x14ac:dyDescent="0.25">
      <c r="A20" s="37" t="s">
        <v>68</v>
      </c>
      <c r="B20" s="2">
        <v>2020</v>
      </c>
      <c r="C20" s="279">
        <f t="shared" si="0"/>
        <v>0.15</v>
      </c>
      <c r="D20" s="279">
        <f t="shared" si="1"/>
        <v>2</v>
      </c>
      <c r="E20" s="43">
        <f>HLOOKUP($A20,'2020 Benchmarking Calculations'!$H$235:$CC$239,2,FALSE)</f>
        <v>-0.14360892411284912</v>
      </c>
      <c r="F20" s="39">
        <f t="shared" si="2"/>
        <v>577.90033112952051</v>
      </c>
      <c r="G20" s="39">
        <f t="shared" si="3"/>
        <v>34171.947413092108</v>
      </c>
      <c r="H20" s="39">
        <f>HLOOKUP($A20,'2020 Benchmarking Calculations'!$H$235:$CC$239,3,FALSE)</f>
        <v>34376979.097570658</v>
      </c>
      <c r="I20" s="39">
        <f>HLOOKUP($A20,'2020 Benchmarking Calculations'!$H$235:$CC$239,4,FALSE)</f>
        <v>59486</v>
      </c>
      <c r="J20" s="39">
        <f>HLOOKUP($A20,'2020 Benchmarking Calculations'!$H$235:$CC$239,5,FALSE)</f>
        <v>1006</v>
      </c>
      <c r="K20" t="s">
        <v>68</v>
      </c>
      <c r="L20">
        <v>2020</v>
      </c>
      <c r="M20" s="452">
        <v>-0.14360892411284912</v>
      </c>
      <c r="N20" s="593">
        <f t="shared" si="4"/>
        <v>577.90033112952051</v>
      </c>
      <c r="O20" s="593">
        <f t="shared" si="5"/>
        <v>34171.947413092108</v>
      </c>
      <c r="P20" s="218">
        <f t="shared" si="6"/>
        <v>18</v>
      </c>
      <c r="R20" s="593">
        <v>577.90033112952051</v>
      </c>
      <c r="S20" s="218">
        <f t="shared" si="7"/>
        <v>18</v>
      </c>
      <c r="T20" s="593">
        <v>577.90033112952051</v>
      </c>
      <c r="U20" s="218">
        <f t="shared" si="8"/>
        <v>17</v>
      </c>
      <c r="V20" s="593">
        <v>577.90033112952051</v>
      </c>
      <c r="W20" s="218">
        <f t="shared" si="9"/>
        <v>17</v>
      </c>
    </row>
    <row r="21" spans="1:23" ht="15" x14ac:dyDescent="0.25">
      <c r="A21" s="37" t="s">
        <v>71</v>
      </c>
      <c r="B21" s="2">
        <v>2020</v>
      </c>
      <c r="C21" s="279">
        <f t="shared" si="0"/>
        <v>0.3</v>
      </c>
      <c r="D21" s="279">
        <f t="shared" si="1"/>
        <v>3</v>
      </c>
      <c r="E21" s="43">
        <f>HLOOKUP($A21,'2020 Benchmarking Calculations'!$H$235:$CC$239,2,FALSE)</f>
        <v>2.2460673488743782E-2</v>
      </c>
      <c r="F21" s="39">
        <f t="shared" si="2"/>
        <v>578.82088622611093</v>
      </c>
      <c r="G21" s="39">
        <f t="shared" si="3"/>
        <v>37650.489833739055</v>
      </c>
      <c r="H21" s="39">
        <f>HLOOKUP($A21,'2020 Benchmarking Calculations'!$H$235:$CC$239,3,FALSE)</f>
        <v>21686682.144233696</v>
      </c>
      <c r="I21" s="39">
        <f>HLOOKUP($A21,'2020 Benchmarking Calculations'!$H$235:$CC$239,4,FALSE)</f>
        <v>37467</v>
      </c>
      <c r="J21" s="39">
        <f>HLOOKUP($A21,'2020 Benchmarking Calculations'!$H$235:$CC$239,5,FALSE)</f>
        <v>576</v>
      </c>
      <c r="K21" t="s">
        <v>71</v>
      </c>
      <c r="L21">
        <v>2020</v>
      </c>
      <c r="M21" s="452">
        <v>2.2460673488743782E-2</v>
      </c>
      <c r="N21" s="593">
        <f t="shared" si="4"/>
        <v>578.82088622611093</v>
      </c>
      <c r="O21" s="593">
        <f t="shared" si="5"/>
        <v>37650.489833739055</v>
      </c>
      <c r="P21" s="218">
        <f t="shared" si="6"/>
        <v>19</v>
      </c>
      <c r="R21" s="593">
        <v>578.82088622611093</v>
      </c>
      <c r="S21" s="218">
        <f t="shared" si="7"/>
        <v>19</v>
      </c>
      <c r="T21" s="593">
        <v>578.82088622611093</v>
      </c>
      <c r="U21" s="218">
        <f t="shared" si="8"/>
        <v>18</v>
      </c>
      <c r="V21" s="593">
        <v>578.82088622611093</v>
      </c>
      <c r="W21" s="218">
        <f t="shared" si="9"/>
        <v>18</v>
      </c>
    </row>
    <row r="22" spans="1:23" ht="15" x14ac:dyDescent="0.25">
      <c r="A22" s="37" t="s">
        <v>85</v>
      </c>
      <c r="B22" s="2">
        <v>2020</v>
      </c>
      <c r="C22" s="279">
        <f t="shared" si="0"/>
        <v>0.3</v>
      </c>
      <c r="D22" s="279">
        <f t="shared" si="1"/>
        <v>3</v>
      </c>
      <c r="E22" s="43">
        <f>HLOOKUP($A22,'2020 Benchmarking Calculations'!$H$235:$CC$239,2,FALSE)</f>
        <v>-9.0922845980184297E-2</v>
      </c>
      <c r="F22" s="39">
        <f t="shared" si="2"/>
        <v>588.42286650323831</v>
      </c>
      <c r="G22" s="39">
        <f t="shared" si="3"/>
        <v>24427.197437351933</v>
      </c>
      <c r="H22" s="39">
        <f>HLOOKUP($A22,'2020 Benchmarking Calculations'!$H$235:$CC$239,3,FALSE)</f>
        <v>14094492.921352066</v>
      </c>
      <c r="I22" s="39">
        <f>HLOOKUP($A22,'2020 Benchmarking Calculations'!$H$235:$CC$239,4,FALSE)</f>
        <v>23953</v>
      </c>
      <c r="J22" s="39">
        <f>HLOOKUP($A22,'2020 Benchmarking Calculations'!$H$235:$CC$239,5,FALSE)</f>
        <v>577</v>
      </c>
      <c r="K22" t="s">
        <v>85</v>
      </c>
      <c r="L22">
        <v>2020</v>
      </c>
      <c r="M22" s="452">
        <v>-9.0922845980184297E-2</v>
      </c>
      <c r="N22" s="593">
        <f t="shared" si="4"/>
        <v>588.42286650323831</v>
      </c>
      <c r="O22" s="593">
        <f t="shared" si="5"/>
        <v>24427.197437351933</v>
      </c>
      <c r="P22" s="218">
        <f t="shared" si="6"/>
        <v>20</v>
      </c>
      <c r="R22" s="593">
        <v>588.42286650323831</v>
      </c>
      <c r="S22" s="218">
        <f t="shared" si="7"/>
        <v>20</v>
      </c>
      <c r="T22" s="593">
        <v>588.42286650323831</v>
      </c>
      <c r="U22" s="218">
        <f t="shared" si="8"/>
        <v>20</v>
      </c>
      <c r="V22" s="593">
        <v>588.42286650323831</v>
      </c>
      <c r="W22" s="218">
        <f t="shared" si="9"/>
        <v>19</v>
      </c>
    </row>
    <row r="23" spans="1:23" ht="15" x14ac:dyDescent="0.25">
      <c r="A23" s="37" t="s">
        <v>40</v>
      </c>
      <c r="B23" s="2">
        <v>2020</v>
      </c>
      <c r="C23" s="279">
        <f t="shared" si="0"/>
        <v>0</v>
      </c>
      <c r="D23" s="279">
        <f t="shared" si="1"/>
        <v>1</v>
      </c>
      <c r="E23" s="43">
        <f>HLOOKUP($A23,'2020 Benchmarking Calculations'!$H$235:$CC$239,2,FALSE)</f>
        <v>-0.31312219193314178</v>
      </c>
      <c r="F23" s="39">
        <f t="shared" si="2"/>
        <v>598.48289779467916</v>
      </c>
      <c r="G23" s="39">
        <f t="shared" si="3"/>
        <v>10120.510362852136</v>
      </c>
      <c r="H23" s="39">
        <f>HLOOKUP($A23,'2020 Benchmarking Calculations'!$H$235:$CC$239,3,FALSE)</f>
        <v>6993272.6607308257</v>
      </c>
      <c r="I23" s="39">
        <f>HLOOKUP($A23,'2020 Benchmarking Calculations'!$H$235:$CC$239,4,FALSE)</f>
        <v>11685</v>
      </c>
      <c r="J23" s="39">
        <f>HLOOKUP($A23,'2020 Benchmarking Calculations'!$H$235:$CC$239,5,FALSE)</f>
        <v>691</v>
      </c>
      <c r="K23" t="s">
        <v>40</v>
      </c>
      <c r="L23">
        <v>2020</v>
      </c>
      <c r="M23" s="452">
        <v>-0.31312219193314178</v>
      </c>
      <c r="N23" s="593">
        <f t="shared" si="4"/>
        <v>598.48289779467916</v>
      </c>
      <c r="O23" s="593">
        <f t="shared" si="5"/>
        <v>10120.510362852136</v>
      </c>
      <c r="P23" s="218">
        <f t="shared" si="6"/>
        <v>21</v>
      </c>
      <c r="R23" s="593">
        <v>598.48289779467916</v>
      </c>
      <c r="S23" s="218">
        <f t="shared" si="7"/>
        <v>21</v>
      </c>
      <c r="T23" s="593">
        <v>598.48289779467916</v>
      </c>
      <c r="U23" s="218">
        <f t="shared" si="8"/>
        <v>21</v>
      </c>
      <c r="V23" s="593">
        <v>598.48289779467916</v>
      </c>
      <c r="W23" s="218">
        <f t="shared" si="9"/>
        <v>20</v>
      </c>
    </row>
    <row r="24" spans="1:23" ht="15" x14ac:dyDescent="0.25">
      <c r="A24" s="37" t="s">
        <v>74</v>
      </c>
      <c r="B24" s="2">
        <v>2020</v>
      </c>
      <c r="C24" s="279">
        <f t="shared" si="0"/>
        <v>0.3</v>
      </c>
      <c r="D24" s="279">
        <f t="shared" si="1"/>
        <v>3</v>
      </c>
      <c r="E24" s="43">
        <f>HLOOKUP($A24,'2020 Benchmarking Calculations'!$H$235:$CC$239,2,FALSE)</f>
        <v>1.9560550118812418E-2</v>
      </c>
      <c r="F24" s="39">
        <f t="shared" si="2"/>
        <v>602.83248659983428</v>
      </c>
      <c r="G24" s="39">
        <f t="shared" si="3"/>
        <v>32337.125361435552</v>
      </c>
      <c r="H24" s="39">
        <f>HLOOKUP($A24,'2020 Benchmarking Calculations'!$H$235:$CC$239,3,FALSE)</f>
        <v>2619307.1542762797</v>
      </c>
      <c r="I24" s="39">
        <f>HLOOKUP($A24,'2020 Benchmarking Calculations'!$H$235:$CC$239,4,FALSE)</f>
        <v>4345</v>
      </c>
      <c r="J24" s="39">
        <f>HLOOKUP($A24,'2020 Benchmarking Calculations'!$H$235:$CC$239,5,FALSE)</f>
        <v>81</v>
      </c>
      <c r="K24" t="s">
        <v>74</v>
      </c>
      <c r="L24">
        <v>2020</v>
      </c>
      <c r="M24" s="452">
        <v>1.9560550118812418E-2</v>
      </c>
      <c r="N24" s="593">
        <f t="shared" si="4"/>
        <v>602.83248659983428</v>
      </c>
      <c r="O24" s="593">
        <f t="shared" si="5"/>
        <v>32337.125361435552</v>
      </c>
      <c r="P24" s="218">
        <f t="shared" si="6"/>
        <v>22</v>
      </c>
      <c r="R24" s="593">
        <v>602.83248659983428</v>
      </c>
      <c r="S24" s="218">
        <f t="shared" si="7"/>
        <v>22</v>
      </c>
      <c r="T24" s="593">
        <v>602.83248659983428</v>
      </c>
      <c r="U24" s="218">
        <f t="shared" si="8"/>
        <v>22</v>
      </c>
      <c r="V24" s="593">
        <v>602.83248659983428</v>
      </c>
      <c r="W24" s="218">
        <f t="shared" si="9"/>
        <v>21</v>
      </c>
    </row>
    <row r="25" spans="1:23" ht="15" x14ac:dyDescent="0.25">
      <c r="A25" s="37" t="s">
        <v>442</v>
      </c>
      <c r="B25" s="2">
        <v>2020</v>
      </c>
      <c r="C25" s="279">
        <f t="shared" si="0"/>
        <v>0.15</v>
      </c>
      <c r="D25" s="279">
        <f t="shared" si="1"/>
        <v>2</v>
      </c>
      <c r="E25" s="43">
        <f>HLOOKUP($A25,'2020 Benchmarking Calculations'!$H$235:$CC$239,2,FALSE)</f>
        <v>-0.10983381755949621</v>
      </c>
      <c r="F25" s="39">
        <f t="shared" si="2"/>
        <v>607.59128503999955</v>
      </c>
      <c r="G25" s="39">
        <f t="shared" si="3"/>
        <v>29414.851493572107</v>
      </c>
      <c r="H25" s="39">
        <f>HLOOKUP($A25,'2020 Benchmarking Calculations'!$H$235:$CC$239,3,FALSE)</f>
        <v>11059984.161583113</v>
      </c>
      <c r="I25" s="39">
        <f>HLOOKUP($A25,'2020 Benchmarking Calculations'!$H$235:$CC$239,4,FALSE)</f>
        <v>18203</v>
      </c>
      <c r="J25" s="39">
        <f>HLOOKUP($A25,'2020 Benchmarking Calculations'!$H$235:$CC$239,5,FALSE)</f>
        <v>376</v>
      </c>
      <c r="K25" t="s">
        <v>442</v>
      </c>
      <c r="L25">
        <v>2020</v>
      </c>
      <c r="M25" s="452">
        <v>-0.10983381755949621</v>
      </c>
      <c r="N25" s="593">
        <f t="shared" si="4"/>
        <v>607.59128503999955</v>
      </c>
      <c r="O25" s="593">
        <f t="shared" si="5"/>
        <v>29414.851493572107</v>
      </c>
      <c r="P25" s="218">
        <f t="shared" si="6"/>
        <v>23</v>
      </c>
      <c r="R25" s="593">
        <v>607.59128503999955</v>
      </c>
      <c r="S25" s="218">
        <f t="shared" si="7"/>
        <v>23</v>
      </c>
      <c r="T25" s="593">
        <v>607.59128503999955</v>
      </c>
      <c r="U25" s="218">
        <f t="shared" si="8"/>
        <v>23</v>
      </c>
      <c r="V25" s="593">
        <v>607.59128503999955</v>
      </c>
      <c r="W25" s="218">
        <f t="shared" si="9"/>
        <v>22</v>
      </c>
    </row>
    <row r="26" spans="1:23" ht="15" x14ac:dyDescent="0.25">
      <c r="A26" s="37" t="s">
        <v>37</v>
      </c>
      <c r="B26" s="2">
        <v>2020</v>
      </c>
      <c r="C26" s="279">
        <f t="shared" si="0"/>
        <v>0.3</v>
      </c>
      <c r="D26" s="279">
        <f t="shared" si="1"/>
        <v>3</v>
      </c>
      <c r="E26" s="43">
        <f>HLOOKUP($A26,'2020 Benchmarking Calculations'!$H$235:$CC$239,2,FALSE)</f>
        <v>6.1423458077895281E-2</v>
      </c>
      <c r="F26" s="39">
        <f t="shared" si="2"/>
        <v>628.73730039859561</v>
      </c>
      <c r="G26" s="39">
        <f t="shared" si="3"/>
        <v>51766.834611525432</v>
      </c>
      <c r="H26" s="39">
        <f>HLOOKUP($A26,'2020 Benchmarking Calculations'!$H$235:$CC$239,3,FALSE)</f>
        <v>13614677.502831189</v>
      </c>
      <c r="I26" s="39">
        <f>HLOOKUP($A26,'2020 Benchmarking Calculations'!$H$235:$CC$239,4,FALSE)</f>
        <v>21654</v>
      </c>
      <c r="J26" s="39">
        <f>HLOOKUP($A26,'2020 Benchmarking Calculations'!$H$235:$CC$239,5,FALSE)</f>
        <v>263</v>
      </c>
      <c r="K26" t="s">
        <v>37</v>
      </c>
      <c r="L26">
        <v>2020</v>
      </c>
      <c r="M26" s="452">
        <v>6.1423458077895281E-2</v>
      </c>
      <c r="N26" s="593">
        <f t="shared" si="4"/>
        <v>628.73730039859561</v>
      </c>
      <c r="O26" s="593">
        <f t="shared" si="5"/>
        <v>51766.834611525432</v>
      </c>
      <c r="P26" s="218">
        <f t="shared" si="6"/>
        <v>24</v>
      </c>
      <c r="R26" s="593">
        <v>628.73730039859561</v>
      </c>
      <c r="S26" s="218">
        <f t="shared" si="7"/>
        <v>24</v>
      </c>
      <c r="T26" s="593">
        <v>628.73730039859561</v>
      </c>
      <c r="U26" s="218">
        <f t="shared" si="8"/>
        <v>24</v>
      </c>
      <c r="V26" s="593">
        <v>628.73730039859561</v>
      </c>
      <c r="W26" s="218">
        <f t="shared" si="9"/>
        <v>24</v>
      </c>
    </row>
    <row r="27" spans="1:23" ht="15" x14ac:dyDescent="0.25">
      <c r="A27" s="37" t="s">
        <v>80</v>
      </c>
      <c r="B27" s="2">
        <v>2020</v>
      </c>
      <c r="C27" s="279">
        <f t="shared" si="0"/>
        <v>0.3</v>
      </c>
      <c r="D27" s="279">
        <f t="shared" si="1"/>
        <v>3</v>
      </c>
      <c r="E27" s="43">
        <f>HLOOKUP($A27,'2020 Benchmarking Calculations'!$H$235:$CC$239,2,FALSE)</f>
        <v>-3.5850935667538136E-2</v>
      </c>
      <c r="F27" s="39">
        <f t="shared" si="2"/>
        <v>629.55971858401495</v>
      </c>
      <c r="G27" s="39">
        <f t="shared" si="3"/>
        <v>27593.340352491883</v>
      </c>
      <c r="H27" s="39">
        <f>HLOOKUP($A27,'2020 Benchmarking Calculations'!$H$235:$CC$239,3,FALSE)</f>
        <v>106703447.14308611</v>
      </c>
      <c r="I27" s="39">
        <f>HLOOKUP($A27,'2020 Benchmarking Calculations'!$H$235:$CC$239,4,FALSE)</f>
        <v>169489</v>
      </c>
      <c r="J27" s="39">
        <f>HLOOKUP($A27,'2020 Benchmarking Calculations'!$H$235:$CC$239,5,FALSE)</f>
        <v>3867</v>
      </c>
      <c r="K27" t="s">
        <v>80</v>
      </c>
      <c r="L27">
        <v>2020</v>
      </c>
      <c r="M27" s="452">
        <v>-3.5850935667538136E-2</v>
      </c>
      <c r="N27" s="593">
        <f t="shared" si="4"/>
        <v>629.55971858401495</v>
      </c>
      <c r="O27" s="593">
        <f t="shared" si="5"/>
        <v>27593.340352491883</v>
      </c>
      <c r="P27" s="218">
        <f t="shared" si="6"/>
        <v>25</v>
      </c>
      <c r="R27" s="593">
        <v>629.55971858401495</v>
      </c>
      <c r="S27" s="218">
        <f t="shared" si="7"/>
        <v>25</v>
      </c>
      <c r="T27" s="593">
        <v>629.55971858401495</v>
      </c>
      <c r="U27" s="218">
        <f t="shared" si="8"/>
        <v>25</v>
      </c>
      <c r="V27" s="593">
        <v>629.55971858401495</v>
      </c>
      <c r="W27" s="218">
        <f t="shared" si="9"/>
        <v>25</v>
      </c>
    </row>
    <row r="28" spans="1:23" ht="15" x14ac:dyDescent="0.25">
      <c r="A28" s="37" t="s">
        <v>444</v>
      </c>
      <c r="B28" s="2">
        <v>2020</v>
      </c>
      <c r="C28" s="279">
        <f t="shared" si="0"/>
        <v>0.3</v>
      </c>
      <c r="D28" s="279">
        <f t="shared" si="1"/>
        <v>3</v>
      </c>
      <c r="E28" s="43">
        <f>HLOOKUP($A28,'2020 Benchmarking Calculations'!$H$235:$CC$239,2,FALSE)</f>
        <v>4.6925588341858469E-2</v>
      </c>
      <c r="F28" s="39">
        <f t="shared" si="2"/>
        <v>640.77242784089322</v>
      </c>
      <c r="G28" s="39">
        <f t="shared" si="3"/>
        <v>28792.749686086012</v>
      </c>
      <c r="H28" s="39">
        <f>HLOOKUP($A28,'2020 Benchmarking Calculations'!$H$235:$CC$239,3,FALSE)</f>
        <v>36451621.102584891</v>
      </c>
      <c r="I28" s="39">
        <f>HLOOKUP($A28,'2020 Benchmarking Calculations'!$H$235:$CC$239,4,FALSE)</f>
        <v>56887</v>
      </c>
      <c r="J28" s="39">
        <f>HLOOKUP($A28,'2020 Benchmarking Calculations'!$H$235:$CC$239,5,FALSE)</f>
        <v>1266</v>
      </c>
      <c r="K28" t="s">
        <v>444</v>
      </c>
      <c r="L28">
        <v>2020</v>
      </c>
      <c r="M28" s="452">
        <v>4.6925588341858469E-2</v>
      </c>
      <c r="N28" s="593">
        <f t="shared" si="4"/>
        <v>640.77242784089322</v>
      </c>
      <c r="O28" s="593">
        <f t="shared" si="5"/>
        <v>28792.749686086012</v>
      </c>
      <c r="P28" s="218">
        <f t="shared" si="6"/>
        <v>26</v>
      </c>
      <c r="R28" s="593">
        <v>640.77242784089322</v>
      </c>
      <c r="S28" s="218">
        <f t="shared" si="7"/>
        <v>26</v>
      </c>
      <c r="T28" s="593">
        <v>640.77242784089322</v>
      </c>
      <c r="U28" s="218">
        <f t="shared" si="8"/>
        <v>26</v>
      </c>
      <c r="V28" s="593">
        <v>640.77242784089322</v>
      </c>
      <c r="W28" s="218">
        <f t="shared" si="9"/>
        <v>26</v>
      </c>
    </row>
    <row r="29" spans="1:23" ht="15" x14ac:dyDescent="0.25">
      <c r="A29" s="37" t="s">
        <v>59</v>
      </c>
      <c r="B29" s="2">
        <v>2020</v>
      </c>
      <c r="C29" s="279">
        <f t="shared" si="0"/>
        <v>0.15</v>
      </c>
      <c r="D29" s="279">
        <f t="shared" si="1"/>
        <v>2</v>
      </c>
      <c r="E29" s="43">
        <f>HLOOKUP($A29,'2020 Benchmarking Calculations'!$H$235:$CC$239,2,FALSE)</f>
        <v>-0.11889944073112872</v>
      </c>
      <c r="F29" s="39">
        <f t="shared" si="2"/>
        <v>643.69638853040215</v>
      </c>
      <c r="G29" s="39">
        <f t="shared" si="3"/>
        <v>27641.411389691817</v>
      </c>
      <c r="H29" s="39">
        <f>HLOOKUP($A29,'2020 Benchmarking Calculations'!$H$235:$CC$239,3,FALSE)</f>
        <v>28443012.319992881</v>
      </c>
      <c r="I29" s="39">
        <f>HLOOKUP($A29,'2020 Benchmarking Calculations'!$H$235:$CC$239,4,FALSE)</f>
        <v>44187</v>
      </c>
      <c r="J29" s="39">
        <f>HLOOKUP($A29,'2020 Benchmarking Calculations'!$H$235:$CC$239,5,FALSE)</f>
        <v>1029</v>
      </c>
      <c r="K29" t="s">
        <v>59</v>
      </c>
      <c r="L29">
        <v>2020</v>
      </c>
      <c r="M29" s="452">
        <v>-0.11889944073112872</v>
      </c>
      <c r="N29" s="593">
        <f t="shared" si="4"/>
        <v>643.69638853040215</v>
      </c>
      <c r="O29" s="593">
        <f t="shared" si="5"/>
        <v>27641.411389691817</v>
      </c>
      <c r="P29" s="218">
        <f t="shared" si="6"/>
        <v>27</v>
      </c>
      <c r="R29" s="593">
        <v>643.69638853040215</v>
      </c>
      <c r="S29" s="218">
        <f t="shared" si="7"/>
        <v>27</v>
      </c>
      <c r="T29" s="593">
        <v>643.69638853040215</v>
      </c>
      <c r="U29" s="218">
        <f t="shared" si="8"/>
        <v>27</v>
      </c>
      <c r="V29" s="593">
        <v>643.69638853040215</v>
      </c>
      <c r="W29" s="218">
        <f t="shared" si="9"/>
        <v>27</v>
      </c>
    </row>
    <row r="30" spans="1:23" ht="15" x14ac:dyDescent="0.25">
      <c r="A30" s="37" t="s">
        <v>25</v>
      </c>
      <c r="B30" s="2">
        <v>2020</v>
      </c>
      <c r="C30" s="279">
        <f t="shared" si="0"/>
        <v>0.15</v>
      </c>
      <c r="D30" s="279">
        <f t="shared" si="1"/>
        <v>2</v>
      </c>
      <c r="E30" s="43">
        <f>HLOOKUP($A30,'2020 Benchmarking Calculations'!$H$235:$CC$239,2,FALSE)</f>
        <v>-0.12861981370478459</v>
      </c>
      <c r="F30" s="39">
        <f t="shared" si="2"/>
        <v>655.17380578443363</v>
      </c>
      <c r="G30" s="39">
        <f t="shared" si="3"/>
        <v>29691.974563798445</v>
      </c>
      <c r="H30" s="39">
        <f>HLOOKUP($A30,'2020 Benchmarking Calculations'!$H$235:$CC$239,3,FALSE)</f>
        <v>44923957.515027046</v>
      </c>
      <c r="I30" s="39">
        <f>HLOOKUP($A30,'2020 Benchmarking Calculations'!$H$235:$CC$239,4,FALSE)</f>
        <v>68568</v>
      </c>
      <c r="J30" s="39">
        <f>HLOOKUP($A30,'2020 Benchmarking Calculations'!$H$235:$CC$239,5,FALSE)</f>
        <v>1513</v>
      </c>
      <c r="K30" t="s">
        <v>25</v>
      </c>
      <c r="L30">
        <v>2020</v>
      </c>
      <c r="M30" s="452">
        <v>-0.12861981370478459</v>
      </c>
      <c r="N30" s="593">
        <f t="shared" si="4"/>
        <v>655.17380578443363</v>
      </c>
      <c r="O30" s="593">
        <f t="shared" si="5"/>
        <v>29691.974563798445</v>
      </c>
      <c r="P30" s="218">
        <f t="shared" si="6"/>
        <v>28</v>
      </c>
      <c r="R30" s="593">
        <v>655.17380578443363</v>
      </c>
      <c r="S30" s="218">
        <f t="shared" si="7"/>
        <v>28</v>
      </c>
      <c r="T30" s="593">
        <v>655.17380578443363</v>
      </c>
      <c r="U30" s="218">
        <f t="shared" si="8"/>
        <v>28</v>
      </c>
      <c r="V30" s="593">
        <v>655.17380578443363</v>
      </c>
      <c r="W30" s="218">
        <f t="shared" si="9"/>
        <v>28</v>
      </c>
    </row>
    <row r="31" spans="1:23" ht="15" x14ac:dyDescent="0.25">
      <c r="A31" s="37" t="s">
        <v>38</v>
      </c>
      <c r="B31" s="2">
        <v>2020</v>
      </c>
      <c r="C31" s="279">
        <f t="shared" si="0"/>
        <v>0.3</v>
      </c>
      <c r="D31" s="279">
        <f t="shared" si="1"/>
        <v>3</v>
      </c>
      <c r="E31" s="43">
        <f>HLOOKUP($A31,'2020 Benchmarking Calculations'!$H$235:$CC$239,2,FALSE)</f>
        <v>-5.7452619132909992E-2</v>
      </c>
      <c r="F31" s="39">
        <f t="shared" si="2"/>
        <v>655.48004674489744</v>
      </c>
      <c r="G31" s="39">
        <f t="shared" si="3"/>
        <v>30435.314269229126</v>
      </c>
      <c r="H31" s="39">
        <f>HLOOKUP($A31,'2020 Benchmarking Calculations'!$H$235:$CC$239,3,FALSE)</f>
        <v>2465260.4558075592</v>
      </c>
      <c r="I31" s="39">
        <f>HLOOKUP($A31,'2020 Benchmarking Calculations'!$H$235:$CC$239,4,FALSE)</f>
        <v>3761</v>
      </c>
      <c r="J31" s="39">
        <f>HLOOKUP($A31,'2020 Benchmarking Calculations'!$H$235:$CC$239,5,FALSE)</f>
        <v>81</v>
      </c>
      <c r="K31" t="s">
        <v>38</v>
      </c>
      <c r="L31">
        <v>2020</v>
      </c>
      <c r="M31" s="452">
        <v>-5.7452619132909992E-2</v>
      </c>
      <c r="N31" s="593">
        <f t="shared" si="4"/>
        <v>655.48004674489744</v>
      </c>
      <c r="O31" s="593">
        <f t="shared" si="5"/>
        <v>30435.314269229126</v>
      </c>
      <c r="P31" s="218">
        <f t="shared" si="6"/>
        <v>29</v>
      </c>
      <c r="R31" s="593">
        <v>655.48004674489744</v>
      </c>
      <c r="S31" s="218">
        <f t="shared" si="7"/>
        <v>29</v>
      </c>
      <c r="T31" s="593">
        <v>655.48004674489744</v>
      </c>
      <c r="U31" s="218">
        <f t="shared" si="8"/>
        <v>29</v>
      </c>
      <c r="V31" s="593">
        <v>655.48004674489744</v>
      </c>
      <c r="W31" s="218">
        <f t="shared" si="9"/>
        <v>29</v>
      </c>
    </row>
    <row r="32" spans="1:23" ht="15" x14ac:dyDescent="0.25">
      <c r="A32" s="37" t="s">
        <v>6</v>
      </c>
      <c r="B32" s="2">
        <v>2020</v>
      </c>
      <c r="C32" s="279">
        <f t="shared" si="0"/>
        <v>0.15</v>
      </c>
      <c r="D32" s="279">
        <f t="shared" si="1"/>
        <v>2</v>
      </c>
      <c r="E32" s="43">
        <f>HLOOKUP($A32,'2020 Benchmarking Calculations'!$H$235:$CC$239,2,FALSE)</f>
        <v>-0.1387482535429812</v>
      </c>
      <c r="F32" s="39">
        <f t="shared" si="2"/>
        <v>656.79025990614946</v>
      </c>
      <c r="G32" s="39">
        <f t="shared" si="3"/>
        <v>28894.907963753481</v>
      </c>
      <c r="H32" s="39">
        <f>HLOOKUP($A32,'2020 Benchmarking Calculations'!$H$235:$CC$239,3,FALSE)</f>
        <v>44209209.184542827</v>
      </c>
      <c r="I32" s="39">
        <f>HLOOKUP($A32,'2020 Benchmarking Calculations'!$H$235:$CC$239,4,FALSE)</f>
        <v>67311</v>
      </c>
      <c r="J32" s="39">
        <f>HLOOKUP($A32,'2020 Benchmarking Calculations'!$H$235:$CC$239,5,FALSE)</f>
        <v>1530</v>
      </c>
      <c r="K32" t="s">
        <v>6</v>
      </c>
      <c r="L32">
        <v>2020</v>
      </c>
      <c r="M32" s="452">
        <v>-0.1387482535429812</v>
      </c>
      <c r="N32" s="593">
        <f t="shared" si="4"/>
        <v>656.79025990614946</v>
      </c>
      <c r="O32" s="593">
        <f t="shared" si="5"/>
        <v>28894.907963753481</v>
      </c>
      <c r="P32" s="218">
        <f t="shared" si="6"/>
        <v>30</v>
      </c>
      <c r="R32" s="593">
        <v>656.79025990614946</v>
      </c>
      <c r="S32" s="218">
        <f t="shared" si="7"/>
        <v>30</v>
      </c>
      <c r="T32" s="593">
        <v>656.79025990614946</v>
      </c>
      <c r="U32" s="218">
        <f t="shared" si="8"/>
        <v>30</v>
      </c>
      <c r="V32" s="593">
        <v>656.79025990614946</v>
      </c>
      <c r="W32" s="218">
        <f t="shared" si="9"/>
        <v>30</v>
      </c>
    </row>
    <row r="33" spans="1:23" ht="15" x14ac:dyDescent="0.25">
      <c r="A33" s="37" t="s">
        <v>39</v>
      </c>
      <c r="B33" s="2">
        <v>2020</v>
      </c>
      <c r="C33" s="279">
        <f t="shared" si="0"/>
        <v>0.3</v>
      </c>
      <c r="D33" s="279">
        <f t="shared" si="1"/>
        <v>3</v>
      </c>
      <c r="E33" s="43">
        <f>HLOOKUP($A33,'2020 Benchmarking Calculations'!$H$235:$CC$239,2,FALSE)</f>
        <v>5.2567888955935942E-2</v>
      </c>
      <c r="F33" s="39">
        <f t="shared" si="2"/>
        <v>669.88614534769567</v>
      </c>
      <c r="G33" s="39">
        <f t="shared" si="3"/>
        <v>31590.246647357097</v>
      </c>
      <c r="H33" s="39">
        <f>HLOOKUP($A33,'2020 Benchmarking Calculations'!$H$235:$CC$239,3,FALSE)</f>
        <v>32064100.347067453</v>
      </c>
      <c r="I33" s="39">
        <f>HLOOKUP($A33,'2020 Benchmarking Calculations'!$H$235:$CC$239,4,FALSE)</f>
        <v>47865</v>
      </c>
      <c r="J33" s="39">
        <f>HLOOKUP($A33,'2020 Benchmarking Calculations'!$H$235:$CC$239,5,FALSE)</f>
        <v>1015</v>
      </c>
      <c r="K33" t="s">
        <v>39</v>
      </c>
      <c r="L33">
        <v>2020</v>
      </c>
      <c r="M33" s="452">
        <v>5.2567888955935942E-2</v>
      </c>
      <c r="N33" s="593">
        <f t="shared" si="4"/>
        <v>669.88614534769567</v>
      </c>
      <c r="O33" s="593">
        <f t="shared" si="5"/>
        <v>31590.246647357097</v>
      </c>
      <c r="P33" s="218">
        <f t="shared" si="6"/>
        <v>31</v>
      </c>
      <c r="R33" s="593">
        <v>669.88614534769567</v>
      </c>
      <c r="S33" s="218">
        <f t="shared" si="7"/>
        <v>31</v>
      </c>
      <c r="T33" s="593">
        <v>669.88614534769567</v>
      </c>
      <c r="U33" s="218">
        <f t="shared" si="8"/>
        <v>31</v>
      </c>
      <c r="V33" s="593">
        <v>669.88614534769567</v>
      </c>
      <c r="W33" s="218">
        <f t="shared" si="9"/>
        <v>31</v>
      </c>
    </row>
    <row r="34" spans="1:23" ht="15" x14ac:dyDescent="0.25">
      <c r="A34" s="37" t="s">
        <v>73</v>
      </c>
      <c r="B34" s="2">
        <v>2020</v>
      </c>
      <c r="C34" s="279">
        <f t="shared" si="0"/>
        <v>0.3</v>
      </c>
      <c r="D34" s="279">
        <f t="shared" si="1"/>
        <v>3</v>
      </c>
      <c r="E34" s="43">
        <f>HLOOKUP($A34,'2020 Benchmarking Calculations'!$H$235:$CC$239,2,FALSE)</f>
        <v>4.9202662398610181E-2</v>
      </c>
      <c r="F34" s="39">
        <f t="shared" si="2"/>
        <v>673.26904364580173</v>
      </c>
      <c r="G34" s="39">
        <f t="shared" si="3"/>
        <v>30790.655138332593</v>
      </c>
      <c r="H34" s="39">
        <f>HLOOKUP($A34,'2020 Benchmarking Calculations'!$H$235:$CC$239,3,FALSE)</f>
        <v>22723503.492089454</v>
      </c>
      <c r="I34" s="39">
        <f>HLOOKUP($A34,'2020 Benchmarking Calculations'!$H$235:$CC$239,4,FALSE)</f>
        <v>33751</v>
      </c>
      <c r="J34" s="39">
        <f>HLOOKUP($A34,'2020 Benchmarking Calculations'!$H$235:$CC$239,5,FALSE)</f>
        <v>738</v>
      </c>
      <c r="K34" t="s">
        <v>73</v>
      </c>
      <c r="L34">
        <v>2020</v>
      </c>
      <c r="M34" s="452">
        <v>4.9202662398610181E-2</v>
      </c>
      <c r="N34" s="593">
        <f t="shared" si="4"/>
        <v>673.26904364580173</v>
      </c>
      <c r="O34" s="593">
        <f t="shared" si="5"/>
        <v>30790.655138332593</v>
      </c>
      <c r="P34" s="218">
        <f t="shared" si="6"/>
        <v>32</v>
      </c>
      <c r="R34" s="593">
        <v>673.26904364580173</v>
      </c>
      <c r="S34" s="218">
        <f t="shared" si="7"/>
        <v>32</v>
      </c>
      <c r="T34" s="593">
        <v>673.26904364580173</v>
      </c>
      <c r="U34" s="218">
        <f t="shared" si="8"/>
        <v>32</v>
      </c>
      <c r="V34" s="593">
        <v>673.26904364580173</v>
      </c>
      <c r="W34" s="218">
        <f t="shared" si="9"/>
        <v>32</v>
      </c>
    </row>
    <row r="35" spans="1:23" ht="15" x14ac:dyDescent="0.25">
      <c r="A35" s="37" t="s">
        <v>28</v>
      </c>
      <c r="B35" s="2">
        <v>2020</v>
      </c>
      <c r="C35" s="279">
        <f t="shared" ref="C35:C61" si="10">IF(E35&lt;-0.25,0,IF(E35&lt;-0.1,0.15,IF(E35&lt;0.1,0.3,IF(E35&lt;0.25,0.45,0.6))))</f>
        <v>0.3</v>
      </c>
      <c r="D35" s="279">
        <f t="shared" ref="D35:D61" si="11">IF(E35&lt;-0.25,1,IF(E35&lt;-0.1,2,IF(E35&lt;0.1,3,IF(E35&lt;0.25,4,5))))</f>
        <v>3</v>
      </c>
      <c r="E35" s="43">
        <f>HLOOKUP($A35,'2020 Benchmarking Calculations'!$H$235:$CC$239,2,FALSE)</f>
        <v>-4.1862928541287786E-2</v>
      </c>
      <c r="F35" s="39">
        <f t="shared" ref="F35:F61" si="12">H35/I35</f>
        <v>675.30569830865181</v>
      </c>
      <c r="G35" s="39">
        <f t="shared" ref="G35:G61" si="13">H35/J35</f>
        <v>30739.071254886941</v>
      </c>
      <c r="H35" s="39">
        <f>HLOOKUP($A35,'2020 Benchmarking Calculations'!$H$235:$CC$239,3,FALSE)</f>
        <v>4918251.4007819109</v>
      </c>
      <c r="I35" s="39">
        <f>HLOOKUP($A35,'2020 Benchmarking Calculations'!$H$235:$CC$239,4,FALSE)</f>
        <v>7283</v>
      </c>
      <c r="J35" s="39">
        <f>HLOOKUP($A35,'2020 Benchmarking Calculations'!$H$235:$CC$239,5,FALSE)</f>
        <v>160</v>
      </c>
      <c r="K35" t="s">
        <v>28</v>
      </c>
      <c r="L35">
        <v>2020</v>
      </c>
      <c r="M35" s="452">
        <v>-4.1862928541287786E-2</v>
      </c>
      <c r="N35" s="593">
        <f t="shared" ref="N35:N61" si="14">H35/I35</f>
        <v>675.30569830865181</v>
      </c>
      <c r="O35" s="593">
        <f t="shared" ref="O35:O61" si="15">H35/J35</f>
        <v>30739.071254886941</v>
      </c>
      <c r="P35" s="218">
        <f t="shared" si="6"/>
        <v>33</v>
      </c>
      <c r="R35" s="593">
        <v>675.30569830865181</v>
      </c>
      <c r="S35" s="218">
        <f t="shared" si="7"/>
        <v>33</v>
      </c>
      <c r="T35" s="593">
        <v>675.30569830865181</v>
      </c>
      <c r="U35" s="218">
        <f t="shared" si="8"/>
        <v>33</v>
      </c>
      <c r="V35" s="593">
        <v>675.30569830865181</v>
      </c>
      <c r="W35" s="218">
        <f t="shared" si="9"/>
        <v>33</v>
      </c>
    </row>
    <row r="36" spans="1:23" ht="15" x14ac:dyDescent="0.25">
      <c r="A36" s="37" t="s">
        <v>443</v>
      </c>
      <c r="B36" s="2">
        <v>2020</v>
      </c>
      <c r="C36" s="279">
        <f t="shared" si="10"/>
        <v>0.3</v>
      </c>
      <c r="D36" s="279">
        <f t="shared" si="11"/>
        <v>3</v>
      </c>
      <c r="E36" s="43">
        <f>HLOOKUP($A36,'2020 Benchmarking Calculations'!$H$235:$CC$239,2,FALSE)</f>
        <v>2.1361389852591436E-2</v>
      </c>
      <c r="F36" s="39">
        <f t="shared" si="12"/>
        <v>679.83150296226609</v>
      </c>
      <c r="G36" s="39">
        <f t="shared" si="13"/>
        <v>36141.561458835953</v>
      </c>
      <c r="H36" s="39">
        <f>HLOOKUP($A36,'2020 Benchmarking Calculations'!$H$235:$CC$239,3,FALSE)</f>
        <v>16010711.726264328</v>
      </c>
      <c r="I36" s="39">
        <f>HLOOKUP($A36,'2020 Benchmarking Calculations'!$H$235:$CC$239,4,FALSE)</f>
        <v>23551</v>
      </c>
      <c r="J36" s="39">
        <f>HLOOKUP($A36,'2020 Benchmarking Calculations'!$H$235:$CC$239,5,FALSE)</f>
        <v>443</v>
      </c>
      <c r="K36" t="s">
        <v>443</v>
      </c>
      <c r="L36">
        <v>2020</v>
      </c>
      <c r="M36" s="452">
        <v>2.1361389852591436E-2</v>
      </c>
      <c r="N36" s="593">
        <f t="shared" si="14"/>
        <v>679.83150296226609</v>
      </c>
      <c r="O36" s="593">
        <f t="shared" si="15"/>
        <v>36141.561458835953</v>
      </c>
      <c r="P36" s="218">
        <f t="shared" ref="P36:P61" si="16">P35+1</f>
        <v>34</v>
      </c>
      <c r="R36" s="593">
        <v>679.83150296226609</v>
      </c>
      <c r="S36" s="218">
        <f t="shared" si="7"/>
        <v>34</v>
      </c>
      <c r="T36" s="593">
        <v>679.83150296226609</v>
      </c>
      <c r="U36" s="218">
        <f t="shared" si="8"/>
        <v>34</v>
      </c>
      <c r="V36" s="593">
        <v>679.83150296226609</v>
      </c>
      <c r="W36" s="218">
        <f t="shared" si="9"/>
        <v>34</v>
      </c>
    </row>
    <row r="37" spans="1:23" ht="15" x14ac:dyDescent="0.25">
      <c r="A37" s="37" t="s">
        <v>58</v>
      </c>
      <c r="B37" s="2">
        <v>2020</v>
      </c>
      <c r="C37" s="279">
        <f t="shared" si="10"/>
        <v>0.15</v>
      </c>
      <c r="D37" s="279">
        <f t="shared" si="11"/>
        <v>2</v>
      </c>
      <c r="E37" s="43">
        <f>HLOOKUP($A37,'2020 Benchmarking Calculations'!$H$235:$CC$239,2,FALSE)</f>
        <v>-0.19928658340593439</v>
      </c>
      <c r="F37" s="39">
        <f t="shared" si="12"/>
        <v>681.79414778086777</v>
      </c>
      <c r="G37" s="39">
        <f t="shared" si="13"/>
        <v>10156.93406782622</v>
      </c>
      <c r="H37" s="39">
        <f>HLOOKUP($A37,'2020 Benchmarking Calculations'!$H$235:$CC$239,3,FALSE)</f>
        <v>28104236.565675151</v>
      </c>
      <c r="I37" s="39">
        <f>HLOOKUP($A37,'2020 Benchmarking Calculations'!$H$235:$CC$239,4,FALSE)</f>
        <v>41221</v>
      </c>
      <c r="J37" s="39">
        <f>HLOOKUP($A37,'2020 Benchmarking Calculations'!$H$235:$CC$239,5,FALSE)</f>
        <v>2767</v>
      </c>
      <c r="K37" t="s">
        <v>58</v>
      </c>
      <c r="L37">
        <v>2020</v>
      </c>
      <c r="M37" s="452">
        <v>-0.19928658340593439</v>
      </c>
      <c r="N37" s="593">
        <f t="shared" si="14"/>
        <v>681.79414778086777</v>
      </c>
      <c r="O37" s="593">
        <f t="shared" si="15"/>
        <v>10156.93406782622</v>
      </c>
      <c r="P37" s="218">
        <f t="shared" si="16"/>
        <v>35</v>
      </c>
      <c r="R37" s="593">
        <v>681.79414778086777</v>
      </c>
      <c r="S37" s="218">
        <f t="shared" si="7"/>
        <v>35</v>
      </c>
      <c r="T37" s="593">
        <v>681.79414778086777</v>
      </c>
      <c r="U37" s="218">
        <f t="shared" si="8"/>
        <v>35</v>
      </c>
      <c r="V37" s="593">
        <v>681.79414778086777</v>
      </c>
      <c r="W37" s="218">
        <f t="shared" si="9"/>
        <v>35</v>
      </c>
    </row>
    <row r="38" spans="1:23" ht="15" x14ac:dyDescent="0.25">
      <c r="A38" s="37" t="s">
        <v>4</v>
      </c>
      <c r="B38" s="2">
        <v>2020</v>
      </c>
      <c r="C38" s="279">
        <f t="shared" si="10"/>
        <v>0.3</v>
      </c>
      <c r="D38" s="279">
        <f t="shared" si="11"/>
        <v>3</v>
      </c>
      <c r="E38" s="43">
        <f>HLOOKUP($A38,'2020 Benchmarking Calculations'!$H$235:$CC$239,2,FALSE)</f>
        <v>-1.6762412951027292E-2</v>
      </c>
      <c r="F38" s="39">
        <f t="shared" si="12"/>
        <v>686.22198089564586</v>
      </c>
      <c r="G38" s="39">
        <f t="shared" si="13"/>
        <v>14729.695598294042</v>
      </c>
      <c r="H38" s="39">
        <f>HLOOKUP($A38,'2020 Benchmarking Calculations'!$H$235:$CC$239,3,FALSE)</f>
        <v>728795878.81239259</v>
      </c>
      <c r="I38" s="39">
        <f>HLOOKUP($A38,'2020 Benchmarking Calculations'!$H$235:$CC$239,4,FALSE)</f>
        <v>1062041</v>
      </c>
      <c r="J38" s="39">
        <f>HLOOKUP($A38,'2020 Benchmarking Calculations'!$H$235:$CC$239,5,FALSE)</f>
        <v>49478</v>
      </c>
      <c r="K38" t="s">
        <v>4</v>
      </c>
      <c r="L38">
        <v>2020</v>
      </c>
      <c r="M38" s="452">
        <v>-1.6762412951027292E-2</v>
      </c>
      <c r="N38" s="593">
        <f t="shared" si="14"/>
        <v>686.22198089564586</v>
      </c>
      <c r="O38" s="593">
        <f t="shared" si="15"/>
        <v>14729.695598294042</v>
      </c>
      <c r="P38" s="218">
        <f t="shared" si="16"/>
        <v>36</v>
      </c>
      <c r="R38" s="593">
        <v>686.22198089564586</v>
      </c>
      <c r="S38" s="218">
        <f t="shared" si="7"/>
        <v>36</v>
      </c>
      <c r="T38" s="593">
        <v>686.22198089564586</v>
      </c>
      <c r="U38" s="218">
        <f t="shared" si="8"/>
        <v>36</v>
      </c>
      <c r="V38" s="593">
        <v>686.22198089564586</v>
      </c>
      <c r="W38" s="218">
        <f t="shared" si="9"/>
        <v>36</v>
      </c>
    </row>
    <row r="39" spans="1:23" ht="15" x14ac:dyDescent="0.25">
      <c r="A39" s="37" t="s">
        <v>34</v>
      </c>
      <c r="B39" s="2">
        <v>2020</v>
      </c>
      <c r="C39" s="279">
        <f t="shared" si="10"/>
        <v>0.3</v>
      </c>
      <c r="D39" s="279">
        <f t="shared" si="11"/>
        <v>3</v>
      </c>
      <c r="E39" s="43">
        <f>HLOOKUP($A39,'2020 Benchmarking Calculations'!$H$235:$CC$239,2,FALSE)</f>
        <v>-9.3553321952247637E-2</v>
      </c>
      <c r="F39" s="39">
        <f t="shared" si="12"/>
        <v>692.16486494396133</v>
      </c>
      <c r="G39" s="39">
        <f t="shared" si="13"/>
        <v>13235.743419123663</v>
      </c>
      <c r="H39" s="39">
        <f>HLOOKUP($A39,'2020 Benchmarking Calculations'!$H$235:$CC$239,3,FALSE)</f>
        <v>62366822.990910694</v>
      </c>
      <c r="I39" s="39">
        <f>HLOOKUP($A39,'2020 Benchmarking Calculations'!$H$235:$CC$239,4,FALSE)</f>
        <v>90104</v>
      </c>
      <c r="J39" s="39">
        <f>HLOOKUP($A39,'2020 Benchmarking Calculations'!$H$235:$CC$239,5,FALSE)</f>
        <v>4712</v>
      </c>
      <c r="K39" t="s">
        <v>34</v>
      </c>
      <c r="L39">
        <v>2020</v>
      </c>
      <c r="M39" s="452">
        <v>-9.3553321952247637E-2</v>
      </c>
      <c r="N39" s="593">
        <f t="shared" si="14"/>
        <v>692.16486494396133</v>
      </c>
      <c r="O39" s="593">
        <f t="shared" si="15"/>
        <v>13235.743419123663</v>
      </c>
      <c r="P39" s="218">
        <f t="shared" si="16"/>
        <v>37</v>
      </c>
      <c r="R39" s="593">
        <v>692.16486494396133</v>
      </c>
      <c r="S39" s="218">
        <f t="shared" si="7"/>
        <v>37</v>
      </c>
      <c r="T39" s="593">
        <v>692.16486494396133</v>
      </c>
      <c r="U39" s="218">
        <f t="shared" si="8"/>
        <v>37</v>
      </c>
      <c r="V39" s="593">
        <v>692.16486494396133</v>
      </c>
      <c r="W39" s="218">
        <f t="shared" si="9"/>
        <v>37</v>
      </c>
    </row>
    <row r="40" spans="1:23" ht="15" x14ac:dyDescent="0.25">
      <c r="A40" s="37" t="s">
        <v>78</v>
      </c>
      <c r="B40" s="2">
        <v>2020</v>
      </c>
      <c r="C40" s="279">
        <f t="shared" si="10"/>
        <v>0.3</v>
      </c>
      <c r="D40" s="279">
        <f t="shared" si="11"/>
        <v>3</v>
      </c>
      <c r="E40" s="43">
        <f>HLOOKUP($A40,'2020 Benchmarking Calculations'!$H$235:$CC$239,2,FALSE)</f>
        <v>4.6920831458690899E-3</v>
      </c>
      <c r="F40" s="39">
        <f t="shared" si="12"/>
        <v>695.11059451695087</v>
      </c>
      <c r="G40" s="39">
        <f t="shared" si="13"/>
        <v>40648.171811184424</v>
      </c>
      <c r="H40" s="39">
        <f>HLOOKUP($A40,'2020 Benchmarking Calculations'!$H$235:$CC$239,3,FALSE)</f>
        <v>5365558.6790763438</v>
      </c>
      <c r="I40" s="39">
        <f>HLOOKUP($A40,'2020 Benchmarking Calculations'!$H$235:$CC$239,4,FALSE)</f>
        <v>7719</v>
      </c>
      <c r="J40" s="39">
        <f>HLOOKUP($A40,'2020 Benchmarking Calculations'!$H$235:$CC$239,5,FALSE)</f>
        <v>132</v>
      </c>
      <c r="K40" t="s">
        <v>78</v>
      </c>
      <c r="L40">
        <v>2020</v>
      </c>
      <c r="M40" s="452">
        <v>4.6920831458690899E-3</v>
      </c>
      <c r="N40" s="593">
        <f t="shared" si="14"/>
        <v>695.11059451695087</v>
      </c>
      <c r="O40" s="593">
        <f t="shared" si="15"/>
        <v>40648.171811184424</v>
      </c>
      <c r="P40" s="218">
        <f t="shared" si="16"/>
        <v>38</v>
      </c>
      <c r="R40" s="593">
        <v>695.11059451695087</v>
      </c>
      <c r="S40" s="218">
        <f t="shared" si="7"/>
        <v>38</v>
      </c>
      <c r="T40" s="593">
        <v>695.11059451695087</v>
      </c>
      <c r="U40" s="218">
        <f t="shared" si="8"/>
        <v>38</v>
      </c>
      <c r="V40" s="593">
        <v>695.11059451695087</v>
      </c>
      <c r="W40" s="218">
        <f t="shared" si="9"/>
        <v>38</v>
      </c>
    </row>
    <row r="41" spans="1:23" ht="15" x14ac:dyDescent="0.25">
      <c r="A41" s="37" t="s">
        <v>64</v>
      </c>
      <c r="B41" s="2">
        <v>2020</v>
      </c>
      <c r="C41" s="279">
        <f t="shared" si="10"/>
        <v>0</v>
      </c>
      <c r="D41" s="279">
        <f t="shared" si="11"/>
        <v>1</v>
      </c>
      <c r="E41" s="43">
        <f>HLOOKUP($A41,'2020 Benchmarking Calculations'!$H$235:$CC$239,2,FALSE)</f>
        <v>-0.3921749627078186</v>
      </c>
      <c r="F41" s="39">
        <f t="shared" si="12"/>
        <v>705.82728101051157</v>
      </c>
      <c r="G41" s="39">
        <f t="shared" si="13"/>
        <v>11310.405267868442</v>
      </c>
      <c r="H41" s="39">
        <f>HLOOKUP($A41,'2020 Benchmarking Calculations'!$H$235:$CC$239,3,FALSE)</f>
        <v>4184849.9491113233</v>
      </c>
      <c r="I41" s="39">
        <f>HLOOKUP($A41,'2020 Benchmarking Calculations'!$H$235:$CC$239,4,FALSE)</f>
        <v>5929</v>
      </c>
      <c r="J41" s="39">
        <f>HLOOKUP($A41,'2020 Benchmarking Calculations'!$H$235:$CC$239,5,FALSE)</f>
        <v>370</v>
      </c>
      <c r="K41" t="s">
        <v>64</v>
      </c>
      <c r="L41">
        <v>2020</v>
      </c>
      <c r="M41" s="452">
        <v>-0.3921749627078186</v>
      </c>
      <c r="N41" s="593">
        <f t="shared" si="14"/>
        <v>705.82728101051157</v>
      </c>
      <c r="O41" s="593">
        <f t="shared" si="15"/>
        <v>11310.405267868442</v>
      </c>
      <c r="P41" s="218">
        <f t="shared" si="16"/>
        <v>39</v>
      </c>
      <c r="R41" s="593">
        <v>705.82728101051157</v>
      </c>
      <c r="S41" s="218">
        <f t="shared" si="7"/>
        <v>39</v>
      </c>
      <c r="T41" s="593">
        <v>705.82728101051157</v>
      </c>
      <c r="U41" s="218">
        <f t="shared" si="8"/>
        <v>39</v>
      </c>
      <c r="V41" s="593">
        <v>705.82728101051157</v>
      </c>
      <c r="W41" s="218">
        <f t="shared" si="9"/>
        <v>39</v>
      </c>
    </row>
    <row r="42" spans="1:23" ht="15" x14ac:dyDescent="0.25">
      <c r="A42" s="37" t="s">
        <v>22</v>
      </c>
      <c r="B42" s="2">
        <v>2020</v>
      </c>
      <c r="C42" s="279">
        <f t="shared" si="10"/>
        <v>0.3</v>
      </c>
      <c r="D42" s="279">
        <f t="shared" si="11"/>
        <v>3</v>
      </c>
      <c r="E42" s="43">
        <f>HLOOKUP($A42,'2020 Benchmarking Calculations'!$H$235:$CC$239,2,FALSE)</f>
        <v>-1.7158103943314847E-3</v>
      </c>
      <c r="F42" s="39">
        <f t="shared" si="12"/>
        <v>710.49746410841294</v>
      </c>
      <c r="G42" s="39">
        <f t="shared" si="13"/>
        <v>21694.56111251131</v>
      </c>
      <c r="H42" s="39">
        <f>HLOOKUP($A42,'2020 Benchmarking Calculations'!$H$235:$CC$239,3,FALSE)</f>
        <v>26228724.385026172</v>
      </c>
      <c r="I42" s="39">
        <f>HLOOKUP($A42,'2020 Benchmarking Calculations'!$H$235:$CC$239,4,FALSE)</f>
        <v>36916</v>
      </c>
      <c r="J42" s="39">
        <f>HLOOKUP($A42,'2020 Benchmarking Calculations'!$H$235:$CC$239,5,FALSE)</f>
        <v>1209</v>
      </c>
      <c r="K42" t="s">
        <v>22</v>
      </c>
      <c r="L42">
        <v>2020</v>
      </c>
      <c r="M42" s="452">
        <v>-1.7158103943314847E-3</v>
      </c>
      <c r="N42" s="593">
        <f t="shared" si="14"/>
        <v>710.49746410841294</v>
      </c>
      <c r="O42" s="593">
        <f t="shared" si="15"/>
        <v>21694.56111251131</v>
      </c>
      <c r="P42" s="218">
        <f t="shared" si="16"/>
        <v>40</v>
      </c>
      <c r="R42" s="593">
        <v>710.49746410841294</v>
      </c>
      <c r="S42" s="218">
        <f t="shared" si="7"/>
        <v>40</v>
      </c>
      <c r="T42" s="593">
        <v>710.49746410841294</v>
      </c>
      <c r="U42" s="218">
        <f t="shared" si="8"/>
        <v>40</v>
      </c>
      <c r="V42" s="593">
        <v>710.49746410841294</v>
      </c>
      <c r="W42" s="218">
        <f t="shared" si="9"/>
        <v>40</v>
      </c>
    </row>
    <row r="43" spans="1:23" ht="15" x14ac:dyDescent="0.25">
      <c r="A43" s="37" t="s">
        <v>65</v>
      </c>
      <c r="B43" s="2">
        <v>2020</v>
      </c>
      <c r="C43" s="279">
        <f t="shared" si="10"/>
        <v>0.3</v>
      </c>
      <c r="D43" s="279">
        <f t="shared" si="11"/>
        <v>3</v>
      </c>
      <c r="E43" s="43">
        <f>HLOOKUP($A43,'2020 Benchmarking Calculations'!$H$235:$CC$239,2,FALSE)</f>
        <v>-8.3097658830422003E-3</v>
      </c>
      <c r="F43" s="39">
        <f t="shared" si="12"/>
        <v>711.92708636455905</v>
      </c>
      <c r="G43" s="39">
        <f t="shared" si="13"/>
        <v>26342.014122575049</v>
      </c>
      <c r="H43" s="39">
        <f>HLOOKUP($A43,'2020 Benchmarking Calculations'!$H$235:$CC$239,3,FALSE)</f>
        <v>52684028.245150097</v>
      </c>
      <c r="I43" s="39">
        <f>HLOOKUP($A43,'2020 Benchmarking Calculations'!$H$235:$CC$239,4,FALSE)</f>
        <v>74002</v>
      </c>
      <c r="J43" s="39">
        <f>HLOOKUP($A43,'2020 Benchmarking Calculations'!$H$235:$CC$239,5,FALSE)</f>
        <v>2000</v>
      </c>
      <c r="K43" t="s">
        <v>65</v>
      </c>
      <c r="L43">
        <v>2020</v>
      </c>
      <c r="M43" s="452">
        <v>-8.3097658830422003E-3</v>
      </c>
      <c r="N43" s="593">
        <f t="shared" si="14"/>
        <v>711.92708636455905</v>
      </c>
      <c r="O43" s="593">
        <f t="shared" si="15"/>
        <v>26342.014122575049</v>
      </c>
      <c r="P43" s="218">
        <f t="shared" si="16"/>
        <v>41</v>
      </c>
      <c r="R43" s="593">
        <v>711.92708636455905</v>
      </c>
      <c r="S43" s="218">
        <f t="shared" si="7"/>
        <v>41</v>
      </c>
      <c r="T43" s="593">
        <v>711.92708636455905</v>
      </c>
      <c r="U43" s="218">
        <f t="shared" si="8"/>
        <v>41</v>
      </c>
      <c r="V43" s="593">
        <v>711.92708636455905</v>
      </c>
      <c r="W43" s="218">
        <f t="shared" si="9"/>
        <v>41</v>
      </c>
    </row>
    <row r="44" spans="1:23" ht="15" x14ac:dyDescent="0.25">
      <c r="A44" s="37" t="s">
        <v>50</v>
      </c>
      <c r="B44" s="2">
        <v>2020</v>
      </c>
      <c r="C44" s="279">
        <f t="shared" si="10"/>
        <v>0.45</v>
      </c>
      <c r="D44" s="279">
        <f t="shared" si="11"/>
        <v>4</v>
      </c>
      <c r="E44" s="43">
        <f>HLOOKUP($A44,'2020 Benchmarking Calculations'!$H$235:$CC$239,2,FALSE)</f>
        <v>0.19498407453468078</v>
      </c>
      <c r="F44" s="39">
        <f t="shared" si="12"/>
        <v>713.96007861255407</v>
      </c>
      <c r="G44" s="39">
        <f t="shared" si="13"/>
        <v>41819.369414378874</v>
      </c>
      <c r="H44" s="39">
        <f>HLOOKUP($A44,'2020 Benchmarking Calculations'!$H$235:$CC$239,3,FALSE)</f>
        <v>247277931.34722227</v>
      </c>
      <c r="I44" s="39">
        <f>HLOOKUP($A44,'2020 Benchmarking Calculations'!$H$235:$CC$239,4,FALSE)</f>
        <v>346347</v>
      </c>
      <c r="J44" s="39">
        <f>HLOOKUP($A44,'2020 Benchmarking Calculations'!$H$235:$CC$239,5,FALSE)</f>
        <v>5913</v>
      </c>
      <c r="K44" t="s">
        <v>50</v>
      </c>
      <c r="L44">
        <v>2020</v>
      </c>
      <c r="M44" s="452">
        <v>0.19498407453468078</v>
      </c>
      <c r="N44" s="593">
        <f t="shared" si="14"/>
        <v>713.96007861255407</v>
      </c>
      <c r="O44" s="593">
        <f t="shared" si="15"/>
        <v>41819.369414378874</v>
      </c>
      <c r="P44" s="218">
        <f t="shared" si="16"/>
        <v>42</v>
      </c>
      <c r="R44" s="593">
        <v>713.96007861255407</v>
      </c>
      <c r="S44" s="218">
        <f t="shared" si="7"/>
        <v>42</v>
      </c>
      <c r="T44" s="593">
        <v>713.96007861255407</v>
      </c>
      <c r="U44" s="218">
        <f t="shared" si="8"/>
        <v>42</v>
      </c>
      <c r="V44" s="593">
        <v>713.96007861255407</v>
      </c>
      <c r="W44" s="218">
        <f t="shared" si="9"/>
        <v>42</v>
      </c>
    </row>
    <row r="45" spans="1:23" ht="15" x14ac:dyDescent="0.25">
      <c r="A45" s="37" t="s">
        <v>63</v>
      </c>
      <c r="B45" s="2">
        <v>2020</v>
      </c>
      <c r="C45" s="279">
        <f t="shared" si="10"/>
        <v>0.3</v>
      </c>
      <c r="D45" s="279">
        <f t="shared" si="11"/>
        <v>3</v>
      </c>
      <c r="E45" s="43">
        <f>HLOOKUP($A45,'2020 Benchmarking Calculations'!$H$235:$CC$239,2,FALSE)</f>
        <v>3.2055467585297259E-2</v>
      </c>
      <c r="F45" s="39">
        <f t="shared" si="12"/>
        <v>715.3243437843995</v>
      </c>
      <c r="G45" s="39">
        <f t="shared" si="13"/>
        <v>30270.432596730076</v>
      </c>
      <c r="H45" s="39">
        <f>HLOOKUP($A45,'2020 Benchmarking Calculations'!$H$235:$CC$239,3,FALSE)</f>
        <v>17375228.310523063</v>
      </c>
      <c r="I45" s="39">
        <f>HLOOKUP($A45,'2020 Benchmarking Calculations'!$H$235:$CC$239,4,FALSE)</f>
        <v>24290</v>
      </c>
      <c r="J45" s="39">
        <f>HLOOKUP($A45,'2020 Benchmarking Calculations'!$H$235:$CC$239,5,FALSE)</f>
        <v>574</v>
      </c>
      <c r="K45" t="s">
        <v>63</v>
      </c>
      <c r="L45">
        <v>2020</v>
      </c>
      <c r="M45" s="452">
        <v>3.2055467585297259E-2</v>
      </c>
      <c r="N45" s="593">
        <f t="shared" si="14"/>
        <v>715.3243437843995</v>
      </c>
      <c r="O45" s="593">
        <f t="shared" si="15"/>
        <v>30270.432596730076</v>
      </c>
      <c r="P45" s="218">
        <f t="shared" si="16"/>
        <v>43</v>
      </c>
      <c r="R45" s="593">
        <v>715.3243437843995</v>
      </c>
      <c r="S45" s="218">
        <f t="shared" si="7"/>
        <v>43</v>
      </c>
      <c r="T45" s="593">
        <v>715.3243437843995</v>
      </c>
      <c r="U45" s="218">
        <f t="shared" si="8"/>
        <v>43</v>
      </c>
      <c r="V45" s="593">
        <v>715.3243437843995</v>
      </c>
      <c r="W45" s="218">
        <f t="shared" si="9"/>
        <v>43</v>
      </c>
    </row>
    <row r="46" spans="1:23" ht="15" x14ac:dyDescent="0.25">
      <c r="A46" s="37" t="s">
        <v>35</v>
      </c>
      <c r="B46" s="2">
        <v>2020</v>
      </c>
      <c r="C46" s="279">
        <f t="shared" si="10"/>
        <v>0.15</v>
      </c>
      <c r="D46" s="279">
        <f t="shared" si="11"/>
        <v>2</v>
      </c>
      <c r="E46" s="43">
        <f>HLOOKUP($A46,'2020 Benchmarking Calculations'!$H$235:$CC$239,2,FALSE)</f>
        <v>-0.22507105081104725</v>
      </c>
      <c r="F46" s="39">
        <f t="shared" si="12"/>
        <v>716.14501632809777</v>
      </c>
      <c r="G46" s="39">
        <f t="shared" si="13"/>
        <v>23597.332815246627</v>
      </c>
      <c r="H46" s="39">
        <f>HLOOKUP($A46,'2020 Benchmarking Calculations'!$H$235:$CC$239,3,FALSE)</f>
        <v>2383330.6143399095</v>
      </c>
      <c r="I46" s="39">
        <f>HLOOKUP($A46,'2020 Benchmarking Calculations'!$H$235:$CC$239,4,FALSE)</f>
        <v>3328</v>
      </c>
      <c r="J46" s="39">
        <f>HLOOKUP($A46,'2020 Benchmarking Calculations'!$H$235:$CC$239,5,FALSE)</f>
        <v>101</v>
      </c>
      <c r="K46" t="s">
        <v>35</v>
      </c>
      <c r="L46">
        <v>2020</v>
      </c>
      <c r="M46" s="452">
        <v>-0.22507105081104725</v>
      </c>
      <c r="N46" s="593">
        <f t="shared" si="14"/>
        <v>716.14501632809777</v>
      </c>
      <c r="O46" s="593">
        <f t="shared" si="15"/>
        <v>23597.332815246627</v>
      </c>
      <c r="P46" s="218">
        <f t="shared" si="16"/>
        <v>44</v>
      </c>
      <c r="R46" s="593">
        <v>716.14501632809777</v>
      </c>
      <c r="S46" s="218">
        <f t="shared" si="7"/>
        <v>44</v>
      </c>
      <c r="T46" s="593">
        <v>716.14501632809777</v>
      </c>
      <c r="U46" s="218">
        <f t="shared" si="8"/>
        <v>44</v>
      </c>
      <c r="V46" s="593">
        <v>716.14501632809777</v>
      </c>
      <c r="W46" s="218">
        <f t="shared" si="9"/>
        <v>44</v>
      </c>
    </row>
    <row r="47" spans="1:23" ht="15" x14ac:dyDescent="0.25">
      <c r="A47" s="37" t="s">
        <v>55</v>
      </c>
      <c r="B47" s="2">
        <v>2020</v>
      </c>
      <c r="C47" s="279">
        <f t="shared" si="10"/>
        <v>0.15</v>
      </c>
      <c r="D47" s="279">
        <f t="shared" si="11"/>
        <v>2</v>
      </c>
      <c r="E47" s="43">
        <f>HLOOKUP($A47,'2020 Benchmarking Calculations'!$H$235:$CC$239,2,FALSE)</f>
        <v>-0.13426625639005538</v>
      </c>
      <c r="F47" s="39">
        <f t="shared" si="12"/>
        <v>718.3808896267451</v>
      </c>
      <c r="G47" s="39">
        <f t="shared" si="13"/>
        <v>28360.782090193541</v>
      </c>
      <c r="H47" s="39">
        <f>HLOOKUP($A47,'2020 Benchmarking Calculations'!$H$235:$CC$239,3,FALSE)</f>
        <v>10011356.07783832</v>
      </c>
      <c r="I47" s="39">
        <f>HLOOKUP($A47,'2020 Benchmarking Calculations'!$H$235:$CC$239,4,FALSE)</f>
        <v>13936</v>
      </c>
      <c r="J47" s="39">
        <f>HLOOKUP($A47,'2020 Benchmarking Calculations'!$H$235:$CC$239,5,FALSE)</f>
        <v>353</v>
      </c>
      <c r="K47" t="s">
        <v>55</v>
      </c>
      <c r="L47">
        <v>2020</v>
      </c>
      <c r="M47" s="452">
        <v>-0.13426625639005538</v>
      </c>
      <c r="N47" s="593">
        <f t="shared" si="14"/>
        <v>718.3808896267451</v>
      </c>
      <c r="O47" s="593">
        <f t="shared" si="15"/>
        <v>28360.782090193541</v>
      </c>
      <c r="P47" s="218">
        <f t="shared" si="16"/>
        <v>45</v>
      </c>
      <c r="R47" s="593">
        <v>718.3808896267451</v>
      </c>
      <c r="S47" s="218">
        <f t="shared" si="7"/>
        <v>45</v>
      </c>
      <c r="T47" s="593">
        <v>718.3808896267451</v>
      </c>
      <c r="U47" s="218">
        <f t="shared" si="8"/>
        <v>45</v>
      </c>
      <c r="V47" s="593">
        <v>718.3808896267451</v>
      </c>
      <c r="W47" s="218">
        <f t="shared" si="9"/>
        <v>45</v>
      </c>
    </row>
    <row r="48" spans="1:23" ht="15" x14ac:dyDescent="0.25">
      <c r="A48" s="37" t="s">
        <v>67</v>
      </c>
      <c r="B48" s="2">
        <v>2020</v>
      </c>
      <c r="C48" s="279">
        <f t="shared" si="10"/>
        <v>0.3</v>
      </c>
      <c r="D48" s="279">
        <f t="shared" si="11"/>
        <v>3</v>
      </c>
      <c r="E48" s="43">
        <f>HLOOKUP($A48,'2020 Benchmarking Calculations'!$H$235:$CC$239,2,FALSE)</f>
        <v>-4.9785724210622752E-2</v>
      </c>
      <c r="F48" s="39">
        <f t="shared" si="12"/>
        <v>724.99390951550322</v>
      </c>
      <c r="G48" s="39">
        <f t="shared" si="13"/>
        <v>43061.679066406541</v>
      </c>
      <c r="H48" s="39">
        <f>HLOOKUP($A48,'2020 Benchmarking Calculations'!$H$235:$CC$239,3,FALSE)</f>
        <v>10550111.371269602</v>
      </c>
      <c r="I48" s="39">
        <f>HLOOKUP($A48,'2020 Benchmarking Calculations'!$H$235:$CC$239,4,FALSE)</f>
        <v>14552</v>
      </c>
      <c r="J48" s="39">
        <f>HLOOKUP($A48,'2020 Benchmarking Calculations'!$H$235:$CC$239,5,FALSE)</f>
        <v>245</v>
      </c>
      <c r="K48" t="s">
        <v>67</v>
      </c>
      <c r="L48">
        <v>2020</v>
      </c>
      <c r="M48" s="452">
        <v>-4.9785724210622752E-2</v>
      </c>
      <c r="N48" s="593">
        <f t="shared" si="14"/>
        <v>724.99390951550322</v>
      </c>
      <c r="O48" s="593">
        <f t="shared" si="15"/>
        <v>43061.679066406541</v>
      </c>
      <c r="P48" s="218">
        <f t="shared" si="16"/>
        <v>46</v>
      </c>
      <c r="R48" s="593">
        <v>724.99390951550322</v>
      </c>
      <c r="S48" s="218">
        <f t="shared" si="7"/>
        <v>46</v>
      </c>
      <c r="T48" s="593">
        <v>724.99390951550322</v>
      </c>
      <c r="U48" s="218">
        <f t="shared" si="8"/>
        <v>46</v>
      </c>
      <c r="V48" s="593">
        <v>724.99390951550322</v>
      </c>
      <c r="W48" s="218">
        <f t="shared" si="9"/>
        <v>46</v>
      </c>
    </row>
    <row r="49" spans="1:23" ht="15" x14ac:dyDescent="0.25">
      <c r="A49" s="37" t="s">
        <v>61</v>
      </c>
      <c r="B49" s="2">
        <v>2020</v>
      </c>
      <c r="C49" s="279">
        <f t="shared" si="10"/>
        <v>0.3</v>
      </c>
      <c r="D49" s="279">
        <f t="shared" si="11"/>
        <v>3</v>
      </c>
      <c r="E49" s="43">
        <f>HLOOKUP($A49,'2020 Benchmarking Calculations'!$H$235:$CC$239,2,FALSE)</f>
        <v>-9.1313997421040183E-2</v>
      </c>
      <c r="F49" s="39">
        <f t="shared" si="12"/>
        <v>749.56409874359531</v>
      </c>
      <c r="G49" s="39">
        <f t="shared" si="13"/>
        <v>19565.857450130919</v>
      </c>
      <c r="H49" s="39">
        <f>HLOOKUP($A49,'2020 Benchmarking Calculations'!$H$235:$CC$239,3,FALSE)</f>
        <v>7219801.3990983097</v>
      </c>
      <c r="I49" s="39">
        <f>HLOOKUP($A49,'2020 Benchmarking Calculations'!$H$235:$CC$239,4,FALSE)</f>
        <v>9632</v>
      </c>
      <c r="J49" s="39">
        <f>HLOOKUP($A49,'2020 Benchmarking Calculations'!$H$235:$CC$239,5,FALSE)</f>
        <v>369</v>
      </c>
      <c r="K49" t="s">
        <v>61</v>
      </c>
      <c r="L49">
        <v>2020</v>
      </c>
      <c r="M49" s="452">
        <v>-9.1313997421040183E-2</v>
      </c>
      <c r="N49" s="593">
        <f t="shared" si="14"/>
        <v>749.56409874359531</v>
      </c>
      <c r="O49" s="593">
        <f t="shared" si="15"/>
        <v>19565.857450130919</v>
      </c>
      <c r="P49" s="218">
        <f t="shared" si="16"/>
        <v>47</v>
      </c>
      <c r="R49" s="593">
        <v>749.56409874359531</v>
      </c>
      <c r="S49" s="218">
        <f t="shared" si="7"/>
        <v>47</v>
      </c>
      <c r="T49" s="593">
        <v>749.56409874359531</v>
      </c>
      <c r="U49" s="218">
        <f t="shared" si="8"/>
        <v>47</v>
      </c>
      <c r="V49" s="593">
        <v>749.56409874359531</v>
      </c>
      <c r="W49" s="218">
        <f t="shared" si="9"/>
        <v>47</v>
      </c>
    </row>
    <row r="50" spans="1:23" ht="15" x14ac:dyDescent="0.25">
      <c r="A50" s="37" t="s">
        <v>60</v>
      </c>
      <c r="B50" s="2">
        <v>2020</v>
      </c>
      <c r="C50" s="279">
        <f t="shared" si="10"/>
        <v>0.3</v>
      </c>
      <c r="D50" s="279">
        <f t="shared" si="11"/>
        <v>3</v>
      </c>
      <c r="E50" s="43">
        <f>HLOOKUP($A50,'2020 Benchmarking Calculations'!$H$235:$CC$239,2,FALSE)</f>
        <v>-1.4277833999090152E-3</v>
      </c>
      <c r="F50" s="39">
        <f t="shared" si="12"/>
        <v>758.03884746972767</v>
      </c>
      <c r="G50" s="39">
        <f t="shared" si="13"/>
        <v>13138.955660752295</v>
      </c>
      <c r="H50" s="39">
        <f>HLOOKUP($A50,'2020 Benchmarking Calculations'!$H$235:$CC$239,3,FALSE)</f>
        <v>43187747.256892793</v>
      </c>
      <c r="I50" s="39">
        <f>HLOOKUP($A50,'2020 Benchmarking Calculations'!$H$235:$CC$239,4,FALSE)</f>
        <v>56973</v>
      </c>
      <c r="J50" s="39">
        <f>HLOOKUP($A50,'2020 Benchmarking Calculations'!$H$235:$CC$239,5,FALSE)</f>
        <v>3287</v>
      </c>
      <c r="K50" t="s">
        <v>60</v>
      </c>
      <c r="L50">
        <v>2020</v>
      </c>
      <c r="M50" s="452">
        <v>-1.4277833999090152E-3</v>
      </c>
      <c r="N50" s="593">
        <f t="shared" si="14"/>
        <v>758.03884746972767</v>
      </c>
      <c r="O50" s="593">
        <f t="shared" si="15"/>
        <v>13138.955660752295</v>
      </c>
      <c r="P50" s="218">
        <f t="shared" si="16"/>
        <v>48</v>
      </c>
      <c r="R50" s="593">
        <v>758.03884746972767</v>
      </c>
      <c r="S50" s="218">
        <f t="shared" si="7"/>
        <v>48</v>
      </c>
      <c r="T50" s="593">
        <v>758.03884746972767</v>
      </c>
      <c r="U50" s="218">
        <f t="shared" si="8"/>
        <v>48</v>
      </c>
      <c r="V50" s="593">
        <v>758.03884746972767</v>
      </c>
      <c r="W50" s="218">
        <f t="shared" si="9"/>
        <v>48</v>
      </c>
    </row>
    <row r="51" spans="1:23" ht="15" x14ac:dyDescent="0.25">
      <c r="A51" s="37" t="s">
        <v>82</v>
      </c>
      <c r="B51" s="2">
        <v>2020</v>
      </c>
      <c r="C51" s="279">
        <f t="shared" si="10"/>
        <v>0.3</v>
      </c>
      <c r="D51" s="279">
        <f t="shared" si="11"/>
        <v>3</v>
      </c>
      <c r="E51" s="43">
        <f>HLOOKUP($A51,'2020 Benchmarking Calculations'!$H$235:$CC$239,2,FALSE)</f>
        <v>7.087494789790616E-2</v>
      </c>
      <c r="F51" s="39">
        <f t="shared" si="12"/>
        <v>797.17145550850569</v>
      </c>
      <c r="G51" s="39">
        <f t="shared" si="13"/>
        <v>28165.600174402396</v>
      </c>
      <c r="H51" s="39">
        <f>HLOOKUP($A51,'2020 Benchmarking Calculations'!$H$235:$CC$239,3,FALSE)</f>
        <v>46585902.688461564</v>
      </c>
      <c r="I51" s="39">
        <f>HLOOKUP($A51,'2020 Benchmarking Calculations'!$H$235:$CC$239,4,FALSE)</f>
        <v>58439</v>
      </c>
      <c r="J51" s="39">
        <f>HLOOKUP($A51,'2020 Benchmarking Calculations'!$H$235:$CC$239,5,FALSE)</f>
        <v>1654</v>
      </c>
      <c r="K51" t="s">
        <v>82</v>
      </c>
      <c r="L51">
        <v>2020</v>
      </c>
      <c r="M51" s="452">
        <v>7.087494789790616E-2</v>
      </c>
      <c r="N51" s="593">
        <f t="shared" si="14"/>
        <v>797.17145550850569</v>
      </c>
      <c r="O51" s="593">
        <f t="shared" si="15"/>
        <v>28165.600174402396</v>
      </c>
      <c r="P51" s="218">
        <f t="shared" si="16"/>
        <v>49</v>
      </c>
      <c r="R51" s="593">
        <v>797.17145550850569</v>
      </c>
      <c r="S51" s="218">
        <f t="shared" si="7"/>
        <v>49</v>
      </c>
      <c r="T51" s="593">
        <v>797.17145550850569</v>
      </c>
      <c r="U51" s="218">
        <f t="shared" si="8"/>
        <v>49</v>
      </c>
      <c r="V51" s="593">
        <v>797.17145550850569</v>
      </c>
      <c r="W51" s="218">
        <f t="shared" si="9"/>
        <v>49</v>
      </c>
    </row>
    <row r="52" spans="1:23" ht="15" x14ac:dyDescent="0.25">
      <c r="A52" s="37" t="s">
        <v>43</v>
      </c>
      <c r="B52" s="2">
        <v>2020</v>
      </c>
      <c r="C52" s="279">
        <f t="shared" si="10"/>
        <v>0</v>
      </c>
      <c r="D52" s="279">
        <f t="shared" si="11"/>
        <v>1</v>
      </c>
      <c r="E52" s="43">
        <f>HLOOKUP($A52,'2020 Benchmarking Calculations'!$H$235:$CC$239,2,FALSE)</f>
        <v>-0.31071757725370697</v>
      </c>
      <c r="F52" s="39">
        <f t="shared" si="12"/>
        <v>803.96608718806795</v>
      </c>
      <c r="G52" s="39">
        <f t="shared" si="13"/>
        <v>10856.188384985975</v>
      </c>
      <c r="H52" s="39">
        <f>HLOOKUP($A52,'2020 Benchmarking Calculations'!$H$235:$CC$239,3,FALSE)</f>
        <v>18140690.791311566</v>
      </c>
      <c r="I52" s="39">
        <f>HLOOKUP($A52,'2020 Benchmarking Calculations'!$H$235:$CC$239,4,FALSE)</f>
        <v>22564</v>
      </c>
      <c r="J52" s="39">
        <f>HLOOKUP($A52,'2020 Benchmarking Calculations'!$H$235:$CC$239,5,FALSE)</f>
        <v>1671</v>
      </c>
      <c r="K52" t="s">
        <v>43</v>
      </c>
      <c r="L52">
        <v>2020</v>
      </c>
      <c r="M52" s="452">
        <v>-0.31071757725370697</v>
      </c>
      <c r="N52" s="593">
        <f t="shared" si="14"/>
        <v>803.96608718806795</v>
      </c>
      <c r="O52" s="593">
        <f t="shared" si="15"/>
        <v>10856.188384985975</v>
      </c>
      <c r="P52" s="218">
        <f t="shared" si="16"/>
        <v>50</v>
      </c>
      <c r="R52" s="593">
        <v>803.96608718806795</v>
      </c>
      <c r="S52" s="218">
        <f t="shared" si="7"/>
        <v>50</v>
      </c>
      <c r="T52" s="593">
        <v>803.96608718806795</v>
      </c>
      <c r="U52" s="218">
        <f t="shared" si="8"/>
        <v>50</v>
      </c>
      <c r="V52" s="593">
        <v>803.96608718806795</v>
      </c>
      <c r="W52" s="218">
        <f t="shared" si="9"/>
        <v>50</v>
      </c>
    </row>
    <row r="53" spans="1:23" ht="15" x14ac:dyDescent="0.25">
      <c r="A53" s="37" t="s">
        <v>84</v>
      </c>
      <c r="B53" s="2">
        <v>2020</v>
      </c>
      <c r="C53" s="279">
        <f t="shared" si="10"/>
        <v>0.3</v>
      </c>
      <c r="D53" s="279">
        <f t="shared" si="11"/>
        <v>3</v>
      </c>
      <c r="E53" s="43">
        <f>HLOOKUP($A53,'2020 Benchmarking Calculations'!$H$235:$CC$239,2,FALSE)</f>
        <v>6.1159100074972994E-2</v>
      </c>
      <c r="F53" s="39">
        <f t="shared" si="12"/>
        <v>849.28534980239522</v>
      </c>
      <c r="G53" s="39">
        <f t="shared" si="13"/>
        <v>15606.629356606873</v>
      </c>
      <c r="H53" s="39">
        <f>HLOOKUP($A53,'2020 Benchmarking Calculations'!$H$235:$CC$239,3,FALSE)</f>
        <v>3277392.1648874432</v>
      </c>
      <c r="I53" s="39">
        <f>HLOOKUP($A53,'2020 Benchmarking Calculations'!$H$235:$CC$239,4,FALSE)</f>
        <v>3859</v>
      </c>
      <c r="J53" s="39">
        <f>HLOOKUP($A53,'2020 Benchmarking Calculations'!$H$235:$CC$239,5,FALSE)</f>
        <v>210</v>
      </c>
      <c r="K53" t="s">
        <v>84</v>
      </c>
      <c r="L53">
        <v>2020</v>
      </c>
      <c r="M53" s="452">
        <v>6.1159100074972994E-2</v>
      </c>
      <c r="N53" s="593">
        <f t="shared" si="14"/>
        <v>849.28534980239522</v>
      </c>
      <c r="O53" s="593">
        <f t="shared" si="15"/>
        <v>15606.629356606873</v>
      </c>
      <c r="P53" s="218">
        <f t="shared" si="16"/>
        <v>51</v>
      </c>
      <c r="R53" s="593">
        <v>849.28534980239522</v>
      </c>
      <c r="S53" s="218">
        <f t="shared" si="7"/>
        <v>51</v>
      </c>
      <c r="T53" s="593">
        <v>849.28534980239522</v>
      </c>
      <c r="U53" s="218">
        <f t="shared" si="8"/>
        <v>51</v>
      </c>
      <c r="V53" s="593">
        <v>849.28534980239522</v>
      </c>
      <c r="W53" s="218">
        <f t="shared" si="9"/>
        <v>51</v>
      </c>
    </row>
    <row r="54" spans="1:23" ht="15" x14ac:dyDescent="0.25">
      <c r="A54" s="37" t="s">
        <v>76</v>
      </c>
      <c r="B54" s="2">
        <v>2020</v>
      </c>
      <c r="C54" s="279">
        <f t="shared" si="10"/>
        <v>0.15</v>
      </c>
      <c r="D54" s="279">
        <f t="shared" si="11"/>
        <v>2</v>
      </c>
      <c r="E54" s="43">
        <f>HLOOKUP($A54,'2020 Benchmarking Calculations'!$H$235:$CC$239,2,FALSE)</f>
        <v>-0.20579681615083897</v>
      </c>
      <c r="F54" s="39">
        <f t="shared" si="12"/>
        <v>850.05557830217208</v>
      </c>
      <c r="G54" s="39">
        <f t="shared" si="13"/>
        <v>3391.8650252197626</v>
      </c>
      <c r="H54" s="39">
        <f>HLOOKUP($A54,'2020 Benchmarking Calculations'!$H$235:$CC$239,3,FALSE)</f>
        <v>2415007.897956471</v>
      </c>
      <c r="I54" s="39">
        <f>HLOOKUP($A54,'2020 Benchmarking Calculations'!$H$235:$CC$239,4,FALSE)</f>
        <v>2841</v>
      </c>
      <c r="J54" s="39">
        <f>HLOOKUP($A54,'2020 Benchmarking Calculations'!$H$235:$CC$239,5,FALSE)</f>
        <v>712</v>
      </c>
      <c r="K54" t="s">
        <v>76</v>
      </c>
      <c r="L54">
        <v>2020</v>
      </c>
      <c r="M54" s="452">
        <v>-0.20579681615083897</v>
      </c>
      <c r="N54" s="593">
        <f t="shared" si="14"/>
        <v>850.05557830217208</v>
      </c>
      <c r="O54" s="593">
        <f t="shared" si="15"/>
        <v>3391.8650252197626</v>
      </c>
      <c r="P54" s="218">
        <f t="shared" si="16"/>
        <v>52</v>
      </c>
      <c r="R54" s="593">
        <v>850.05557830217208</v>
      </c>
      <c r="S54" s="218">
        <f t="shared" si="7"/>
        <v>52</v>
      </c>
      <c r="T54" s="593">
        <v>850.05557830217208</v>
      </c>
      <c r="U54" s="218">
        <f t="shared" si="8"/>
        <v>52</v>
      </c>
      <c r="V54" s="593">
        <v>850.05557830217208</v>
      </c>
      <c r="W54" s="218">
        <f t="shared" si="9"/>
        <v>52</v>
      </c>
    </row>
    <row r="55" spans="1:23" ht="15" x14ac:dyDescent="0.25">
      <c r="A55" s="37" t="s">
        <v>51</v>
      </c>
      <c r="B55" s="2">
        <v>2020</v>
      </c>
      <c r="C55" s="279">
        <f t="shared" si="10"/>
        <v>0.3</v>
      </c>
      <c r="D55" s="279">
        <f t="shared" si="11"/>
        <v>3</v>
      </c>
      <c r="E55" s="43">
        <f>HLOOKUP($A55,'2020 Benchmarking Calculations'!$H$235:$CC$239,2,FALSE)</f>
        <v>-4.7813330563345489E-2</v>
      </c>
      <c r="F55" s="39">
        <f t="shared" si="12"/>
        <v>851.84772729050064</v>
      </c>
      <c r="G55" s="39">
        <f t="shared" si="13"/>
        <v>11218.904392000097</v>
      </c>
      <c r="H55" s="39">
        <f>HLOOKUP($A55,'2020 Benchmarking Calculations'!$H$235:$CC$239,3,FALSE)</f>
        <v>16424476.029888142</v>
      </c>
      <c r="I55" s="39">
        <f>HLOOKUP($A55,'2020 Benchmarking Calculations'!$H$235:$CC$239,4,FALSE)</f>
        <v>19281</v>
      </c>
      <c r="J55" s="39">
        <f>HLOOKUP($A55,'2020 Benchmarking Calculations'!$H$235:$CC$239,5,FALSE)</f>
        <v>1464</v>
      </c>
      <c r="K55" t="s">
        <v>51</v>
      </c>
      <c r="L55">
        <v>2020</v>
      </c>
      <c r="M55" s="452">
        <v>-4.7813330563345489E-2</v>
      </c>
      <c r="N55" s="593">
        <f t="shared" si="14"/>
        <v>851.84772729050064</v>
      </c>
      <c r="O55" s="593">
        <f t="shared" si="15"/>
        <v>11218.904392000097</v>
      </c>
      <c r="P55" s="218">
        <f t="shared" si="16"/>
        <v>53</v>
      </c>
      <c r="R55" s="593">
        <v>851.84772729050064</v>
      </c>
      <c r="S55" s="218">
        <f t="shared" si="7"/>
        <v>53</v>
      </c>
      <c r="T55" s="593">
        <v>851.84772729050064</v>
      </c>
      <c r="U55" s="218">
        <f t="shared" si="8"/>
        <v>53</v>
      </c>
      <c r="V55" s="593">
        <v>851.84772729050064</v>
      </c>
      <c r="W55" s="218">
        <f t="shared" si="9"/>
        <v>53</v>
      </c>
    </row>
    <row r="56" spans="1:23" ht="15" x14ac:dyDescent="0.25">
      <c r="A56" s="37" t="s">
        <v>29</v>
      </c>
      <c r="B56" s="2">
        <v>2020</v>
      </c>
      <c r="C56" s="279">
        <f t="shared" si="10"/>
        <v>0.45</v>
      </c>
      <c r="D56" s="279">
        <f t="shared" si="11"/>
        <v>4</v>
      </c>
      <c r="E56" s="43">
        <f>HLOOKUP($A56,'2020 Benchmarking Calculations'!$H$235:$CC$239,2,FALSE)</f>
        <v>0.22813620372933407</v>
      </c>
      <c r="F56" s="39">
        <f t="shared" si="12"/>
        <v>857.98774541293551</v>
      </c>
      <c r="G56" s="39">
        <f t="shared" si="13"/>
        <v>19431.833567407779</v>
      </c>
      <c r="H56" s="39">
        <f>HLOOKUP($A56,'2020 Benchmarking Calculations'!$H$235:$CC$239,3,FALSE)</f>
        <v>1049319.0126400201</v>
      </c>
      <c r="I56" s="39">
        <f>HLOOKUP($A56,'2020 Benchmarking Calculations'!$H$235:$CC$239,4,FALSE)</f>
        <v>1223</v>
      </c>
      <c r="J56" s="39">
        <f>HLOOKUP($A56,'2020 Benchmarking Calculations'!$H$235:$CC$239,5,FALSE)</f>
        <v>54</v>
      </c>
      <c r="K56" t="s">
        <v>29</v>
      </c>
      <c r="L56">
        <v>2020</v>
      </c>
      <c r="M56" s="452">
        <v>0.22813620372933407</v>
      </c>
      <c r="N56" s="593">
        <f t="shared" si="14"/>
        <v>857.98774541293551</v>
      </c>
      <c r="O56" s="593">
        <f t="shared" si="15"/>
        <v>19431.833567407779</v>
      </c>
      <c r="P56" s="218">
        <f t="shared" si="16"/>
        <v>54</v>
      </c>
      <c r="R56" s="593">
        <v>857.98774541293551</v>
      </c>
      <c r="S56" s="218">
        <f t="shared" si="7"/>
        <v>54</v>
      </c>
      <c r="T56" s="593">
        <v>857.98774541293551</v>
      </c>
      <c r="U56" s="218">
        <f t="shared" si="8"/>
        <v>54</v>
      </c>
      <c r="V56" s="593">
        <v>857.98774541293551</v>
      </c>
      <c r="W56" s="218">
        <f t="shared" si="9"/>
        <v>54</v>
      </c>
    </row>
    <row r="57" spans="1:23" ht="15" x14ac:dyDescent="0.25">
      <c r="A57" s="37" t="s">
        <v>27</v>
      </c>
      <c r="B57" s="2">
        <v>2020</v>
      </c>
      <c r="C57" s="279">
        <f t="shared" si="10"/>
        <v>0.45</v>
      </c>
      <c r="D57" s="279">
        <f t="shared" si="11"/>
        <v>4</v>
      </c>
      <c r="E57" s="43">
        <f>HLOOKUP($A57,'2020 Benchmarking Calculations'!$H$235:$CC$239,2,FALSE)</f>
        <v>0.14555790329013238</v>
      </c>
      <c r="F57" s="39">
        <f t="shared" si="12"/>
        <v>867.59962579178136</v>
      </c>
      <c r="G57" s="39">
        <f t="shared" si="13"/>
        <v>16581.474777431478</v>
      </c>
      <c r="H57" s="39">
        <f>HLOOKUP($A57,'2020 Benchmarking Calculations'!$H$235:$CC$239,3,FALSE)</f>
        <v>25784193.27890595</v>
      </c>
      <c r="I57" s="39">
        <f>HLOOKUP($A57,'2020 Benchmarking Calculations'!$H$235:$CC$239,4,FALSE)</f>
        <v>29719</v>
      </c>
      <c r="J57" s="39">
        <f>HLOOKUP($A57,'2020 Benchmarking Calculations'!$H$235:$CC$239,5,FALSE)</f>
        <v>1555</v>
      </c>
      <c r="K57" t="s">
        <v>27</v>
      </c>
      <c r="L57">
        <v>2020</v>
      </c>
      <c r="M57" s="452">
        <v>0.14555790329013238</v>
      </c>
      <c r="N57" s="593">
        <f t="shared" si="14"/>
        <v>867.59962579178136</v>
      </c>
      <c r="O57" s="593">
        <f t="shared" si="15"/>
        <v>16581.474777431478</v>
      </c>
      <c r="P57" s="218">
        <f t="shared" si="16"/>
        <v>55</v>
      </c>
      <c r="R57" s="593">
        <v>867.59962579178136</v>
      </c>
      <c r="S57" s="218">
        <f t="shared" si="7"/>
        <v>55</v>
      </c>
      <c r="T57" s="593">
        <v>867.59962579178136</v>
      </c>
      <c r="U57" s="218">
        <f t="shared" si="8"/>
        <v>55</v>
      </c>
      <c r="V57" s="593">
        <v>867.59962579178136</v>
      </c>
      <c r="W57" s="218">
        <f t="shared" si="9"/>
        <v>55</v>
      </c>
    </row>
    <row r="58" spans="1:23" ht="15" x14ac:dyDescent="0.25">
      <c r="A58" s="37" t="s">
        <v>49</v>
      </c>
      <c r="B58" s="2">
        <v>2020</v>
      </c>
      <c r="C58" s="279">
        <f t="shared" si="10"/>
        <v>0.45</v>
      </c>
      <c r="D58" s="279">
        <f t="shared" si="11"/>
        <v>4</v>
      </c>
      <c r="E58" s="43">
        <f>HLOOKUP($A58,'2020 Benchmarking Calculations'!$H$235:$CC$239,2,FALSE)</f>
        <v>0.16152545000064553</v>
      </c>
      <c r="F58" s="39">
        <f t="shared" si="12"/>
        <v>1023.6901600704522</v>
      </c>
      <c r="G58" s="39">
        <f t="shared" si="13"/>
        <v>11286.140700950513</v>
      </c>
      <c r="H58" s="39">
        <f>HLOOKUP($A58,'2020 Benchmarking Calculations'!$H$235:$CC$239,3,FALSE)</f>
        <v>1393714229.0196779</v>
      </c>
      <c r="I58" s="39">
        <f>HLOOKUP($A58,'2020 Benchmarking Calculations'!$H$235:$CC$239,4,FALSE)</f>
        <v>1361461</v>
      </c>
      <c r="J58" s="39">
        <f>HLOOKUP($A58,'2020 Benchmarking Calculations'!$H$235:$CC$239,5,FALSE)</f>
        <v>123489</v>
      </c>
      <c r="K58" t="s">
        <v>49</v>
      </c>
      <c r="L58">
        <v>2020</v>
      </c>
      <c r="M58" s="452">
        <v>0.16152545000064553</v>
      </c>
      <c r="N58" s="593">
        <f t="shared" si="14"/>
        <v>1023.6901600704522</v>
      </c>
      <c r="O58" s="593">
        <f t="shared" si="15"/>
        <v>11286.140700950513</v>
      </c>
      <c r="P58" s="218">
        <f t="shared" si="16"/>
        <v>56</v>
      </c>
      <c r="R58" s="593">
        <v>1023.6901600704522</v>
      </c>
      <c r="S58" s="218">
        <f t="shared" si="7"/>
        <v>56</v>
      </c>
      <c r="T58" s="593">
        <v>1023.6901600704522</v>
      </c>
      <c r="U58" s="218">
        <f t="shared" si="8"/>
        <v>56</v>
      </c>
      <c r="V58" s="593">
        <v>1023.6901600704522</v>
      </c>
      <c r="W58" s="218">
        <f t="shared" si="9"/>
        <v>56</v>
      </c>
    </row>
    <row r="59" spans="1:23" ht="15" x14ac:dyDescent="0.25">
      <c r="A59" s="37" t="s">
        <v>21</v>
      </c>
      <c r="B59" s="2">
        <v>2020</v>
      </c>
      <c r="C59" s="279">
        <f t="shared" si="10"/>
        <v>0.3</v>
      </c>
      <c r="D59" s="279">
        <f t="shared" si="11"/>
        <v>3</v>
      </c>
      <c r="E59" s="43">
        <f>HLOOKUP($A59,'2020 Benchmarking Calculations'!$H$235:$CC$239,2,FALSE)</f>
        <v>6.3097524747626407E-2</v>
      </c>
      <c r="F59" s="39">
        <f t="shared" si="12"/>
        <v>1027.5860505641799</v>
      </c>
      <c r="G59" s="39">
        <f t="shared" si="13"/>
        <v>18172.63591595566</v>
      </c>
      <c r="H59" s="39">
        <f>HLOOKUP($A59,'2020 Benchmarking Calculations'!$H$235:$CC$239,3,FALSE)</f>
        <v>1671882.5042679207</v>
      </c>
      <c r="I59" s="39">
        <f>HLOOKUP($A59,'2020 Benchmarking Calculations'!$H$235:$CC$239,4,FALSE)</f>
        <v>1627</v>
      </c>
      <c r="J59" s="39">
        <f>HLOOKUP($A59,'2020 Benchmarking Calculations'!$H$235:$CC$239,5,FALSE)</f>
        <v>92</v>
      </c>
      <c r="K59" t="s">
        <v>21</v>
      </c>
      <c r="L59">
        <v>2020</v>
      </c>
      <c r="M59" s="452">
        <v>6.3097524747626407E-2</v>
      </c>
      <c r="N59" s="593">
        <f t="shared" si="14"/>
        <v>1027.5860505641799</v>
      </c>
      <c r="O59" s="593">
        <f t="shared" si="15"/>
        <v>18172.63591595566</v>
      </c>
      <c r="P59" s="218">
        <f t="shared" si="16"/>
        <v>57</v>
      </c>
      <c r="R59" s="593">
        <v>1027.5860505641799</v>
      </c>
      <c r="S59" s="218">
        <f t="shared" si="7"/>
        <v>57</v>
      </c>
      <c r="T59" s="593">
        <v>1027.5860505641799</v>
      </c>
      <c r="U59" s="218">
        <f t="shared" si="8"/>
        <v>57</v>
      </c>
      <c r="V59" s="593">
        <v>1027.5860505641799</v>
      </c>
      <c r="W59" s="218">
        <f t="shared" si="9"/>
        <v>57</v>
      </c>
    </row>
    <row r="60" spans="1:23" ht="15" x14ac:dyDescent="0.25">
      <c r="A60" s="37" t="s">
        <v>79</v>
      </c>
      <c r="B60" s="2">
        <v>2020</v>
      </c>
      <c r="C60" s="279">
        <f t="shared" si="10"/>
        <v>0.6</v>
      </c>
      <c r="D60" s="279">
        <f t="shared" si="11"/>
        <v>5</v>
      </c>
      <c r="E60" s="43">
        <f>HLOOKUP($A60,'2020 Benchmarking Calculations'!$H$235:$CC$239,2,FALSE)</f>
        <v>0.52892418352763926</v>
      </c>
      <c r="F60" s="39">
        <f t="shared" si="12"/>
        <v>1158.6461775369332</v>
      </c>
      <c r="G60" s="39">
        <f t="shared" si="13"/>
        <v>31119.934299500776</v>
      </c>
      <c r="H60" s="39">
        <f>HLOOKUP($A60,'2020 Benchmarking Calculations'!$H$235:$CC$239,3,FALSE)</f>
        <v>902789294.02851748</v>
      </c>
      <c r="I60" s="39">
        <f>HLOOKUP($A60,'2020 Benchmarking Calculations'!$H$235:$CC$239,4,FALSE)</f>
        <v>779176</v>
      </c>
      <c r="J60" s="39">
        <f>HLOOKUP($A60,'2020 Benchmarking Calculations'!$H$235:$CC$239,5,FALSE)</f>
        <v>29010</v>
      </c>
      <c r="K60" t="s">
        <v>79</v>
      </c>
      <c r="L60">
        <v>2020</v>
      </c>
      <c r="M60" s="452">
        <v>0.52892418352763926</v>
      </c>
      <c r="N60" s="593">
        <f t="shared" si="14"/>
        <v>1158.6461775369332</v>
      </c>
      <c r="O60" s="593">
        <f t="shared" si="15"/>
        <v>31119.934299500776</v>
      </c>
      <c r="P60" s="218">
        <f t="shared" si="16"/>
        <v>58</v>
      </c>
      <c r="R60" s="593">
        <v>1158.6461775369332</v>
      </c>
      <c r="S60" s="218">
        <f t="shared" si="7"/>
        <v>58</v>
      </c>
      <c r="T60" s="593">
        <v>1158.6461775369332</v>
      </c>
      <c r="U60" s="218">
        <f t="shared" si="8"/>
        <v>58</v>
      </c>
      <c r="V60" s="593">
        <v>1158.6461775369332</v>
      </c>
      <c r="W60" s="218">
        <f t="shared" si="9"/>
        <v>58</v>
      </c>
    </row>
    <row r="61" spans="1:23" ht="15" x14ac:dyDescent="0.25">
      <c r="A61" s="37" t="s">
        <v>20</v>
      </c>
      <c r="B61" s="2">
        <v>2020</v>
      </c>
      <c r="C61" s="279">
        <f t="shared" si="10"/>
        <v>0.6</v>
      </c>
      <c r="D61" s="279">
        <f t="shared" si="11"/>
        <v>5</v>
      </c>
      <c r="E61" s="43">
        <f>HLOOKUP($A61,'2020 Benchmarking Calculations'!$H$235:$CC$239,2,FALSE)</f>
        <v>0.64087815293048422</v>
      </c>
      <c r="F61" s="39">
        <f t="shared" si="12"/>
        <v>2212.3198334409453</v>
      </c>
      <c r="G61" s="39">
        <f t="shared" si="13"/>
        <v>12202.987106750692</v>
      </c>
      <c r="H61" s="39">
        <f>HLOOKUP($A61,'2020 Benchmarking Calculations'!$H$235:$CC$239,3,FALSE)</f>
        <v>26822165.660638019</v>
      </c>
      <c r="I61" s="39">
        <f>HLOOKUP($A61,'2020 Benchmarking Calculations'!$H$235:$CC$239,4,FALSE)</f>
        <v>12124</v>
      </c>
      <c r="J61" s="39">
        <f>HLOOKUP($A61,'2020 Benchmarking Calculations'!$H$235:$CC$239,5,FALSE)</f>
        <v>2198</v>
      </c>
      <c r="K61" t="s">
        <v>20</v>
      </c>
      <c r="L61">
        <v>2020</v>
      </c>
      <c r="M61" s="452">
        <v>0.64087815293048422</v>
      </c>
      <c r="N61" s="593">
        <f t="shared" si="14"/>
        <v>2212.3198334409453</v>
      </c>
      <c r="O61" s="593">
        <f t="shared" si="15"/>
        <v>12202.987106750692</v>
      </c>
      <c r="P61" s="218">
        <f t="shared" si="16"/>
        <v>59</v>
      </c>
      <c r="R61" s="593">
        <v>2212.3198334409453</v>
      </c>
      <c r="S61" s="218">
        <f t="shared" si="7"/>
        <v>59</v>
      </c>
      <c r="T61" s="593">
        <v>2212.3198334409453</v>
      </c>
      <c r="U61" s="218">
        <f t="shared" si="8"/>
        <v>59</v>
      </c>
      <c r="V61" s="593">
        <v>2212.3198334409453</v>
      </c>
      <c r="W61" s="218">
        <f t="shared" si="9"/>
        <v>59</v>
      </c>
    </row>
    <row r="62" spans="1:23" ht="15" x14ac:dyDescent="0.25">
      <c r="A62" s="37"/>
      <c r="C62" s="279"/>
      <c r="D62" s="279"/>
      <c r="E62" s="43"/>
      <c r="F62" s="39"/>
      <c r="G62" s="39"/>
      <c r="H62" s="39"/>
      <c r="I62" s="39"/>
      <c r="J62" s="39"/>
    </row>
    <row r="63" spans="1:23" ht="15" x14ac:dyDescent="0.25">
      <c r="A63" s="37"/>
      <c r="C63" s="279"/>
      <c r="D63" s="279"/>
      <c r="E63" s="43"/>
      <c r="F63" s="39"/>
      <c r="G63" s="39"/>
      <c r="H63" s="39"/>
      <c r="I63" s="39"/>
      <c r="J63" s="39"/>
      <c r="N63" s="610">
        <f>AVERAGE(N3:N61)</f>
        <v>691.34324155601394</v>
      </c>
    </row>
    <row r="64" spans="1:23" ht="15" x14ac:dyDescent="0.25">
      <c r="A64" s="37"/>
      <c r="C64" s="279"/>
      <c r="D64" s="279"/>
      <c r="E64" s="43"/>
      <c r="F64" s="39"/>
      <c r="G64" s="39"/>
      <c r="H64" s="39"/>
      <c r="I64" s="39"/>
      <c r="J64" s="39"/>
    </row>
    <row r="65" spans="1:10" ht="15" x14ac:dyDescent="0.25">
      <c r="A65" s="37"/>
      <c r="C65" s="279"/>
      <c r="D65" s="279"/>
      <c r="E65" s="43"/>
      <c r="F65" s="39"/>
      <c r="G65" s="39"/>
      <c r="H65" s="39"/>
      <c r="I65" s="39"/>
      <c r="J65" s="39"/>
    </row>
    <row r="66" spans="1:10" ht="15" x14ac:dyDescent="0.25">
      <c r="A66" s="37"/>
      <c r="C66" s="279"/>
      <c r="D66" s="279"/>
      <c r="E66" s="43"/>
      <c r="F66" s="39"/>
      <c r="G66" s="39"/>
      <c r="H66" s="39"/>
      <c r="I66" s="39"/>
      <c r="J66" s="39"/>
    </row>
    <row r="67" spans="1:10" ht="15" x14ac:dyDescent="0.25">
      <c r="A67" s="37"/>
      <c r="C67" s="279"/>
      <c r="D67" s="279"/>
      <c r="E67" s="43"/>
      <c r="F67" s="39"/>
      <c r="G67" s="39"/>
      <c r="H67" s="39"/>
      <c r="I67" s="39"/>
      <c r="J67" s="39"/>
    </row>
    <row r="68" spans="1:10" ht="15" x14ac:dyDescent="0.25">
      <c r="A68" s="37"/>
      <c r="C68" s="279"/>
      <c r="D68" s="279"/>
      <c r="E68" s="43"/>
      <c r="F68" s="39"/>
      <c r="G68" s="39"/>
      <c r="H68" s="39"/>
      <c r="I68" s="39"/>
      <c r="J68" s="39"/>
    </row>
    <row r="69" spans="1:10" ht="15" x14ac:dyDescent="0.25">
      <c r="A69" s="37"/>
      <c r="C69" s="279"/>
      <c r="D69" s="279"/>
      <c r="E69" s="43"/>
      <c r="F69" s="39"/>
      <c r="G69" s="39"/>
      <c r="H69" s="39"/>
      <c r="I69" s="39"/>
      <c r="J69" s="39"/>
    </row>
    <row r="70" spans="1:10" ht="15" x14ac:dyDescent="0.25">
      <c r="A70" s="37"/>
      <c r="C70" s="279"/>
      <c r="D70" s="279"/>
      <c r="E70" s="43"/>
      <c r="F70" s="39"/>
      <c r="G70" s="39"/>
      <c r="H70" s="39"/>
      <c r="I70" s="39"/>
      <c r="J70" s="39"/>
    </row>
    <row r="71" spans="1:10" ht="15" x14ac:dyDescent="0.25">
      <c r="A71" s="37"/>
      <c r="C71" s="279"/>
      <c r="D71" s="279"/>
      <c r="E71" s="43"/>
      <c r="F71" s="39"/>
      <c r="G71" s="39"/>
      <c r="H71" s="39"/>
      <c r="I71" s="39"/>
      <c r="J71" s="39"/>
    </row>
    <row r="72" spans="1:10" ht="15" x14ac:dyDescent="0.25">
      <c r="A72" s="37"/>
      <c r="C72" s="279"/>
      <c r="D72" s="279"/>
      <c r="E72" s="43"/>
      <c r="F72" s="39"/>
      <c r="G72" s="39"/>
      <c r="H72" s="39"/>
      <c r="I72" s="39"/>
      <c r="J72" s="39"/>
    </row>
    <row r="73" spans="1:10" ht="15" x14ac:dyDescent="0.25">
      <c r="A73" s="37"/>
      <c r="C73" s="279"/>
      <c r="D73" s="279"/>
      <c r="E73" s="43"/>
      <c r="F73" s="39"/>
      <c r="G73" s="39"/>
      <c r="H73" s="39"/>
      <c r="I73" s="39"/>
      <c r="J73" s="39"/>
    </row>
    <row r="74" spans="1:10" ht="15" x14ac:dyDescent="0.25">
      <c r="A74" s="37"/>
      <c r="C74" s="279"/>
      <c r="D74" s="279"/>
      <c r="E74" s="43"/>
      <c r="F74" s="39"/>
      <c r="G74" s="39"/>
      <c r="H74" s="39"/>
      <c r="I74" s="39"/>
      <c r="J74" s="39"/>
    </row>
    <row r="75" spans="1:10" x14ac:dyDescent="0.2">
      <c r="A75" s="37"/>
    </row>
    <row r="76" spans="1:10" x14ac:dyDescent="0.2">
      <c r="A76" s="37"/>
    </row>
    <row r="77" spans="1:10" x14ac:dyDescent="0.2">
      <c r="A77" s="37"/>
    </row>
    <row r="78" spans="1:10" x14ac:dyDescent="0.2">
      <c r="A78" s="37"/>
    </row>
    <row r="79" spans="1:10" x14ac:dyDescent="0.2">
      <c r="A79" s="37"/>
    </row>
    <row r="80" spans="1:10" x14ac:dyDescent="0.2">
      <c r="A80" s="37"/>
    </row>
    <row r="81" spans="1:1" x14ac:dyDescent="0.2">
      <c r="A81" s="37"/>
    </row>
    <row r="82" spans="1:1" x14ac:dyDescent="0.2">
      <c r="A82" s="37"/>
    </row>
  </sheetData>
  <sortState xmlns:xlrd2="http://schemas.microsoft.com/office/spreadsheetml/2017/richdata2" ref="A3:P61">
    <sortCondition ref="N2:N61"/>
  </sortState>
  <mergeCells count="4">
    <mergeCell ref="N1:P1"/>
    <mergeCell ref="R1:S1"/>
    <mergeCell ref="T1:U1"/>
    <mergeCell ref="V1:W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61665-2CB9-49C0-95FF-49714398C94C}">
  <sheetPr filterMode="1">
    <tabColor theme="2" tint="-0.249977111117893"/>
  </sheetPr>
  <dimension ref="A1:DC477"/>
  <sheetViews>
    <sheetView zoomScale="70" zoomScaleNormal="70" workbookViewId="0">
      <selection sqref="A1:XFD1048576"/>
    </sheetView>
  </sheetViews>
  <sheetFormatPr defaultColWidth="9.140625" defaultRowHeight="12.75" x14ac:dyDescent="0.2"/>
  <cols>
    <col min="1" max="1" width="46.7109375" bestFit="1" customWidth="1"/>
    <col min="2" max="2" width="34.7109375" customWidth="1"/>
    <col min="3" max="3" width="13.5703125" style="593" customWidth="1"/>
    <col min="4" max="4" width="13.5703125" style="594" customWidth="1"/>
    <col min="5" max="5" width="75.28515625" customWidth="1"/>
    <col min="9" max="9" width="40.7109375" customWidth="1"/>
    <col min="10" max="10" width="47.7109375" customWidth="1"/>
    <col min="11" max="11" width="46.140625" customWidth="1"/>
    <col min="12" max="12" width="42.28515625" style="47" customWidth="1"/>
    <col min="13" max="13" width="29.5703125" style="617" customWidth="1"/>
    <col min="14" max="14" width="17.7109375" style="618" customWidth="1"/>
    <col min="15" max="15" width="9.140625" customWidth="1"/>
    <col min="16" max="17" width="36.140625" customWidth="1"/>
    <col min="18" max="20" width="37.28515625" customWidth="1"/>
    <col min="21" max="21" width="36.28515625" style="110" bestFit="1" customWidth="1"/>
    <col min="22" max="22" width="27.28515625" style="110" bestFit="1" customWidth="1"/>
    <col min="23" max="23" width="18" style="596" customWidth="1"/>
    <col min="24" max="24" width="13.42578125" customWidth="1"/>
    <col min="25" max="25" width="19" customWidth="1"/>
    <col min="27" max="27" width="11.5703125" customWidth="1"/>
    <col min="28" max="29" width="9.140625" customWidth="1"/>
    <col min="30" max="30" width="15.85546875" customWidth="1"/>
    <col min="31" max="44" width="9.140625" customWidth="1"/>
    <col min="45" max="45" width="12" customWidth="1"/>
    <col min="46" max="46" width="9.140625" customWidth="1"/>
    <col min="47" max="47" width="13.85546875" customWidth="1"/>
    <col min="48" max="63" width="9.140625" customWidth="1"/>
    <col min="64" max="64" width="13" customWidth="1"/>
    <col min="65" max="80" width="9.140625" customWidth="1"/>
    <col min="82" max="82" width="9.140625" customWidth="1"/>
    <col min="84" max="85" width="9.140625" customWidth="1"/>
    <col min="89" max="89" width="9.140625" customWidth="1"/>
    <col min="91" max="92" width="9.140625" customWidth="1"/>
    <col min="93" max="93" width="13.42578125" customWidth="1"/>
    <col min="96" max="96" width="9.140625" customWidth="1"/>
    <col min="98" max="98" width="9.140625" customWidth="1"/>
    <col min="100" max="100" width="9.140625" customWidth="1"/>
    <col min="101" max="101" width="19.5703125" customWidth="1"/>
  </cols>
  <sheetData>
    <row r="1" spans="1:107" ht="90.75" thickBot="1" x14ac:dyDescent="0.3">
      <c r="A1" s="592" t="s">
        <v>737</v>
      </c>
      <c r="L1" s="24" t="s">
        <v>738</v>
      </c>
      <c r="M1" s="110"/>
      <c r="N1" s="595"/>
      <c r="AS1" t="s">
        <v>739</v>
      </c>
      <c r="BQ1" t="s">
        <v>740</v>
      </c>
      <c r="CE1" s="492" t="s">
        <v>741</v>
      </c>
    </row>
    <row r="2" spans="1:107" ht="102.75" x14ac:dyDescent="0.25">
      <c r="A2" s="597" t="s">
        <v>742</v>
      </c>
      <c r="F2" s="594"/>
      <c r="J2" t="s">
        <v>743</v>
      </c>
      <c r="L2" s="110"/>
      <c r="M2" s="110"/>
      <c r="N2" s="595"/>
      <c r="U2" s="24" t="s">
        <v>738</v>
      </c>
      <c r="Z2" s="598" t="s">
        <v>744</v>
      </c>
      <c r="AA2" s="22" t="s">
        <v>4</v>
      </c>
      <c r="AB2" s="22" t="s">
        <v>20</v>
      </c>
      <c r="AC2" s="22" t="s">
        <v>21</v>
      </c>
      <c r="AD2" s="22" t="s">
        <v>22</v>
      </c>
      <c r="AE2" s="22" t="s">
        <v>23</v>
      </c>
      <c r="AF2" s="22" t="s">
        <v>24</v>
      </c>
      <c r="AG2" s="22" t="s">
        <v>25</v>
      </c>
      <c r="AH2" s="22" t="s">
        <v>26</v>
      </c>
      <c r="AI2" s="22" t="s">
        <v>27</v>
      </c>
      <c r="AJ2" s="22" t="s">
        <v>28</v>
      </c>
      <c r="AK2" s="22" t="s">
        <v>29</v>
      </c>
      <c r="AL2" s="22" t="s">
        <v>442</v>
      </c>
      <c r="AM2" s="22" t="s">
        <v>30</v>
      </c>
      <c r="AN2" s="22" t="s">
        <v>31</v>
      </c>
      <c r="AO2" s="22" t="s">
        <v>6</v>
      </c>
      <c r="AP2" s="22" t="s">
        <v>32</v>
      </c>
      <c r="AQ2" s="22" t="s">
        <v>33</v>
      </c>
      <c r="AR2" s="22" t="s">
        <v>34</v>
      </c>
      <c r="AS2" s="22" t="s">
        <v>443</v>
      </c>
      <c r="AT2" s="22" t="s">
        <v>35</v>
      </c>
      <c r="AU2" s="22" t="s">
        <v>36</v>
      </c>
      <c r="AV2" s="22" t="s">
        <v>37</v>
      </c>
      <c r="AW2" s="22" t="s">
        <v>38</v>
      </c>
      <c r="AX2" s="22" t="s">
        <v>39</v>
      </c>
      <c r="AY2" s="22" t="s">
        <v>40</v>
      </c>
      <c r="AZ2" s="22" t="s">
        <v>41</v>
      </c>
      <c r="BA2" s="22" t="s">
        <v>42</v>
      </c>
      <c r="BB2" s="22" t="s">
        <v>43</v>
      </c>
      <c r="BC2" s="22" t="s">
        <v>44</v>
      </c>
      <c r="BD2" s="22" t="s">
        <v>45</v>
      </c>
      <c r="BE2" s="22" t="s">
        <v>46</v>
      </c>
      <c r="BF2" s="22" t="s">
        <v>47</v>
      </c>
      <c r="BG2" s="22" t="s">
        <v>48</v>
      </c>
      <c r="BH2" s="22" t="s">
        <v>49</v>
      </c>
      <c r="BI2" s="22" t="s">
        <v>50</v>
      </c>
      <c r="BJ2" s="22" t="s">
        <v>51</v>
      </c>
      <c r="BK2" s="22" t="s">
        <v>248</v>
      </c>
      <c r="BL2" s="22" t="s">
        <v>52</v>
      </c>
      <c r="BM2" s="22" t="s">
        <v>53</v>
      </c>
      <c r="BN2" s="22" t="s">
        <v>54</v>
      </c>
      <c r="BO2" s="22" t="s">
        <v>55</v>
      </c>
      <c r="BP2" s="22" t="s">
        <v>56</v>
      </c>
      <c r="BQ2" s="22" t="s">
        <v>57</v>
      </c>
      <c r="BR2" s="22" t="s">
        <v>58</v>
      </c>
      <c r="BS2" s="22" t="s">
        <v>59</v>
      </c>
      <c r="BT2" s="22" t="s">
        <v>60</v>
      </c>
      <c r="BU2" s="22" t="s">
        <v>61</v>
      </c>
      <c r="BV2" s="22" t="s">
        <v>62</v>
      </c>
      <c r="BW2" s="22" t="s">
        <v>63</v>
      </c>
      <c r="BX2" s="22" t="s">
        <v>64</v>
      </c>
      <c r="BY2" s="22" t="s">
        <v>65</v>
      </c>
      <c r="BZ2" s="22" t="s">
        <v>66</v>
      </c>
      <c r="CA2" s="22" t="s">
        <v>67</v>
      </c>
      <c r="CB2" s="22" t="s">
        <v>68</v>
      </c>
      <c r="CC2" s="22" t="s">
        <v>69</v>
      </c>
      <c r="CD2" s="22" t="s">
        <v>70</v>
      </c>
      <c r="CE2" s="22" t="s">
        <v>71</v>
      </c>
      <c r="CF2" s="22" t="s">
        <v>72</v>
      </c>
      <c r="CG2" s="22" t="s">
        <v>73</v>
      </c>
      <c r="CH2" s="22" t="s">
        <v>74</v>
      </c>
      <c r="CI2" s="22" t="s">
        <v>75</v>
      </c>
      <c r="CJ2" s="22" t="s">
        <v>76</v>
      </c>
      <c r="CK2" s="22" t="s">
        <v>77</v>
      </c>
      <c r="CL2" s="22" t="s">
        <v>444</v>
      </c>
      <c r="CM2" s="22" t="s">
        <v>78</v>
      </c>
      <c r="CN2" s="22" t="s">
        <v>79</v>
      </c>
      <c r="CO2" s="22" t="s">
        <v>80</v>
      </c>
      <c r="CP2" s="22" t="s">
        <v>81</v>
      </c>
      <c r="CQ2" s="22" t="s">
        <v>82</v>
      </c>
      <c r="CR2" s="22" t="s">
        <v>83</v>
      </c>
      <c r="CS2" s="22" t="s">
        <v>84</v>
      </c>
      <c r="CT2" s="22" t="s">
        <v>249</v>
      </c>
      <c r="CU2" s="22" t="s">
        <v>85</v>
      </c>
      <c r="CV2" s="22" t="s">
        <v>86</v>
      </c>
      <c r="CW2" s="22" t="s">
        <v>87</v>
      </c>
      <c r="CX2" s="22"/>
      <c r="CY2" s="22"/>
      <c r="CZ2" s="22"/>
      <c r="DA2" s="22"/>
      <c r="DB2" s="22"/>
      <c r="DC2" s="22"/>
    </row>
    <row r="3" spans="1:107" x14ac:dyDescent="0.2">
      <c r="F3" s="594"/>
      <c r="L3" s="110"/>
      <c r="M3" s="110"/>
      <c r="N3" s="595"/>
      <c r="P3" s="110" t="s">
        <v>745</v>
      </c>
      <c r="Q3" s="110"/>
      <c r="Z3" s="86">
        <v>2020</v>
      </c>
      <c r="AA3" s="599">
        <v>133643.41000000006</v>
      </c>
      <c r="AB3" s="599">
        <v>0</v>
      </c>
      <c r="AC3" s="599">
        <v>0</v>
      </c>
      <c r="AD3" s="599">
        <v>65343.73</v>
      </c>
      <c r="AE3" s="599">
        <v>0</v>
      </c>
      <c r="AF3" s="599">
        <v>0</v>
      </c>
      <c r="AG3" s="599">
        <v>0</v>
      </c>
      <c r="AH3" s="599">
        <v>0</v>
      </c>
      <c r="AI3" s="599">
        <v>7052.2800000000025</v>
      </c>
      <c r="AJ3" s="599">
        <v>44336.76</v>
      </c>
      <c r="AK3" s="599">
        <v>0</v>
      </c>
      <c r="AL3" s="599">
        <v>46057.520000000004</v>
      </c>
      <c r="AM3" s="599">
        <v>7052.2800000000025</v>
      </c>
      <c r="AN3" s="599">
        <v>23824.97</v>
      </c>
      <c r="AO3" s="599">
        <v>0</v>
      </c>
      <c r="AP3" s="599">
        <v>0</v>
      </c>
      <c r="AQ3" s="599">
        <v>147942.91</v>
      </c>
      <c r="AR3" s="599">
        <v>0</v>
      </c>
      <c r="AS3" s="62">
        <v>30189.029999999992</v>
      </c>
      <c r="AT3" s="599">
        <v>100591.82149999998</v>
      </c>
      <c r="AU3" s="599">
        <v>42765.479999999996</v>
      </c>
      <c r="AV3" s="599">
        <v>33754.210000000006</v>
      </c>
      <c r="AW3" s="599">
        <v>0</v>
      </c>
      <c r="AX3" s="599">
        <v>71756.220000000074</v>
      </c>
      <c r="AY3" s="599">
        <v>0</v>
      </c>
      <c r="AZ3" s="599">
        <v>0</v>
      </c>
      <c r="BA3" s="599">
        <v>0</v>
      </c>
      <c r="BB3" s="599">
        <v>0</v>
      </c>
      <c r="BC3" s="599">
        <v>14104.560000000005</v>
      </c>
      <c r="BD3" s="599">
        <v>0</v>
      </c>
      <c r="BE3" s="599">
        <v>87261.099999999991</v>
      </c>
      <c r="BF3" s="599">
        <v>7052.2800000000025</v>
      </c>
      <c r="BG3" s="599">
        <v>0</v>
      </c>
      <c r="BH3" s="599">
        <v>0</v>
      </c>
      <c r="BI3" s="599">
        <v>116540.17050000001</v>
      </c>
      <c r="BJ3" s="599">
        <v>93383.51</v>
      </c>
      <c r="BK3" s="599">
        <v>0</v>
      </c>
      <c r="BL3" s="599">
        <v>0</v>
      </c>
      <c r="BM3" s="599">
        <v>0</v>
      </c>
      <c r="BN3" s="599">
        <v>0</v>
      </c>
      <c r="BO3" s="599">
        <v>262006.10000000021</v>
      </c>
      <c r="BP3" s="599">
        <v>28920.679999999986</v>
      </c>
      <c r="BQ3" s="600">
        <v>0</v>
      </c>
      <c r="BR3" s="599">
        <v>0</v>
      </c>
      <c r="BS3" s="599">
        <v>65065.020000000004</v>
      </c>
      <c r="BT3" s="599">
        <v>92818</v>
      </c>
      <c r="BU3" s="599">
        <v>0</v>
      </c>
      <c r="BV3" s="599">
        <v>0</v>
      </c>
      <c r="BW3" s="599">
        <v>0</v>
      </c>
      <c r="BX3" s="599">
        <v>71609.224499999997</v>
      </c>
      <c r="BY3" s="599">
        <v>0</v>
      </c>
      <c r="BZ3" s="599">
        <v>38400.140000000007</v>
      </c>
      <c r="CA3" s="599">
        <v>0</v>
      </c>
      <c r="CB3" s="599">
        <v>0</v>
      </c>
      <c r="CC3" s="599">
        <v>80722.400000000023</v>
      </c>
      <c r="CD3" s="599">
        <v>0</v>
      </c>
      <c r="CE3" s="601">
        <v>73748.320000000007</v>
      </c>
      <c r="CF3" s="599">
        <v>0</v>
      </c>
      <c r="CG3" s="599">
        <v>0</v>
      </c>
      <c r="CH3" s="599">
        <v>21156.84</v>
      </c>
      <c r="CI3" s="599">
        <v>31491.24</v>
      </c>
      <c r="CJ3" s="599">
        <v>14104.560000000009</v>
      </c>
      <c r="CK3" s="600">
        <v>0</v>
      </c>
      <c r="CL3" s="599">
        <v>0</v>
      </c>
      <c r="CM3" s="599">
        <v>0</v>
      </c>
      <c r="CN3" s="599">
        <v>0</v>
      </c>
      <c r="CO3" s="62">
        <v>308764.3000000001</v>
      </c>
      <c r="CP3" s="599">
        <v>13729.019999999999</v>
      </c>
      <c r="CQ3" s="599">
        <v>15529.300000000007</v>
      </c>
      <c r="CR3" s="599">
        <v>0</v>
      </c>
      <c r="CS3" s="599">
        <v>5580.7199999999993</v>
      </c>
      <c r="CT3" s="599">
        <v>0</v>
      </c>
      <c r="CU3" s="599">
        <v>83399.74000000002</v>
      </c>
      <c r="CV3" s="599">
        <v>0</v>
      </c>
      <c r="CW3" s="602">
        <v>0</v>
      </c>
    </row>
    <row r="4" spans="1:107" ht="15.75" thickBot="1" x14ac:dyDescent="0.3">
      <c r="A4" s="603" t="s">
        <v>746</v>
      </c>
      <c r="B4" s="603" t="s">
        <v>747</v>
      </c>
      <c r="C4" s="603" t="s">
        <v>748</v>
      </c>
      <c r="D4" s="604" t="s">
        <v>749</v>
      </c>
      <c r="E4" s="605" t="s">
        <v>750</v>
      </c>
      <c r="F4" s="594"/>
      <c r="L4" s="110"/>
      <c r="M4" s="110"/>
      <c r="N4" s="595"/>
      <c r="P4" s="110" t="s">
        <v>751</v>
      </c>
      <c r="Q4" s="110"/>
      <c r="Z4" s="89">
        <v>2019</v>
      </c>
      <c r="AA4" s="606">
        <v>178576.65999999997</v>
      </c>
      <c r="AB4" s="606">
        <v>0</v>
      </c>
      <c r="AC4" s="606">
        <v>0</v>
      </c>
      <c r="AD4" s="606">
        <v>76489.22000000003</v>
      </c>
      <c r="AE4" s="606">
        <v>0</v>
      </c>
      <c r="AF4" s="606">
        <v>0</v>
      </c>
      <c r="AG4" s="606">
        <v>0</v>
      </c>
      <c r="AH4" s="606">
        <v>0</v>
      </c>
      <c r="AI4" s="606">
        <v>0</v>
      </c>
      <c r="AJ4" s="606">
        <v>41492.189999999995</v>
      </c>
      <c r="AK4" s="606">
        <v>0</v>
      </c>
      <c r="AL4" s="606">
        <v>48424.030000000013</v>
      </c>
      <c r="AM4" s="606">
        <v>8010.78</v>
      </c>
      <c r="AN4" s="606">
        <v>21672.38</v>
      </c>
      <c r="AO4" s="606">
        <v>0</v>
      </c>
      <c r="AP4" s="606">
        <v>0</v>
      </c>
      <c r="AQ4" s="606">
        <v>137569.29</v>
      </c>
      <c r="AR4" s="606">
        <v>0</v>
      </c>
      <c r="AS4" s="606">
        <v>27804.100000000002</v>
      </c>
      <c r="AT4" s="606">
        <v>110215.24000000002</v>
      </c>
      <c r="AU4" s="606">
        <v>56058.359999999993</v>
      </c>
      <c r="AV4" s="606">
        <v>32698.480000000003</v>
      </c>
      <c r="AW4" s="606">
        <v>0</v>
      </c>
      <c r="AX4" s="606">
        <v>81040.940000000075</v>
      </c>
      <c r="AY4" s="606">
        <v>0</v>
      </c>
      <c r="AZ4" s="606">
        <v>0</v>
      </c>
      <c r="BA4" s="606">
        <v>0</v>
      </c>
      <c r="BB4" s="606">
        <v>0</v>
      </c>
      <c r="BC4" s="606">
        <v>0</v>
      </c>
      <c r="BD4" s="606">
        <v>0</v>
      </c>
      <c r="BE4" s="606">
        <v>0</v>
      </c>
      <c r="BF4" s="606">
        <v>0</v>
      </c>
      <c r="BG4" s="606">
        <v>0</v>
      </c>
      <c r="BH4" s="606">
        <v>0</v>
      </c>
      <c r="BI4" s="606">
        <v>142639.41750000004</v>
      </c>
      <c r="BJ4" s="606">
        <v>88438.609999999986</v>
      </c>
      <c r="BK4" s="606">
        <v>0</v>
      </c>
      <c r="BL4" s="606">
        <v>0</v>
      </c>
      <c r="BM4" s="606">
        <v>0</v>
      </c>
      <c r="BN4" s="606">
        <v>0</v>
      </c>
      <c r="BO4" s="606">
        <v>263360.4499999999</v>
      </c>
      <c r="BP4" s="606">
        <v>32787.969999999972</v>
      </c>
      <c r="BQ4" s="606">
        <v>0</v>
      </c>
      <c r="BR4" s="606">
        <v>0</v>
      </c>
      <c r="BS4" s="606">
        <v>24032.339999999993</v>
      </c>
      <c r="BT4" s="606">
        <v>90182.25</v>
      </c>
      <c r="BU4" s="606">
        <v>0</v>
      </c>
      <c r="BV4" s="606">
        <v>0</v>
      </c>
      <c r="BW4" s="606">
        <v>0</v>
      </c>
      <c r="BX4" s="606">
        <v>65992.783500000005</v>
      </c>
      <c r="BY4" s="606">
        <v>0</v>
      </c>
      <c r="BZ4" s="606">
        <v>35401.100000000006</v>
      </c>
      <c r="CA4" s="606">
        <v>0</v>
      </c>
      <c r="CB4" s="606">
        <v>0</v>
      </c>
      <c r="CC4" s="606">
        <v>87419.270000000019</v>
      </c>
      <c r="CD4" s="606">
        <v>0</v>
      </c>
      <c r="CE4" s="606">
        <v>36395.200000000004</v>
      </c>
      <c r="CF4" s="606">
        <v>0</v>
      </c>
      <c r="CG4" s="606">
        <v>0</v>
      </c>
      <c r="CH4" s="606">
        <v>24032.339999999993</v>
      </c>
      <c r="CI4" s="606">
        <v>32262.309999999994</v>
      </c>
      <c r="CJ4" s="606">
        <v>16021.560000000007</v>
      </c>
      <c r="CK4" s="606">
        <v>0</v>
      </c>
      <c r="CL4" s="606">
        <v>0</v>
      </c>
      <c r="CM4" s="606">
        <v>0</v>
      </c>
      <c r="CN4" s="606">
        <v>0</v>
      </c>
      <c r="CO4" s="606">
        <v>343620.71000000008</v>
      </c>
      <c r="CP4" s="606">
        <v>13719.800000000001</v>
      </c>
      <c r="CQ4" s="606">
        <v>17420.420000000006</v>
      </c>
      <c r="CR4" s="606">
        <v>0</v>
      </c>
      <c r="CS4" s="606">
        <v>5429.8700000000008</v>
      </c>
      <c r="CT4" s="606">
        <v>0</v>
      </c>
      <c r="CU4" s="606">
        <v>83894.44</v>
      </c>
      <c r="CV4" s="606">
        <v>0</v>
      </c>
      <c r="CW4" s="607"/>
    </row>
    <row r="5" spans="1:107" x14ac:dyDescent="0.2">
      <c r="A5" t="s">
        <v>752</v>
      </c>
      <c r="B5" t="s">
        <v>753</v>
      </c>
      <c r="C5" s="593">
        <v>8252937.2199999997</v>
      </c>
      <c r="E5" t="s">
        <v>754</v>
      </c>
      <c r="F5" s="594"/>
      <c r="L5" s="110" t="s">
        <v>755</v>
      </c>
      <c r="M5" s="110" t="s">
        <v>747</v>
      </c>
      <c r="N5" s="608" t="s">
        <v>756</v>
      </c>
      <c r="O5" t="s">
        <v>757</v>
      </c>
      <c r="P5" s="110" t="s">
        <v>758</v>
      </c>
      <c r="Q5" s="110"/>
    </row>
    <row r="6" spans="1:107" ht="15" x14ac:dyDescent="0.25">
      <c r="A6" t="s">
        <v>22</v>
      </c>
      <c r="B6" t="s">
        <v>753</v>
      </c>
      <c r="C6" s="593">
        <v>184526.68</v>
      </c>
      <c r="E6" t="s">
        <v>759</v>
      </c>
      <c r="F6" s="594"/>
      <c r="I6" t="s">
        <v>746</v>
      </c>
      <c r="J6" t="s">
        <v>747</v>
      </c>
      <c r="K6" t="s">
        <v>760</v>
      </c>
      <c r="L6" s="16" t="s">
        <v>4</v>
      </c>
      <c r="M6" s="110" t="s">
        <v>753</v>
      </c>
      <c r="N6" s="595">
        <v>8195923.0699999966</v>
      </c>
      <c r="P6" s="110" t="s">
        <v>761</v>
      </c>
      <c r="Q6" s="110"/>
      <c r="R6" s="603" t="s">
        <v>746</v>
      </c>
      <c r="S6" s="603" t="s">
        <v>629</v>
      </c>
      <c r="T6" s="603" t="s">
        <v>762</v>
      </c>
      <c r="U6" s="603" t="s">
        <v>746</v>
      </c>
      <c r="V6" s="603" t="s">
        <v>747</v>
      </c>
      <c r="W6" s="603" t="s">
        <v>748</v>
      </c>
      <c r="X6" s="604" t="s">
        <v>749</v>
      </c>
      <c r="Y6" s="604" t="s">
        <v>763</v>
      </c>
      <c r="AB6" s="178" t="s">
        <v>764</v>
      </c>
      <c r="AC6" s="178"/>
      <c r="AD6" s="102">
        <v>2279697.8465000005</v>
      </c>
    </row>
    <row r="7" spans="1:107" ht="15" x14ac:dyDescent="0.25">
      <c r="A7" t="s">
        <v>27</v>
      </c>
      <c r="B7" t="s">
        <v>753</v>
      </c>
      <c r="C7" s="593">
        <v>19362.53</v>
      </c>
      <c r="E7" t="s">
        <v>765</v>
      </c>
      <c r="F7" s="594"/>
      <c r="I7" s="609" t="s">
        <v>752</v>
      </c>
      <c r="J7" t="s">
        <v>753</v>
      </c>
      <c r="K7">
        <v>8014621.6099999985</v>
      </c>
      <c r="L7" s="506">
        <v>0</v>
      </c>
      <c r="M7" s="110" t="s">
        <v>745</v>
      </c>
      <c r="N7" s="595">
        <v>47382.670000000006</v>
      </c>
      <c r="O7" s="594">
        <v>1</v>
      </c>
      <c r="R7" t="s">
        <v>752</v>
      </c>
      <c r="S7" t="e">
        <v>#N/A</v>
      </c>
      <c r="T7" t="s">
        <v>4</v>
      </c>
      <c r="U7" s="22" t="s">
        <v>4</v>
      </c>
      <c r="V7" t="s">
        <v>753</v>
      </c>
      <c r="W7" s="593">
        <v>8252937.2199999997</v>
      </c>
      <c r="X7" s="594"/>
      <c r="Y7" s="610">
        <v>0</v>
      </c>
      <c r="AB7" s="178" t="s">
        <v>766</v>
      </c>
      <c r="AC7" s="178"/>
      <c r="AD7" s="611">
        <v>2304104.8865000005</v>
      </c>
      <c r="CO7" t="s">
        <v>767</v>
      </c>
    </row>
    <row r="8" spans="1:107" ht="15" x14ac:dyDescent="0.25">
      <c r="A8" t="s">
        <v>768</v>
      </c>
      <c r="B8" t="s">
        <v>753</v>
      </c>
      <c r="C8" s="593">
        <v>418111.16</v>
      </c>
      <c r="E8" t="s">
        <v>769</v>
      </c>
      <c r="F8" s="594"/>
      <c r="I8" s="609" t="s">
        <v>752</v>
      </c>
      <c r="J8" t="s">
        <v>745</v>
      </c>
      <c r="K8">
        <v>40798.6</v>
      </c>
      <c r="L8" s="16" t="s">
        <v>4</v>
      </c>
      <c r="M8" s="110" t="s">
        <v>770</v>
      </c>
      <c r="N8" s="595">
        <v>11962121.42</v>
      </c>
      <c r="R8" t="s">
        <v>752</v>
      </c>
      <c r="S8" t="e">
        <v>#N/A</v>
      </c>
      <c r="T8" t="s">
        <v>4</v>
      </c>
      <c r="U8" s="22" t="s">
        <v>4</v>
      </c>
      <c r="V8" t="s">
        <v>745</v>
      </c>
      <c r="W8" s="593">
        <v>39768.639999999999</v>
      </c>
      <c r="X8" s="594">
        <v>1</v>
      </c>
      <c r="Y8" s="610">
        <v>39768.639999999999</v>
      </c>
      <c r="AB8" s="178"/>
      <c r="AC8" s="178"/>
      <c r="AD8" s="612">
        <v>-24407.040000000037</v>
      </c>
    </row>
    <row r="9" spans="1:107" ht="15" x14ac:dyDescent="0.25">
      <c r="A9" t="s">
        <v>771</v>
      </c>
      <c r="B9" t="s">
        <v>753</v>
      </c>
      <c r="C9" s="593">
        <v>99470.720000000016</v>
      </c>
      <c r="E9" t="s">
        <v>772</v>
      </c>
      <c r="F9" s="594"/>
      <c r="I9" s="609" t="s">
        <v>752</v>
      </c>
      <c r="J9" t="s">
        <v>770</v>
      </c>
      <c r="K9">
        <v>11135156.820000002</v>
      </c>
      <c r="L9" s="16" t="s">
        <v>4</v>
      </c>
      <c r="M9" s="110" t="s">
        <v>773</v>
      </c>
      <c r="N9" s="595">
        <v>5017017.089999998</v>
      </c>
      <c r="R9" t="s">
        <v>752</v>
      </c>
      <c r="S9" t="e">
        <v>#N/A</v>
      </c>
      <c r="T9" t="s">
        <v>4</v>
      </c>
      <c r="U9" s="22" t="s">
        <v>4</v>
      </c>
      <c r="V9" t="s">
        <v>770</v>
      </c>
      <c r="W9" s="593">
        <v>10959314.010000007</v>
      </c>
      <c r="X9" s="594"/>
      <c r="Y9" s="610">
        <v>0</v>
      </c>
      <c r="AB9" s="178" t="s">
        <v>774</v>
      </c>
      <c r="AC9" s="178"/>
      <c r="AD9" s="611">
        <v>24407.040000000005</v>
      </c>
    </row>
    <row r="10" spans="1:107" ht="15" x14ac:dyDescent="0.25">
      <c r="A10" t="s">
        <v>775</v>
      </c>
      <c r="B10" t="s">
        <v>753</v>
      </c>
      <c r="C10" s="593">
        <v>858376.24000000022</v>
      </c>
      <c r="E10" t="s">
        <v>776</v>
      </c>
      <c r="F10" s="594"/>
      <c r="I10" s="609" t="s">
        <v>752</v>
      </c>
      <c r="J10" t="s">
        <v>773</v>
      </c>
      <c r="K10">
        <v>4395828.8299999991</v>
      </c>
      <c r="L10" s="16" t="s">
        <v>4</v>
      </c>
      <c r="M10" s="110" t="s">
        <v>777</v>
      </c>
      <c r="N10" s="595">
        <v>20916572.290000018</v>
      </c>
      <c r="R10" t="s">
        <v>752</v>
      </c>
      <c r="S10" t="e">
        <v>#N/A</v>
      </c>
      <c r="T10" t="s">
        <v>4</v>
      </c>
      <c r="U10" s="22" t="s">
        <v>4</v>
      </c>
      <c r="V10" t="s">
        <v>773</v>
      </c>
      <c r="W10" s="593">
        <v>4168921.29</v>
      </c>
      <c r="X10" s="594"/>
      <c r="Y10" s="610">
        <v>0</v>
      </c>
      <c r="AD10" s="37">
        <v>-3.2741809263825417E-11</v>
      </c>
    </row>
    <row r="11" spans="1:107" ht="15" x14ac:dyDescent="0.25">
      <c r="A11" t="s">
        <v>778</v>
      </c>
      <c r="B11" t="s">
        <v>753</v>
      </c>
      <c r="C11" s="593">
        <v>150015.30000000002</v>
      </c>
      <c r="E11" t="s">
        <v>779</v>
      </c>
      <c r="F11" s="594"/>
      <c r="I11" s="609" t="s">
        <v>752</v>
      </c>
      <c r="J11" t="s">
        <v>777</v>
      </c>
      <c r="K11">
        <v>18829866.470000006</v>
      </c>
      <c r="L11" s="16" t="s">
        <v>4</v>
      </c>
      <c r="M11" s="110" t="s">
        <v>780</v>
      </c>
      <c r="N11" s="595">
        <v>315067.81999999622</v>
      </c>
      <c r="R11" t="s">
        <v>752</v>
      </c>
      <c r="S11" t="e">
        <v>#N/A</v>
      </c>
      <c r="T11" t="s">
        <v>4</v>
      </c>
      <c r="U11" s="22" t="s">
        <v>4</v>
      </c>
      <c r="V11" t="s">
        <v>777</v>
      </c>
      <c r="W11" s="593">
        <v>18207932.360000007</v>
      </c>
      <c r="X11" s="594"/>
      <c r="Y11" s="610">
        <v>0</v>
      </c>
    </row>
    <row r="12" spans="1:107" ht="31.5" x14ac:dyDescent="0.5">
      <c r="A12" t="s">
        <v>781</v>
      </c>
      <c r="B12" t="s">
        <v>753</v>
      </c>
      <c r="C12" s="593">
        <v>3795961.3299999968</v>
      </c>
      <c r="E12" t="s">
        <v>782</v>
      </c>
      <c r="F12" s="594"/>
      <c r="I12" s="609" t="s">
        <v>752</v>
      </c>
      <c r="J12" t="s">
        <v>780</v>
      </c>
      <c r="K12">
        <v>317940.11999999697</v>
      </c>
      <c r="L12" s="506">
        <v>0</v>
      </c>
      <c r="M12" s="110" t="s">
        <v>751</v>
      </c>
      <c r="N12" s="595">
        <v>177211.76999999976</v>
      </c>
      <c r="O12" s="594">
        <v>1</v>
      </c>
      <c r="R12" t="s">
        <v>752</v>
      </c>
      <c r="S12" t="e">
        <v>#N/A</v>
      </c>
      <c r="T12" t="s">
        <v>4</v>
      </c>
      <c r="U12" s="22" t="s">
        <v>4</v>
      </c>
      <c r="V12" t="s">
        <v>780</v>
      </c>
      <c r="W12" s="593">
        <v>314942.2000000003</v>
      </c>
      <c r="X12" s="594"/>
      <c r="Y12" s="610">
        <v>0</v>
      </c>
      <c r="AB12" s="613"/>
      <c r="AC12" s="614"/>
    </row>
    <row r="13" spans="1:107" ht="15" x14ac:dyDescent="0.25">
      <c r="A13" t="s">
        <v>783</v>
      </c>
      <c r="B13" t="s">
        <v>753</v>
      </c>
      <c r="C13" s="593">
        <v>150497.03</v>
      </c>
      <c r="E13" t="s">
        <v>784</v>
      </c>
      <c r="F13" s="594"/>
      <c r="I13" s="609" t="s">
        <v>752</v>
      </c>
      <c r="J13" t="s">
        <v>751</v>
      </c>
      <c r="K13">
        <v>137778.05999999997</v>
      </c>
      <c r="L13" s="110" t="s">
        <v>22</v>
      </c>
      <c r="M13" s="110" t="s">
        <v>753</v>
      </c>
      <c r="N13" s="595">
        <v>179358.06</v>
      </c>
      <c r="R13" t="s">
        <v>752</v>
      </c>
      <c r="S13" t="e">
        <v>#N/A</v>
      </c>
      <c r="T13" t="s">
        <v>4</v>
      </c>
      <c r="U13" s="22" t="s">
        <v>4</v>
      </c>
      <c r="V13" t="s">
        <v>751</v>
      </c>
      <c r="W13" s="593">
        <v>93874.770000000062</v>
      </c>
      <c r="X13" s="594">
        <v>1</v>
      </c>
      <c r="Y13" s="610">
        <v>93874.770000000062</v>
      </c>
    </row>
    <row r="14" spans="1:107" ht="15" x14ac:dyDescent="0.25">
      <c r="A14" t="s">
        <v>8</v>
      </c>
      <c r="B14" t="s">
        <v>753</v>
      </c>
      <c r="C14" s="593">
        <v>327398.3000000001</v>
      </c>
      <c r="E14" t="s">
        <v>785</v>
      </c>
      <c r="F14" s="594"/>
      <c r="I14" s="609" t="s">
        <v>22</v>
      </c>
      <c r="J14" t="s">
        <v>753</v>
      </c>
      <c r="K14">
        <v>179426.12</v>
      </c>
      <c r="L14" s="110" t="s">
        <v>22</v>
      </c>
      <c r="M14" s="110" t="s">
        <v>745</v>
      </c>
      <c r="N14" s="595">
        <v>30361.89</v>
      </c>
      <c r="O14" s="594">
        <v>1</v>
      </c>
      <c r="R14" t="s">
        <v>22</v>
      </c>
      <c r="S14" t="s">
        <v>22</v>
      </c>
      <c r="T14" t="s">
        <v>22</v>
      </c>
      <c r="U14" t="s">
        <v>22</v>
      </c>
      <c r="V14" t="s">
        <v>753</v>
      </c>
      <c r="W14" s="593">
        <v>184526.68</v>
      </c>
      <c r="X14" s="594"/>
      <c r="Y14" s="610">
        <v>0</v>
      </c>
    </row>
    <row r="15" spans="1:107" ht="15" x14ac:dyDescent="0.25">
      <c r="A15" t="s">
        <v>786</v>
      </c>
      <c r="B15" t="s">
        <v>753</v>
      </c>
      <c r="C15" s="593">
        <v>898479.64</v>
      </c>
      <c r="E15" t="s">
        <v>787</v>
      </c>
      <c r="F15" s="594"/>
      <c r="I15" s="609" t="s">
        <v>22</v>
      </c>
      <c r="J15" t="s">
        <v>745</v>
      </c>
      <c r="K15">
        <v>28424.540000000005</v>
      </c>
      <c r="L15" s="110" t="s">
        <v>22</v>
      </c>
      <c r="M15" s="110" t="s">
        <v>758</v>
      </c>
      <c r="N15" s="595">
        <v>55008.72000000003</v>
      </c>
      <c r="O15" s="594">
        <v>1</v>
      </c>
      <c r="R15" t="s">
        <v>22</v>
      </c>
      <c r="S15" t="s">
        <v>22</v>
      </c>
      <c r="T15" t="s">
        <v>22</v>
      </c>
      <c r="U15" t="s">
        <v>22</v>
      </c>
      <c r="V15" t="s">
        <v>745</v>
      </c>
      <c r="W15" s="593">
        <v>26556.190000000002</v>
      </c>
      <c r="X15" s="594">
        <v>1</v>
      </c>
      <c r="Y15" s="610">
        <v>26556.190000000002</v>
      </c>
    </row>
    <row r="16" spans="1:107" ht="15" x14ac:dyDescent="0.25">
      <c r="A16" t="s">
        <v>788</v>
      </c>
      <c r="B16" t="s">
        <v>753</v>
      </c>
      <c r="C16" s="593">
        <v>873390.4800000001</v>
      </c>
      <c r="E16" t="s">
        <v>789</v>
      </c>
      <c r="F16" s="594"/>
      <c r="I16" s="609" t="s">
        <v>22</v>
      </c>
      <c r="J16" t="s">
        <v>758</v>
      </c>
      <c r="K16">
        <v>48064.680000000029</v>
      </c>
      <c r="L16" s="110" t="s">
        <v>22</v>
      </c>
      <c r="M16" s="110" t="s">
        <v>770</v>
      </c>
      <c r="N16" s="595">
        <v>269182.35000000003</v>
      </c>
      <c r="R16" t="s">
        <v>22</v>
      </c>
      <c r="S16" t="s">
        <v>22</v>
      </c>
      <c r="T16" t="s">
        <v>22</v>
      </c>
      <c r="U16" t="s">
        <v>22</v>
      </c>
      <c r="V16" t="s">
        <v>758</v>
      </c>
      <c r="W16" s="593">
        <v>38787.54</v>
      </c>
      <c r="X16" s="594">
        <v>1</v>
      </c>
      <c r="Y16" s="610">
        <v>38787.54</v>
      </c>
    </row>
    <row r="17" spans="1:25" ht="15" x14ac:dyDescent="0.25">
      <c r="A17" t="s">
        <v>9</v>
      </c>
      <c r="B17" t="s">
        <v>753</v>
      </c>
      <c r="C17" s="593">
        <v>1086141.7999999996</v>
      </c>
      <c r="E17" t="s">
        <v>790</v>
      </c>
      <c r="F17" s="594"/>
      <c r="I17" s="609" t="s">
        <v>22</v>
      </c>
      <c r="J17" t="s">
        <v>770</v>
      </c>
      <c r="K17">
        <v>260434.52000000002</v>
      </c>
      <c r="L17" s="110" t="s">
        <v>22</v>
      </c>
      <c r="M17" s="110" t="s">
        <v>773</v>
      </c>
      <c r="N17" s="595">
        <v>118641.52999999998</v>
      </c>
      <c r="R17" t="s">
        <v>22</v>
      </c>
      <c r="S17" t="s">
        <v>22</v>
      </c>
      <c r="T17" t="s">
        <v>22</v>
      </c>
      <c r="U17" t="s">
        <v>22</v>
      </c>
      <c r="V17" t="s">
        <v>770</v>
      </c>
      <c r="W17" s="593">
        <v>259393.24000000002</v>
      </c>
      <c r="X17" s="594"/>
      <c r="Y17" s="610">
        <v>0</v>
      </c>
    </row>
    <row r="18" spans="1:25" ht="15" x14ac:dyDescent="0.25">
      <c r="A18" t="s">
        <v>791</v>
      </c>
      <c r="B18" t="s">
        <v>753</v>
      </c>
      <c r="C18" s="593">
        <v>163065.09000000003</v>
      </c>
      <c r="E18" t="s">
        <v>792</v>
      </c>
      <c r="F18" s="594"/>
      <c r="I18" s="609" t="s">
        <v>22</v>
      </c>
      <c r="J18" t="s">
        <v>773</v>
      </c>
      <c r="K18">
        <v>108641.24</v>
      </c>
      <c r="L18" s="110" t="s">
        <v>22</v>
      </c>
      <c r="M18" s="110" t="s">
        <v>777</v>
      </c>
      <c r="N18" s="595">
        <v>491523.6100000001</v>
      </c>
      <c r="R18" t="s">
        <v>22</v>
      </c>
      <c r="S18" t="s">
        <v>22</v>
      </c>
      <c r="T18" t="s">
        <v>22</v>
      </c>
      <c r="U18" t="s">
        <v>22</v>
      </c>
      <c r="V18" t="s">
        <v>773</v>
      </c>
      <c r="W18" s="593">
        <v>103338.54000000001</v>
      </c>
      <c r="X18" s="594"/>
      <c r="Y18" s="610">
        <v>0</v>
      </c>
    </row>
    <row r="19" spans="1:25" ht="15" x14ac:dyDescent="0.25">
      <c r="A19" t="s">
        <v>793</v>
      </c>
      <c r="B19" t="s">
        <v>753</v>
      </c>
      <c r="C19" s="593">
        <v>1606689.86</v>
      </c>
      <c r="E19" t="s">
        <v>794</v>
      </c>
      <c r="F19" s="594"/>
      <c r="I19" s="609" t="s">
        <v>22</v>
      </c>
      <c r="J19" t="s">
        <v>777</v>
      </c>
      <c r="K19">
        <v>451430.7</v>
      </c>
      <c r="L19" s="110" t="s">
        <v>22</v>
      </c>
      <c r="M19" s="110" t="s">
        <v>780</v>
      </c>
      <c r="N19" s="595">
        <v>35463.599999999984</v>
      </c>
      <c r="R19" t="s">
        <v>22</v>
      </c>
      <c r="S19" t="s">
        <v>22</v>
      </c>
      <c r="T19" t="s">
        <v>22</v>
      </c>
      <c r="U19" t="s">
        <v>22</v>
      </c>
      <c r="V19" t="s">
        <v>777</v>
      </c>
      <c r="W19" s="593">
        <v>436005.95</v>
      </c>
      <c r="X19" s="594"/>
      <c r="Y19" s="610">
        <v>0</v>
      </c>
    </row>
    <row r="20" spans="1:25" ht="15" x14ac:dyDescent="0.25">
      <c r="A20" t="s">
        <v>795</v>
      </c>
      <c r="B20" t="s">
        <v>753</v>
      </c>
      <c r="C20" s="593">
        <v>156323.80000000002</v>
      </c>
      <c r="E20" t="s">
        <v>796</v>
      </c>
      <c r="F20" s="594"/>
      <c r="I20" s="609" t="s">
        <v>22</v>
      </c>
      <c r="J20" t="s">
        <v>780</v>
      </c>
      <c r="K20">
        <v>37404.720000000016</v>
      </c>
      <c r="L20" s="110" t="s">
        <v>27</v>
      </c>
      <c r="M20" s="110" t="s">
        <v>753</v>
      </c>
      <c r="N20" s="595">
        <v>38303.5</v>
      </c>
      <c r="R20" t="s">
        <v>22</v>
      </c>
      <c r="S20" t="s">
        <v>22</v>
      </c>
      <c r="T20" t="s">
        <v>22</v>
      </c>
      <c r="U20" t="s">
        <v>22</v>
      </c>
      <c r="V20" t="s">
        <v>780</v>
      </c>
      <c r="W20" s="593">
        <v>36920.400000000045</v>
      </c>
      <c r="X20" s="594"/>
      <c r="Y20" s="610">
        <v>0</v>
      </c>
    </row>
    <row r="21" spans="1:25" ht="15" x14ac:dyDescent="0.25">
      <c r="A21" t="s">
        <v>797</v>
      </c>
      <c r="B21" t="s">
        <v>753</v>
      </c>
      <c r="C21" s="593">
        <v>241003.31999999992</v>
      </c>
      <c r="E21" t="s">
        <v>798</v>
      </c>
      <c r="F21" s="594"/>
      <c r="I21" s="609" t="s">
        <v>27</v>
      </c>
      <c r="J21" t="s">
        <v>753</v>
      </c>
      <c r="K21">
        <v>21756.049999999996</v>
      </c>
      <c r="L21" s="110" t="s">
        <v>27</v>
      </c>
      <c r="M21" s="110" t="s">
        <v>770</v>
      </c>
      <c r="N21" s="595">
        <v>57486.28</v>
      </c>
      <c r="R21" t="s">
        <v>27</v>
      </c>
      <c r="S21" t="s">
        <v>27</v>
      </c>
      <c r="T21" t="s">
        <v>27</v>
      </c>
      <c r="U21" t="s">
        <v>27</v>
      </c>
      <c r="V21" t="s">
        <v>753</v>
      </c>
      <c r="W21" s="593">
        <v>19362.53</v>
      </c>
      <c r="X21" s="594"/>
      <c r="Y21" s="610">
        <v>0</v>
      </c>
    </row>
    <row r="22" spans="1:25" ht="15" x14ac:dyDescent="0.25">
      <c r="A22" t="s">
        <v>10</v>
      </c>
      <c r="B22" t="s">
        <v>753</v>
      </c>
      <c r="C22" s="593">
        <v>281481.67000000004</v>
      </c>
      <c r="E22" t="s">
        <v>799</v>
      </c>
      <c r="F22" s="594"/>
      <c r="I22" s="609" t="s">
        <v>27</v>
      </c>
      <c r="J22" t="s">
        <v>770</v>
      </c>
      <c r="K22">
        <v>32650.739999999994</v>
      </c>
      <c r="L22" s="110" t="s">
        <v>27</v>
      </c>
      <c r="M22" s="110" t="s">
        <v>773</v>
      </c>
      <c r="N22" s="595">
        <v>25336.949999999997</v>
      </c>
      <c r="R22" t="s">
        <v>27</v>
      </c>
      <c r="S22" t="s">
        <v>27</v>
      </c>
      <c r="T22" t="s">
        <v>27</v>
      </c>
      <c r="U22" t="s">
        <v>27</v>
      </c>
      <c r="V22" t="s">
        <v>770</v>
      </c>
      <c r="W22" s="593">
        <v>27218.36</v>
      </c>
      <c r="X22" s="594"/>
      <c r="Y22" s="610">
        <v>0</v>
      </c>
    </row>
    <row r="23" spans="1:25" ht="15" x14ac:dyDescent="0.25">
      <c r="A23" t="s">
        <v>800</v>
      </c>
      <c r="B23" t="s">
        <v>753</v>
      </c>
      <c r="C23" s="593">
        <v>1322765.6400000001</v>
      </c>
      <c r="E23" t="s">
        <v>801</v>
      </c>
      <c r="F23" s="594"/>
      <c r="I23" s="609" t="s">
        <v>27</v>
      </c>
      <c r="J23" t="s">
        <v>773</v>
      </c>
      <c r="K23">
        <v>14390.050000000001</v>
      </c>
      <c r="L23" s="110" t="s">
        <v>27</v>
      </c>
      <c r="M23" s="110" t="s">
        <v>777</v>
      </c>
      <c r="N23" s="595">
        <v>64817.2</v>
      </c>
      <c r="R23" t="s">
        <v>27</v>
      </c>
      <c r="S23" t="s">
        <v>27</v>
      </c>
      <c r="T23" t="s">
        <v>27</v>
      </c>
      <c r="U23" t="s">
        <v>27</v>
      </c>
      <c r="V23" t="s">
        <v>773</v>
      </c>
      <c r="W23" s="593">
        <v>10843.41</v>
      </c>
      <c r="X23" s="594"/>
      <c r="Y23" s="610">
        <v>0</v>
      </c>
    </row>
    <row r="24" spans="1:25" ht="15" x14ac:dyDescent="0.25">
      <c r="A24" t="s">
        <v>802</v>
      </c>
      <c r="B24" t="s">
        <v>753</v>
      </c>
      <c r="C24" s="593">
        <v>205376.8</v>
      </c>
      <c r="E24" t="s">
        <v>803</v>
      </c>
      <c r="F24" s="594"/>
      <c r="I24" s="609" t="s">
        <v>27</v>
      </c>
      <c r="J24" t="s">
        <v>777</v>
      </c>
      <c r="K24">
        <v>1497.86</v>
      </c>
      <c r="L24" s="110" t="s">
        <v>27</v>
      </c>
      <c r="M24" s="110" t="s">
        <v>780</v>
      </c>
      <c r="N24" s="595">
        <v>5910.6000000000013</v>
      </c>
      <c r="R24" t="s">
        <v>27</v>
      </c>
      <c r="S24" t="s">
        <v>27</v>
      </c>
      <c r="T24" t="s">
        <v>27</v>
      </c>
      <c r="U24" t="s">
        <v>27</v>
      </c>
      <c r="V24" t="s">
        <v>777</v>
      </c>
      <c r="W24" s="593">
        <v>49.25</v>
      </c>
      <c r="X24" s="594"/>
      <c r="Y24" s="610">
        <v>0</v>
      </c>
    </row>
    <row r="25" spans="1:25" ht="15" x14ac:dyDescent="0.25">
      <c r="A25" t="s">
        <v>11</v>
      </c>
      <c r="B25" t="s">
        <v>753</v>
      </c>
      <c r="C25" s="593">
        <v>147946.28999999998</v>
      </c>
      <c r="E25" t="s">
        <v>804</v>
      </c>
      <c r="F25" s="594"/>
      <c r="I25" s="609" t="s">
        <v>27</v>
      </c>
      <c r="J25" t="s">
        <v>780</v>
      </c>
      <c r="K25">
        <v>6234.1200000000017</v>
      </c>
      <c r="L25" s="16" t="s">
        <v>28</v>
      </c>
      <c r="M25" s="110" t="s">
        <v>753</v>
      </c>
      <c r="N25" s="595">
        <v>369249.85</v>
      </c>
      <c r="R25" t="s">
        <v>27</v>
      </c>
      <c r="S25" t="s">
        <v>27</v>
      </c>
      <c r="T25" t="s">
        <v>27</v>
      </c>
      <c r="U25" t="s">
        <v>27</v>
      </c>
      <c r="V25" t="s">
        <v>780</v>
      </c>
      <c r="W25" s="593">
        <v>6712.7999999999984</v>
      </c>
      <c r="X25" s="594"/>
      <c r="Y25" s="610">
        <v>0</v>
      </c>
    </row>
    <row r="26" spans="1:25" ht="15" x14ac:dyDescent="0.25">
      <c r="A26" t="s">
        <v>805</v>
      </c>
      <c r="B26" t="s">
        <v>753</v>
      </c>
      <c r="C26" s="593">
        <v>64017.999999999993</v>
      </c>
      <c r="E26" t="s">
        <v>806</v>
      </c>
      <c r="F26" s="594"/>
      <c r="I26" s="609" t="s">
        <v>768</v>
      </c>
      <c r="J26" t="s">
        <v>753</v>
      </c>
      <c r="K26">
        <v>354384.37000000005</v>
      </c>
      <c r="L26" s="16" t="s">
        <v>28</v>
      </c>
      <c r="M26" s="110" t="s">
        <v>770</v>
      </c>
      <c r="N26" s="595">
        <v>544191.35000000009</v>
      </c>
      <c r="R26" t="s">
        <v>768</v>
      </c>
      <c r="S26" t="e">
        <v>#N/A</v>
      </c>
      <c r="T26" t="s">
        <v>28</v>
      </c>
      <c r="U26" t="s">
        <v>28</v>
      </c>
      <c r="V26" t="s">
        <v>753</v>
      </c>
      <c r="W26" s="593">
        <v>418111.16</v>
      </c>
      <c r="X26" s="594"/>
      <c r="Y26" s="610">
        <v>0</v>
      </c>
    </row>
    <row r="27" spans="1:25" ht="15" x14ac:dyDescent="0.25">
      <c r="A27" t="s">
        <v>807</v>
      </c>
      <c r="B27" t="s">
        <v>753</v>
      </c>
      <c r="C27" s="593">
        <v>31339.559999999998</v>
      </c>
      <c r="E27" t="s">
        <v>808</v>
      </c>
      <c r="F27" s="594"/>
      <c r="I27" s="609" t="s">
        <v>768</v>
      </c>
      <c r="J27" t="s">
        <v>758</v>
      </c>
      <c r="K27">
        <v>818.61</v>
      </c>
      <c r="L27" s="16" t="s">
        <v>28</v>
      </c>
      <c r="M27" s="110" t="s">
        <v>773</v>
      </c>
      <c r="N27" s="595">
        <v>239851.11000000002</v>
      </c>
      <c r="R27" t="s">
        <v>768</v>
      </c>
      <c r="S27" t="e">
        <v>#N/A</v>
      </c>
      <c r="T27" t="s">
        <v>28</v>
      </c>
      <c r="U27" t="s">
        <v>28</v>
      </c>
      <c r="V27" t="s">
        <v>758</v>
      </c>
      <c r="W27" s="593">
        <v>14104.560000000009</v>
      </c>
      <c r="X27" s="594">
        <v>1</v>
      </c>
      <c r="Y27" s="610">
        <v>14104.560000000009</v>
      </c>
    </row>
    <row r="28" spans="1:25" ht="15" x14ac:dyDescent="0.25">
      <c r="A28" t="s">
        <v>50</v>
      </c>
      <c r="B28" t="s">
        <v>753</v>
      </c>
      <c r="C28" s="593">
        <v>151949.28</v>
      </c>
      <c r="E28" t="s">
        <v>809</v>
      </c>
      <c r="F28" s="594"/>
      <c r="I28" s="609" t="s">
        <v>768</v>
      </c>
      <c r="J28" t="s">
        <v>770</v>
      </c>
      <c r="K28">
        <v>505212.64000000007</v>
      </c>
      <c r="L28" s="16" t="s">
        <v>28</v>
      </c>
      <c r="M28" s="110" t="s">
        <v>777</v>
      </c>
      <c r="N28" s="595">
        <v>993686.65999999992</v>
      </c>
      <c r="R28" t="s">
        <v>768</v>
      </c>
      <c r="S28" t="e">
        <v>#N/A</v>
      </c>
      <c r="T28" t="s">
        <v>28</v>
      </c>
      <c r="U28" t="s">
        <v>28</v>
      </c>
      <c r="V28" t="s">
        <v>770</v>
      </c>
      <c r="W28" s="593">
        <v>576738.27999999991</v>
      </c>
      <c r="X28" s="594"/>
      <c r="Y28" s="610">
        <v>0</v>
      </c>
    </row>
    <row r="29" spans="1:25" ht="15" x14ac:dyDescent="0.25">
      <c r="A29" t="s">
        <v>810</v>
      </c>
      <c r="B29" t="s">
        <v>753</v>
      </c>
      <c r="C29" s="593">
        <v>8938.25</v>
      </c>
      <c r="E29" t="s">
        <v>811</v>
      </c>
      <c r="F29" s="594"/>
      <c r="I29" s="609" t="s">
        <v>768</v>
      </c>
      <c r="J29" t="s">
        <v>773</v>
      </c>
      <c r="K29">
        <v>211117.32</v>
      </c>
      <c r="L29" s="16" t="s">
        <v>28</v>
      </c>
      <c r="M29" s="110" t="s">
        <v>780</v>
      </c>
      <c r="N29" s="595">
        <v>12806.299999999996</v>
      </c>
      <c r="R29" t="s">
        <v>768</v>
      </c>
      <c r="S29" t="e">
        <v>#N/A</v>
      </c>
      <c r="T29" t="s">
        <v>28</v>
      </c>
      <c r="U29" t="s">
        <v>28</v>
      </c>
      <c r="V29" t="s">
        <v>773</v>
      </c>
      <c r="W29" s="593">
        <v>229764.26</v>
      </c>
      <c r="X29" s="594"/>
      <c r="Y29" s="610">
        <v>0</v>
      </c>
    </row>
    <row r="30" spans="1:25" ht="15" x14ac:dyDescent="0.25">
      <c r="A30" t="s">
        <v>12</v>
      </c>
      <c r="B30" t="s">
        <v>753</v>
      </c>
      <c r="C30" s="593">
        <v>888590.35</v>
      </c>
      <c r="E30" t="s">
        <v>812</v>
      </c>
      <c r="F30" s="594"/>
      <c r="I30" s="609" t="s">
        <v>768</v>
      </c>
      <c r="J30" t="s">
        <v>777</v>
      </c>
      <c r="K30">
        <v>876634.01</v>
      </c>
      <c r="L30" s="506" t="s">
        <v>28</v>
      </c>
      <c r="M30" s="110" t="s">
        <v>751</v>
      </c>
      <c r="N30" s="595">
        <v>55374.540000000015</v>
      </c>
      <c r="O30" s="594">
        <v>1</v>
      </c>
      <c r="R30" t="s">
        <v>768</v>
      </c>
      <c r="S30" t="e">
        <v>#N/A</v>
      </c>
      <c r="T30" t="s">
        <v>28</v>
      </c>
      <c r="U30" t="s">
        <v>28</v>
      </c>
      <c r="V30" t="s">
        <v>777</v>
      </c>
      <c r="W30" s="593">
        <v>970464.82000000007</v>
      </c>
      <c r="X30" s="594"/>
      <c r="Y30" s="610">
        <v>0</v>
      </c>
    </row>
    <row r="31" spans="1:25" ht="15" x14ac:dyDescent="0.25">
      <c r="A31" t="s">
        <v>52</v>
      </c>
      <c r="B31" t="s">
        <v>753</v>
      </c>
      <c r="C31" s="593">
        <v>1326918.77</v>
      </c>
      <c r="E31" t="s">
        <v>813</v>
      </c>
      <c r="F31" s="594"/>
      <c r="I31" s="609" t="s">
        <v>768</v>
      </c>
      <c r="J31" t="s">
        <v>780</v>
      </c>
      <c r="K31">
        <v>13251.509999999995</v>
      </c>
      <c r="L31" s="110" t="s">
        <v>814</v>
      </c>
      <c r="M31" s="110" t="s">
        <v>815</v>
      </c>
      <c r="N31" s="595">
        <v>32934.35</v>
      </c>
      <c r="R31" t="s">
        <v>768</v>
      </c>
      <c r="S31" t="e">
        <v>#N/A</v>
      </c>
      <c r="T31" t="s">
        <v>28</v>
      </c>
      <c r="U31" t="s">
        <v>28</v>
      </c>
      <c r="V31" t="s">
        <v>780</v>
      </c>
      <c r="W31" s="593">
        <v>20138.400000000001</v>
      </c>
      <c r="X31" s="594"/>
      <c r="Y31" s="610">
        <v>0</v>
      </c>
    </row>
    <row r="32" spans="1:25" ht="15" x14ac:dyDescent="0.25">
      <c r="A32" t="s">
        <v>816</v>
      </c>
      <c r="B32" t="s">
        <v>753</v>
      </c>
      <c r="C32" s="593">
        <v>685710.07</v>
      </c>
      <c r="E32" t="s">
        <v>817</v>
      </c>
      <c r="F32" s="594"/>
      <c r="I32" s="609" t="s">
        <v>768</v>
      </c>
      <c r="J32" t="s">
        <v>751</v>
      </c>
      <c r="K32">
        <v>40673.579999999994</v>
      </c>
      <c r="L32" s="110" t="s">
        <v>814</v>
      </c>
      <c r="M32" s="110" t="s">
        <v>773</v>
      </c>
      <c r="N32" s="595">
        <v>14515.539999999999</v>
      </c>
      <c r="R32" t="s">
        <v>768</v>
      </c>
      <c r="S32" t="e">
        <v>#N/A</v>
      </c>
      <c r="T32" t="s">
        <v>28</v>
      </c>
      <c r="U32" t="s">
        <v>28</v>
      </c>
      <c r="V32" t="s">
        <v>751</v>
      </c>
      <c r="W32" s="593">
        <v>30232.199999999993</v>
      </c>
      <c r="X32" s="594">
        <v>1</v>
      </c>
      <c r="Y32" s="610">
        <v>30232.199999999993</v>
      </c>
    </row>
    <row r="33" spans="1:30" ht="15" x14ac:dyDescent="0.25">
      <c r="A33" t="s">
        <v>818</v>
      </c>
      <c r="B33" t="s">
        <v>753</v>
      </c>
      <c r="C33" s="593">
        <v>718666.5199999999</v>
      </c>
      <c r="E33" t="s">
        <v>819</v>
      </c>
      <c r="F33" s="594"/>
      <c r="I33" s="609" t="s">
        <v>814</v>
      </c>
      <c r="J33" t="s">
        <v>815</v>
      </c>
      <c r="K33">
        <v>38652.649999999994</v>
      </c>
      <c r="L33" s="110" t="s">
        <v>814</v>
      </c>
      <c r="M33" s="110" t="s">
        <v>777</v>
      </c>
      <c r="N33" s="595">
        <v>58027.320000000007</v>
      </c>
      <c r="R33" t="s">
        <v>814</v>
      </c>
      <c r="S33" t="e">
        <v>#N/A</v>
      </c>
      <c r="T33" t="s">
        <v>29</v>
      </c>
      <c r="U33" t="s">
        <v>29</v>
      </c>
      <c r="V33" t="s">
        <v>815</v>
      </c>
      <c r="W33" s="593">
        <v>40589.299999999996</v>
      </c>
      <c r="X33" s="594"/>
      <c r="Y33" s="610">
        <v>0</v>
      </c>
      <c r="Z33" s="110"/>
    </row>
    <row r="34" spans="1:30" ht="15" x14ac:dyDescent="0.25">
      <c r="A34" t="s">
        <v>820</v>
      </c>
      <c r="B34" t="s">
        <v>753</v>
      </c>
      <c r="C34" s="593">
        <v>14945.540000000003</v>
      </c>
      <c r="E34" t="s">
        <v>821</v>
      </c>
      <c r="F34" s="594"/>
      <c r="I34" s="609" t="s">
        <v>814</v>
      </c>
      <c r="J34" t="s">
        <v>773</v>
      </c>
      <c r="K34">
        <v>15644.700000000003</v>
      </c>
      <c r="L34" s="110" t="s">
        <v>814</v>
      </c>
      <c r="M34" s="110" t="s">
        <v>780</v>
      </c>
      <c r="N34" s="595">
        <v>5910.6000000000013</v>
      </c>
      <c r="R34" t="s">
        <v>814</v>
      </c>
      <c r="S34" t="e">
        <v>#N/A</v>
      </c>
      <c r="T34" t="s">
        <v>29</v>
      </c>
      <c r="U34" t="s">
        <v>29</v>
      </c>
      <c r="V34" t="s">
        <v>773</v>
      </c>
      <c r="W34" s="593">
        <v>14866.300000000001</v>
      </c>
      <c r="X34" s="594"/>
      <c r="Y34" s="610">
        <v>0</v>
      </c>
      <c r="AD34" t="s">
        <v>822</v>
      </c>
    </row>
    <row r="35" spans="1:30" ht="15" x14ac:dyDescent="0.25">
      <c r="A35" t="s">
        <v>823</v>
      </c>
      <c r="B35" t="s">
        <v>753</v>
      </c>
      <c r="C35" s="593">
        <v>512653</v>
      </c>
      <c r="E35" t="s">
        <v>824</v>
      </c>
      <c r="F35" s="594"/>
      <c r="I35" s="609" t="s">
        <v>814</v>
      </c>
      <c r="J35" t="s">
        <v>777</v>
      </c>
      <c r="K35">
        <v>64385.89</v>
      </c>
      <c r="L35" s="110" t="s">
        <v>771</v>
      </c>
      <c r="M35" s="110" t="s">
        <v>753</v>
      </c>
      <c r="N35" s="595">
        <v>81688.47</v>
      </c>
      <c r="R35" t="s">
        <v>814</v>
      </c>
      <c r="S35" t="e">
        <v>#N/A</v>
      </c>
      <c r="T35" t="s">
        <v>29</v>
      </c>
      <c r="U35" t="s">
        <v>29</v>
      </c>
      <c r="V35" t="s">
        <v>777</v>
      </c>
      <c r="W35" s="593">
        <v>60865.399999999994</v>
      </c>
      <c r="X35" s="594"/>
      <c r="Y35" s="610">
        <v>0</v>
      </c>
      <c r="AD35" t="s">
        <v>45</v>
      </c>
    </row>
    <row r="36" spans="1:30" ht="15" x14ac:dyDescent="0.25">
      <c r="A36" t="s">
        <v>825</v>
      </c>
      <c r="B36" t="s">
        <v>753</v>
      </c>
      <c r="C36" s="593">
        <v>412360.55000000005</v>
      </c>
      <c r="E36" t="s">
        <v>826</v>
      </c>
      <c r="F36" s="594"/>
      <c r="I36" s="609" t="s">
        <v>814</v>
      </c>
      <c r="J36" t="s">
        <v>780</v>
      </c>
      <c r="K36">
        <v>6234.1200000000017</v>
      </c>
      <c r="L36" s="336">
        <v>0</v>
      </c>
      <c r="M36" s="110" t="s">
        <v>758</v>
      </c>
      <c r="N36" s="595">
        <v>9168.1200000000008</v>
      </c>
      <c r="O36" s="594">
        <v>1</v>
      </c>
      <c r="R36" t="s">
        <v>814</v>
      </c>
      <c r="S36" t="e">
        <v>#N/A</v>
      </c>
      <c r="T36" t="s">
        <v>29</v>
      </c>
      <c r="U36" t="s">
        <v>29</v>
      </c>
      <c r="V36" t="s">
        <v>780</v>
      </c>
      <c r="W36" s="593">
        <v>6712.7999999999984</v>
      </c>
      <c r="X36" s="594"/>
      <c r="Y36" s="610">
        <v>0</v>
      </c>
      <c r="AD36" t="s">
        <v>827</v>
      </c>
    </row>
    <row r="37" spans="1:30" ht="15" x14ac:dyDescent="0.25">
      <c r="A37" t="s">
        <v>59</v>
      </c>
      <c r="B37" t="s">
        <v>753</v>
      </c>
      <c r="C37" s="593">
        <v>155031.88</v>
      </c>
      <c r="E37" t="s">
        <v>828</v>
      </c>
      <c r="F37" s="594"/>
      <c r="I37" s="609" t="s">
        <v>771</v>
      </c>
      <c r="J37" t="s">
        <v>753</v>
      </c>
      <c r="K37">
        <v>82725.299999999988</v>
      </c>
      <c r="L37" s="110" t="s">
        <v>771</v>
      </c>
      <c r="M37" s="110" t="s">
        <v>770</v>
      </c>
      <c r="N37" s="595">
        <v>122598.85</v>
      </c>
      <c r="R37" t="s">
        <v>771</v>
      </c>
      <c r="S37" t="e">
        <v>#N/A</v>
      </c>
      <c r="T37" t="s">
        <v>30</v>
      </c>
      <c r="U37" t="s">
        <v>30</v>
      </c>
      <c r="V37" t="s">
        <v>753</v>
      </c>
      <c r="W37" s="593">
        <v>99470.720000000016</v>
      </c>
      <c r="X37" s="594"/>
      <c r="Y37" s="610">
        <v>0</v>
      </c>
      <c r="AD37" t="s">
        <v>829</v>
      </c>
    </row>
    <row r="38" spans="1:30" ht="15" x14ac:dyDescent="0.25">
      <c r="A38" t="s">
        <v>830</v>
      </c>
      <c r="B38" t="s">
        <v>753</v>
      </c>
      <c r="C38" s="593">
        <v>436294.54999999981</v>
      </c>
      <c r="E38" t="s">
        <v>831</v>
      </c>
      <c r="F38" s="594"/>
      <c r="I38" s="609" t="s">
        <v>771</v>
      </c>
      <c r="J38" t="s">
        <v>758</v>
      </c>
      <c r="K38">
        <v>8010.78</v>
      </c>
      <c r="L38" s="110" t="s">
        <v>771</v>
      </c>
      <c r="M38" s="110" t="s">
        <v>773</v>
      </c>
      <c r="N38" s="595">
        <v>54035.159999999996</v>
      </c>
      <c r="R38" t="s">
        <v>771</v>
      </c>
      <c r="S38" t="e">
        <v>#N/A</v>
      </c>
      <c r="T38" t="s">
        <v>30</v>
      </c>
      <c r="U38" t="s">
        <v>30</v>
      </c>
      <c r="V38" t="s">
        <v>758</v>
      </c>
      <c r="W38" s="593">
        <v>7052.2800000000025</v>
      </c>
      <c r="X38" s="594">
        <v>1</v>
      </c>
      <c r="Y38" s="610">
        <v>7052.2800000000025</v>
      </c>
      <c r="AD38" t="s">
        <v>832</v>
      </c>
    </row>
    <row r="39" spans="1:30" ht="15" x14ac:dyDescent="0.25">
      <c r="A39" t="s">
        <v>833</v>
      </c>
      <c r="B39" t="s">
        <v>753</v>
      </c>
      <c r="C39" s="593">
        <v>53952.1</v>
      </c>
      <c r="E39" t="s">
        <v>834</v>
      </c>
      <c r="F39" s="594"/>
      <c r="I39" s="609" t="s">
        <v>771</v>
      </c>
      <c r="J39" t="s">
        <v>770</v>
      </c>
      <c r="K39">
        <v>120184.36</v>
      </c>
      <c r="L39" s="110" t="s">
        <v>771</v>
      </c>
      <c r="M39" s="110" t="s">
        <v>777</v>
      </c>
      <c r="N39" s="595">
        <v>221174.18</v>
      </c>
      <c r="R39" t="s">
        <v>771</v>
      </c>
      <c r="S39" t="e">
        <v>#N/A</v>
      </c>
      <c r="T39" t="s">
        <v>30</v>
      </c>
      <c r="U39" t="s">
        <v>30</v>
      </c>
      <c r="V39" t="s">
        <v>770</v>
      </c>
      <c r="W39" s="593">
        <v>139828.16</v>
      </c>
      <c r="X39" s="594"/>
      <c r="Y39" s="610">
        <v>0</v>
      </c>
      <c r="AD39" t="s">
        <v>41</v>
      </c>
    </row>
    <row r="40" spans="1:30" ht="15" x14ac:dyDescent="0.25">
      <c r="A40" t="s">
        <v>835</v>
      </c>
      <c r="B40" t="s">
        <v>753</v>
      </c>
      <c r="C40" s="593">
        <v>935936.65999999992</v>
      </c>
      <c r="E40" t="s">
        <v>836</v>
      </c>
      <c r="F40" s="594"/>
      <c r="I40" s="609" t="s">
        <v>771</v>
      </c>
      <c r="J40" t="s">
        <v>773</v>
      </c>
      <c r="K40">
        <v>50214.12999999999</v>
      </c>
      <c r="L40" s="110" t="s">
        <v>771</v>
      </c>
      <c r="M40" s="110" t="s">
        <v>780</v>
      </c>
      <c r="N40" s="595">
        <v>5910.6000000000013</v>
      </c>
      <c r="R40" t="s">
        <v>771</v>
      </c>
      <c r="S40" t="e">
        <v>#N/A</v>
      </c>
      <c r="T40" t="s">
        <v>30</v>
      </c>
      <c r="U40" t="s">
        <v>30</v>
      </c>
      <c r="V40" t="s">
        <v>773</v>
      </c>
      <c r="W40" s="593">
        <v>55705.53</v>
      </c>
      <c r="X40" s="594"/>
      <c r="Y40" s="610">
        <v>0</v>
      </c>
    </row>
    <row r="41" spans="1:30" ht="15" x14ac:dyDescent="0.25">
      <c r="A41" t="s">
        <v>66</v>
      </c>
      <c r="B41" t="s">
        <v>753</v>
      </c>
      <c r="C41" s="593">
        <v>733791.84000000008</v>
      </c>
      <c r="E41" t="s">
        <v>837</v>
      </c>
      <c r="F41" s="594"/>
      <c r="I41" s="609" t="s">
        <v>771</v>
      </c>
      <c r="J41" t="s">
        <v>777</v>
      </c>
      <c r="K41">
        <v>205725.77</v>
      </c>
      <c r="L41" s="110" t="s">
        <v>775</v>
      </c>
      <c r="M41" s="110" t="s">
        <v>753</v>
      </c>
      <c r="N41" s="595">
        <v>668342.79</v>
      </c>
      <c r="R41" t="s">
        <v>771</v>
      </c>
      <c r="S41" t="e">
        <v>#N/A</v>
      </c>
      <c r="T41" t="s">
        <v>30</v>
      </c>
      <c r="U41" t="s">
        <v>30</v>
      </c>
      <c r="V41" t="s">
        <v>777</v>
      </c>
      <c r="W41" s="593">
        <v>231257.87000000002</v>
      </c>
      <c r="X41" s="594"/>
      <c r="Y41" s="610">
        <v>0</v>
      </c>
    </row>
    <row r="42" spans="1:30" ht="15" x14ac:dyDescent="0.25">
      <c r="A42" t="s">
        <v>67</v>
      </c>
      <c r="B42" t="s">
        <v>753</v>
      </c>
      <c r="C42" s="593">
        <v>868694.01999999979</v>
      </c>
      <c r="E42" t="s">
        <v>838</v>
      </c>
      <c r="F42" s="594"/>
      <c r="I42" s="609" t="s">
        <v>771</v>
      </c>
      <c r="J42" t="s">
        <v>780</v>
      </c>
      <c r="K42">
        <v>6234.1200000000017</v>
      </c>
      <c r="L42" s="110">
        <v>0</v>
      </c>
      <c r="M42" s="110" t="s">
        <v>745</v>
      </c>
      <c r="N42" s="595">
        <v>22864.6</v>
      </c>
      <c r="O42" s="594">
        <v>1</v>
      </c>
      <c r="R42" t="s">
        <v>771</v>
      </c>
      <c r="S42" t="e">
        <v>#N/A</v>
      </c>
      <c r="T42" t="s">
        <v>30</v>
      </c>
      <c r="U42" t="s">
        <v>30</v>
      </c>
      <c r="V42" t="s">
        <v>780</v>
      </c>
      <c r="W42" s="593">
        <v>6712.7999999999984</v>
      </c>
      <c r="X42" s="594"/>
      <c r="Y42" s="610">
        <v>0</v>
      </c>
    </row>
    <row r="43" spans="1:30" ht="15" x14ac:dyDescent="0.25">
      <c r="A43" t="s">
        <v>839</v>
      </c>
      <c r="B43" t="s">
        <v>753</v>
      </c>
      <c r="C43" s="593">
        <v>492554.55</v>
      </c>
      <c r="E43" t="s">
        <v>840</v>
      </c>
      <c r="F43" s="594"/>
      <c r="I43" s="609" t="s">
        <v>775</v>
      </c>
      <c r="J43" t="s">
        <v>753</v>
      </c>
      <c r="K43">
        <v>710765.57000000007</v>
      </c>
      <c r="L43" s="110" t="s">
        <v>775</v>
      </c>
      <c r="M43" s="110" t="s">
        <v>770</v>
      </c>
      <c r="N43" s="595">
        <v>995779.04000000015</v>
      </c>
      <c r="R43" t="s">
        <v>775</v>
      </c>
      <c r="S43" t="e">
        <v>#N/A</v>
      </c>
      <c r="T43" t="s">
        <v>31</v>
      </c>
      <c r="U43" t="s">
        <v>31</v>
      </c>
      <c r="V43" t="s">
        <v>753</v>
      </c>
      <c r="W43" s="593">
        <v>858376.24000000022</v>
      </c>
      <c r="X43" s="594"/>
      <c r="Y43" s="610">
        <v>0</v>
      </c>
    </row>
    <row r="44" spans="1:30" ht="15" x14ac:dyDescent="0.25">
      <c r="A44" t="s">
        <v>13</v>
      </c>
      <c r="B44" t="s">
        <v>753</v>
      </c>
      <c r="C44" s="593">
        <v>581656.39999999979</v>
      </c>
      <c r="E44" t="s">
        <v>841</v>
      </c>
      <c r="F44" s="594"/>
      <c r="I44" s="609" t="s">
        <v>775</v>
      </c>
      <c r="J44" t="s">
        <v>745</v>
      </c>
      <c r="K44">
        <v>21672.38</v>
      </c>
      <c r="L44" s="110" t="s">
        <v>775</v>
      </c>
      <c r="M44" s="110" t="s">
        <v>773</v>
      </c>
      <c r="N44" s="595">
        <v>301354.29000000004</v>
      </c>
      <c r="R44" t="s">
        <v>775</v>
      </c>
      <c r="S44" t="e">
        <v>#N/A</v>
      </c>
      <c r="T44" t="s">
        <v>31</v>
      </c>
      <c r="U44" t="s">
        <v>31</v>
      </c>
      <c r="V44" t="s">
        <v>745</v>
      </c>
      <c r="W44" s="593">
        <v>23824.97</v>
      </c>
      <c r="X44" s="594">
        <v>1</v>
      </c>
      <c r="Y44" s="610">
        <v>23824.97</v>
      </c>
    </row>
    <row r="45" spans="1:30" ht="15" x14ac:dyDescent="0.25">
      <c r="A45" t="s">
        <v>741</v>
      </c>
      <c r="B45" t="s">
        <v>753</v>
      </c>
      <c r="C45" s="593">
        <v>405065.06999999995</v>
      </c>
      <c r="E45" t="s">
        <v>842</v>
      </c>
      <c r="F45" s="594"/>
      <c r="I45" s="609" t="s">
        <v>775</v>
      </c>
      <c r="J45" t="s">
        <v>770</v>
      </c>
      <c r="K45">
        <v>1023512.9699999999</v>
      </c>
      <c r="L45" s="110" t="s">
        <v>775</v>
      </c>
      <c r="M45" s="110" t="s">
        <v>777</v>
      </c>
      <c r="N45" s="595">
        <v>1805452.7900000003</v>
      </c>
      <c r="R45" t="s">
        <v>775</v>
      </c>
      <c r="S45" t="e">
        <v>#N/A</v>
      </c>
      <c r="T45" t="s">
        <v>31</v>
      </c>
      <c r="U45" t="s">
        <v>31</v>
      </c>
      <c r="V45" t="s">
        <v>770</v>
      </c>
      <c r="W45" s="593">
        <v>1198798.6100000003</v>
      </c>
      <c r="X45" s="594"/>
      <c r="Y45" s="610">
        <v>0</v>
      </c>
    </row>
    <row r="46" spans="1:30" ht="15" x14ac:dyDescent="0.25">
      <c r="A46" t="s">
        <v>74</v>
      </c>
      <c r="B46" t="s">
        <v>753</v>
      </c>
      <c r="C46" s="593">
        <v>256258.99</v>
      </c>
      <c r="E46" t="s">
        <v>843</v>
      </c>
      <c r="F46" s="594"/>
      <c r="I46" s="609" t="s">
        <v>775</v>
      </c>
      <c r="J46" t="s">
        <v>773</v>
      </c>
      <c r="K46">
        <v>292406.83</v>
      </c>
      <c r="L46" s="110" t="s">
        <v>775</v>
      </c>
      <c r="M46" s="110" t="s">
        <v>780</v>
      </c>
      <c r="N46" s="595">
        <v>47284.800000000054</v>
      </c>
      <c r="R46" t="s">
        <v>775</v>
      </c>
      <c r="S46" t="e">
        <v>#N/A</v>
      </c>
      <c r="T46" t="s">
        <v>31</v>
      </c>
      <c r="U46" t="s">
        <v>31</v>
      </c>
      <c r="V46" t="s">
        <v>773</v>
      </c>
      <c r="W46" s="593">
        <v>315207.42000000004</v>
      </c>
      <c r="X46" s="594"/>
      <c r="Y46" s="610">
        <v>0</v>
      </c>
    </row>
    <row r="47" spans="1:30" ht="15" x14ac:dyDescent="0.25">
      <c r="A47" t="s">
        <v>75</v>
      </c>
      <c r="B47" t="s">
        <v>753</v>
      </c>
      <c r="C47" s="593">
        <v>290513.25000000006</v>
      </c>
      <c r="E47" t="s">
        <v>844</v>
      </c>
      <c r="F47" s="594"/>
      <c r="I47" s="609" t="s">
        <v>775</v>
      </c>
      <c r="J47" t="s">
        <v>777</v>
      </c>
      <c r="K47">
        <v>1754240.47</v>
      </c>
      <c r="L47" s="110" t="s">
        <v>778</v>
      </c>
      <c r="M47" s="110" t="s">
        <v>753</v>
      </c>
      <c r="N47" s="595">
        <v>131437.18000000002</v>
      </c>
      <c r="R47" t="s">
        <v>775</v>
      </c>
      <c r="S47" t="e">
        <v>#N/A</v>
      </c>
      <c r="T47" t="s">
        <v>31</v>
      </c>
      <c r="U47" t="s">
        <v>31</v>
      </c>
      <c r="V47" t="s">
        <v>777</v>
      </c>
      <c r="W47" s="593">
        <v>2012221.9300000002</v>
      </c>
      <c r="X47" s="594"/>
      <c r="Y47" s="610">
        <v>0</v>
      </c>
    </row>
    <row r="48" spans="1:30" ht="15" x14ac:dyDescent="0.25">
      <c r="A48" t="s">
        <v>14</v>
      </c>
      <c r="B48" t="s">
        <v>753</v>
      </c>
      <c r="C48" s="593">
        <v>328299.01999999996</v>
      </c>
      <c r="E48" t="s">
        <v>845</v>
      </c>
      <c r="F48" s="594"/>
      <c r="I48" s="609" t="s">
        <v>775</v>
      </c>
      <c r="J48" t="s">
        <v>780</v>
      </c>
      <c r="K48">
        <v>49872.960000000065</v>
      </c>
      <c r="L48" s="110" t="s">
        <v>778</v>
      </c>
      <c r="M48" s="110" t="s">
        <v>758</v>
      </c>
      <c r="N48" s="595">
        <v>9168.1200000000008</v>
      </c>
      <c r="O48" s="594">
        <v>1</v>
      </c>
      <c r="R48" t="s">
        <v>775</v>
      </c>
      <c r="S48" t="e">
        <v>#N/A</v>
      </c>
      <c r="T48" t="s">
        <v>31</v>
      </c>
      <c r="U48" t="s">
        <v>31</v>
      </c>
      <c r="V48" t="s">
        <v>780</v>
      </c>
      <c r="W48" s="593">
        <v>59296.400000000089</v>
      </c>
      <c r="X48" s="594"/>
      <c r="Y48" s="610">
        <v>0</v>
      </c>
    </row>
    <row r="49" spans="1:28" ht="15" x14ac:dyDescent="0.25">
      <c r="A49" t="s">
        <v>846</v>
      </c>
      <c r="B49" t="s">
        <v>753</v>
      </c>
      <c r="C49" s="593">
        <v>464249.26999999996</v>
      </c>
      <c r="E49" t="s">
        <v>847</v>
      </c>
      <c r="F49" s="594"/>
      <c r="I49" s="609" t="s">
        <v>778</v>
      </c>
      <c r="J49" t="s">
        <v>753</v>
      </c>
      <c r="K49">
        <v>124630.66000000002</v>
      </c>
      <c r="L49" s="110" t="s">
        <v>778</v>
      </c>
      <c r="M49" s="110" t="s">
        <v>770</v>
      </c>
      <c r="N49" s="595">
        <v>197262.25</v>
      </c>
      <c r="R49" s="615" t="s">
        <v>778</v>
      </c>
      <c r="S49" t="e">
        <v>#N/A</v>
      </c>
      <c r="T49" t="s">
        <v>27</v>
      </c>
      <c r="U49" s="615" t="s">
        <v>27</v>
      </c>
      <c r="V49" t="s">
        <v>753</v>
      </c>
      <c r="W49" s="593">
        <v>150015.30000000002</v>
      </c>
      <c r="X49" s="594"/>
      <c r="Y49" s="610">
        <v>0</v>
      </c>
    </row>
    <row r="50" spans="1:28" ht="15" x14ac:dyDescent="0.25">
      <c r="A50" t="s">
        <v>848</v>
      </c>
      <c r="B50" t="s">
        <v>753</v>
      </c>
      <c r="C50" s="593">
        <v>102705.24999999997</v>
      </c>
      <c r="E50" t="s">
        <v>849</v>
      </c>
      <c r="F50" s="594"/>
      <c r="I50" s="609" t="s">
        <v>778</v>
      </c>
      <c r="J50" t="s">
        <v>758</v>
      </c>
      <c r="K50">
        <v>8010.7800000000007</v>
      </c>
      <c r="L50" s="110" t="s">
        <v>778</v>
      </c>
      <c r="M50" s="110" t="s">
        <v>773</v>
      </c>
      <c r="N50" s="595">
        <v>86942.86</v>
      </c>
      <c r="R50" s="615" t="s">
        <v>778</v>
      </c>
      <c r="S50" t="e">
        <v>#N/A</v>
      </c>
      <c r="T50" t="s">
        <v>27</v>
      </c>
      <c r="U50" s="615" t="s">
        <v>27</v>
      </c>
      <c r="V50" t="s">
        <v>758</v>
      </c>
      <c r="W50" s="593">
        <v>7052.2800000000025</v>
      </c>
      <c r="X50" s="594">
        <v>1</v>
      </c>
      <c r="Y50" s="610">
        <v>7052.2800000000025</v>
      </c>
    </row>
    <row r="51" spans="1:28" ht="15" x14ac:dyDescent="0.25">
      <c r="A51" t="s">
        <v>84</v>
      </c>
      <c r="B51" t="s">
        <v>753</v>
      </c>
      <c r="C51" s="593">
        <v>280730.21000000002</v>
      </c>
      <c r="E51" t="s">
        <v>850</v>
      </c>
      <c r="F51" s="594"/>
      <c r="I51" s="609" t="s">
        <v>778</v>
      </c>
      <c r="J51" t="s">
        <v>770</v>
      </c>
      <c r="K51">
        <v>180780.91999999995</v>
      </c>
      <c r="L51" s="110" t="s">
        <v>778</v>
      </c>
      <c r="M51" s="110" t="s">
        <v>777</v>
      </c>
      <c r="N51" s="595">
        <v>357634.1</v>
      </c>
      <c r="R51" s="615" t="s">
        <v>778</v>
      </c>
      <c r="S51" t="e">
        <v>#N/A</v>
      </c>
      <c r="T51" t="s">
        <v>27</v>
      </c>
      <c r="U51" s="615" t="s">
        <v>27</v>
      </c>
      <c r="V51" t="s">
        <v>770</v>
      </c>
      <c r="W51" s="593">
        <v>210879.82</v>
      </c>
      <c r="X51" s="594"/>
      <c r="Y51" s="610">
        <v>0</v>
      </c>
    </row>
    <row r="52" spans="1:28" ht="15" x14ac:dyDescent="0.25">
      <c r="A52" t="s">
        <v>851</v>
      </c>
      <c r="B52" t="s">
        <v>753</v>
      </c>
      <c r="C52" s="593">
        <v>1268842.1800000002</v>
      </c>
      <c r="E52" t="s">
        <v>852</v>
      </c>
      <c r="F52" s="594"/>
      <c r="I52" s="609" t="s">
        <v>778</v>
      </c>
      <c r="J52" t="s">
        <v>773</v>
      </c>
      <c r="K52">
        <v>75328.170000000013</v>
      </c>
      <c r="L52" s="110" t="s">
        <v>778</v>
      </c>
      <c r="M52" s="110" t="s">
        <v>780</v>
      </c>
      <c r="N52" s="595">
        <v>5910.6000000000013</v>
      </c>
      <c r="R52" s="615" t="s">
        <v>778</v>
      </c>
      <c r="S52" t="e">
        <v>#N/A</v>
      </c>
      <c r="T52" t="s">
        <v>27</v>
      </c>
      <c r="U52" s="615" t="s">
        <v>27</v>
      </c>
      <c r="V52" t="s">
        <v>773</v>
      </c>
      <c r="W52" s="593">
        <v>84011.489999999991</v>
      </c>
      <c r="X52" s="594"/>
      <c r="Y52" s="610">
        <v>0</v>
      </c>
    </row>
    <row r="53" spans="1:28" ht="15" x14ac:dyDescent="0.25">
      <c r="A53" t="s">
        <v>814</v>
      </c>
      <c r="B53" t="s">
        <v>815</v>
      </c>
      <c r="C53" s="593">
        <v>40589.299999999996</v>
      </c>
      <c r="E53" t="s">
        <v>853</v>
      </c>
      <c r="F53" s="594"/>
      <c r="I53" s="609" t="s">
        <v>778</v>
      </c>
      <c r="J53" t="s">
        <v>777</v>
      </c>
      <c r="K53">
        <v>312368.02</v>
      </c>
      <c r="L53" s="110" t="s">
        <v>781</v>
      </c>
      <c r="M53" s="110" t="s">
        <v>753</v>
      </c>
      <c r="N53" s="595">
        <v>3112566.9000000013</v>
      </c>
      <c r="R53" s="615" t="s">
        <v>778</v>
      </c>
      <c r="S53" t="e">
        <v>#N/A</v>
      </c>
      <c r="T53" t="s">
        <v>27</v>
      </c>
      <c r="U53" s="615" t="s">
        <v>27</v>
      </c>
      <c r="V53" t="s">
        <v>777</v>
      </c>
      <c r="W53" s="593">
        <v>354669.97000000003</v>
      </c>
      <c r="X53" s="594"/>
      <c r="Y53" s="610">
        <v>0</v>
      </c>
    </row>
    <row r="54" spans="1:28" ht="15" x14ac:dyDescent="0.25">
      <c r="A54" t="s">
        <v>783</v>
      </c>
      <c r="B54" t="s">
        <v>815</v>
      </c>
      <c r="C54" s="593">
        <v>108935.16</v>
      </c>
      <c r="E54" t="s">
        <v>854</v>
      </c>
      <c r="F54" s="594"/>
      <c r="I54" s="609" t="s">
        <v>778</v>
      </c>
      <c r="J54" t="s">
        <v>780</v>
      </c>
      <c r="K54">
        <v>6234.1200000000017</v>
      </c>
      <c r="L54" s="24" t="s">
        <v>18</v>
      </c>
      <c r="M54" s="110" t="s">
        <v>745</v>
      </c>
      <c r="N54" s="595">
        <v>147039.79999999996</v>
      </c>
      <c r="O54" s="594">
        <v>1</v>
      </c>
      <c r="R54" s="615" t="s">
        <v>778</v>
      </c>
      <c r="S54" t="e">
        <v>#N/A</v>
      </c>
      <c r="T54" t="s">
        <v>27</v>
      </c>
      <c r="U54" s="615" t="s">
        <v>27</v>
      </c>
      <c r="V54" t="s">
        <v>780</v>
      </c>
      <c r="W54" s="593">
        <v>6712.7999999999984</v>
      </c>
      <c r="X54" s="594"/>
      <c r="Y54" s="610">
        <v>0</v>
      </c>
    </row>
    <row r="55" spans="1:28" ht="15" x14ac:dyDescent="0.25">
      <c r="A55" t="s">
        <v>786</v>
      </c>
      <c r="B55" t="s">
        <v>815</v>
      </c>
      <c r="C55" s="593">
        <v>344691.82999999996</v>
      </c>
      <c r="E55" t="s">
        <v>855</v>
      </c>
      <c r="F55" s="594"/>
      <c r="I55" s="609" t="s">
        <v>781</v>
      </c>
      <c r="J55" t="s">
        <v>753</v>
      </c>
      <c r="K55">
        <v>3352320.2599999988</v>
      </c>
      <c r="L55" s="24" t="s">
        <v>18</v>
      </c>
      <c r="M55" s="110" t="s">
        <v>758</v>
      </c>
      <c r="N55" s="595">
        <v>73344.960000000006</v>
      </c>
      <c r="O55" s="594">
        <v>1</v>
      </c>
      <c r="R55" t="s">
        <v>781</v>
      </c>
      <c r="S55" t="e">
        <v>#N/A</v>
      </c>
      <c r="T55" t="s">
        <v>80</v>
      </c>
      <c r="U55" t="s">
        <v>80</v>
      </c>
      <c r="V55" t="s">
        <v>753</v>
      </c>
      <c r="W55" s="593">
        <v>3795961.3299999968</v>
      </c>
      <c r="X55" s="594"/>
      <c r="Y55" s="610">
        <v>0</v>
      </c>
      <c r="AA55" s="110"/>
      <c r="AB55" t="s">
        <v>856</v>
      </c>
    </row>
    <row r="56" spans="1:28" ht="15" x14ac:dyDescent="0.25">
      <c r="A56" t="s">
        <v>9</v>
      </c>
      <c r="B56" t="s">
        <v>815</v>
      </c>
      <c r="C56" s="593">
        <v>133772.71000000002</v>
      </c>
      <c r="E56" t="s">
        <v>857</v>
      </c>
      <c r="F56" s="594"/>
      <c r="I56" s="609" t="s">
        <v>781</v>
      </c>
      <c r="J56" t="s">
        <v>745</v>
      </c>
      <c r="K56">
        <v>149200.42999999993</v>
      </c>
      <c r="L56" s="110" t="s">
        <v>781</v>
      </c>
      <c r="M56" s="110" t="s">
        <v>770</v>
      </c>
      <c r="N56" s="595">
        <v>5558298.1500000022</v>
      </c>
      <c r="R56" t="s">
        <v>781</v>
      </c>
      <c r="S56" t="e">
        <v>#N/A</v>
      </c>
      <c r="T56" t="s">
        <v>80</v>
      </c>
      <c r="U56" t="s">
        <v>80</v>
      </c>
      <c r="V56" t="s">
        <v>745</v>
      </c>
      <c r="W56" s="593">
        <v>155470.30000000005</v>
      </c>
      <c r="X56" s="594">
        <v>1</v>
      </c>
      <c r="Y56" s="610">
        <v>155470.30000000005</v>
      </c>
      <c r="AA56" s="110"/>
    </row>
    <row r="57" spans="1:28" ht="15" x14ac:dyDescent="0.25">
      <c r="A57" t="s">
        <v>795</v>
      </c>
      <c r="B57" t="s">
        <v>815</v>
      </c>
      <c r="C57" s="593">
        <v>39182.619999999995</v>
      </c>
      <c r="E57" t="s">
        <v>858</v>
      </c>
      <c r="F57" s="594"/>
      <c r="I57" s="609" t="s">
        <v>781</v>
      </c>
      <c r="J57" t="s">
        <v>758</v>
      </c>
      <c r="K57">
        <v>64086.240000000085</v>
      </c>
      <c r="L57" s="110" t="s">
        <v>781</v>
      </c>
      <c r="M57" s="110" t="s">
        <v>773</v>
      </c>
      <c r="N57" s="595">
        <v>1870006.6399999997</v>
      </c>
      <c r="R57" t="s">
        <v>781</v>
      </c>
      <c r="S57" t="e">
        <v>#N/A</v>
      </c>
      <c r="T57" t="s">
        <v>80</v>
      </c>
      <c r="U57" t="s">
        <v>80</v>
      </c>
      <c r="V57" t="s">
        <v>758</v>
      </c>
      <c r="W57" s="593">
        <v>56418.240000000071</v>
      </c>
      <c r="X57" s="594">
        <v>1</v>
      </c>
      <c r="Y57" s="610">
        <v>56418.240000000071</v>
      </c>
    </row>
    <row r="58" spans="1:28" ht="15" x14ac:dyDescent="0.25">
      <c r="A58" t="s">
        <v>830</v>
      </c>
      <c r="B58" t="s">
        <v>815</v>
      </c>
      <c r="C58" s="593">
        <v>423752.57999999996</v>
      </c>
      <c r="E58" t="s">
        <v>859</v>
      </c>
      <c r="F58" s="594"/>
      <c r="I58" s="609" t="s">
        <v>781</v>
      </c>
      <c r="J58" t="s">
        <v>770</v>
      </c>
      <c r="K58">
        <v>5789389.5899999971</v>
      </c>
      <c r="L58" s="110" t="s">
        <v>781</v>
      </c>
      <c r="M58" s="110" t="s">
        <v>777</v>
      </c>
      <c r="N58" s="595">
        <v>10028169.519999998</v>
      </c>
      <c r="R58" t="s">
        <v>781</v>
      </c>
      <c r="S58" t="e">
        <v>#N/A</v>
      </c>
      <c r="T58" t="s">
        <v>80</v>
      </c>
      <c r="U58" t="s">
        <v>80</v>
      </c>
      <c r="V58" t="s">
        <v>770</v>
      </c>
      <c r="W58" s="593">
        <v>6265545.0300000012</v>
      </c>
      <c r="X58" s="594"/>
      <c r="Y58" s="610">
        <v>0</v>
      </c>
    </row>
    <row r="59" spans="1:28" ht="15" x14ac:dyDescent="0.25">
      <c r="A59" t="s">
        <v>13</v>
      </c>
      <c r="B59" t="s">
        <v>815</v>
      </c>
      <c r="C59" s="593">
        <v>1.9200000000000002</v>
      </c>
      <c r="E59" t="s">
        <v>860</v>
      </c>
      <c r="F59" s="594"/>
      <c r="I59" s="609" t="s">
        <v>781</v>
      </c>
      <c r="J59" t="s">
        <v>773</v>
      </c>
      <c r="K59">
        <v>1925323.08</v>
      </c>
      <c r="L59" s="110" t="s">
        <v>781</v>
      </c>
      <c r="M59" s="110" t="s">
        <v>780</v>
      </c>
      <c r="N59" s="595">
        <v>200960.39999999889</v>
      </c>
      <c r="R59" t="s">
        <v>781</v>
      </c>
      <c r="S59" t="e">
        <v>#N/A</v>
      </c>
      <c r="T59" t="s">
        <v>80</v>
      </c>
      <c r="U59" t="s">
        <v>80</v>
      </c>
      <c r="V59" t="s">
        <v>773</v>
      </c>
      <c r="W59" s="593">
        <v>2005916</v>
      </c>
      <c r="X59" s="594"/>
      <c r="Y59" s="610">
        <v>0</v>
      </c>
    </row>
    <row r="60" spans="1:28" ht="15" x14ac:dyDescent="0.25">
      <c r="A60" t="s">
        <v>741</v>
      </c>
      <c r="B60" t="s">
        <v>815</v>
      </c>
      <c r="C60" s="593">
        <v>1.35</v>
      </c>
      <c r="E60" t="s">
        <v>861</v>
      </c>
      <c r="F60" s="594"/>
      <c r="I60" s="609" t="s">
        <v>781</v>
      </c>
      <c r="J60" t="s">
        <v>777</v>
      </c>
      <c r="K60">
        <v>9956241.6599999946</v>
      </c>
      <c r="L60" s="24" t="s">
        <v>18</v>
      </c>
      <c r="M60" s="110" t="s">
        <v>751</v>
      </c>
      <c r="N60" s="595">
        <v>163792.32000000007</v>
      </c>
      <c r="O60" s="594">
        <v>1</v>
      </c>
      <c r="R60" t="s">
        <v>781</v>
      </c>
      <c r="S60" t="e">
        <v>#N/A</v>
      </c>
      <c r="T60" t="s">
        <v>80</v>
      </c>
      <c r="U60" t="s">
        <v>80</v>
      </c>
      <c r="V60" t="s">
        <v>777</v>
      </c>
      <c r="W60" s="593">
        <v>10439945.559999999</v>
      </c>
      <c r="X60" s="594"/>
      <c r="Y60" s="610">
        <v>0</v>
      </c>
    </row>
    <row r="61" spans="1:28" ht="15" x14ac:dyDescent="0.25">
      <c r="A61" t="s">
        <v>76</v>
      </c>
      <c r="B61" t="s">
        <v>815</v>
      </c>
      <c r="C61" s="593">
        <v>351893.96</v>
      </c>
      <c r="E61" t="s">
        <v>862</v>
      </c>
      <c r="F61" s="594"/>
      <c r="I61" s="609" t="s">
        <v>781</v>
      </c>
      <c r="J61" t="s">
        <v>780</v>
      </c>
      <c r="K61">
        <v>213207.87999999957</v>
      </c>
      <c r="L61" s="110" t="s">
        <v>783</v>
      </c>
      <c r="M61" s="110" t="s">
        <v>753</v>
      </c>
      <c r="N61" s="595">
        <v>214063.15000000005</v>
      </c>
      <c r="R61" t="s">
        <v>781</v>
      </c>
      <c r="S61" t="e">
        <v>#N/A</v>
      </c>
      <c r="T61" t="s">
        <v>80</v>
      </c>
      <c r="U61" t="s">
        <v>80</v>
      </c>
      <c r="V61" t="s">
        <v>780</v>
      </c>
      <c r="W61" s="593">
        <v>228235.19999999844</v>
      </c>
      <c r="X61" s="594"/>
      <c r="Y61" s="610">
        <v>0</v>
      </c>
      <c r="AA61" s="110"/>
    </row>
    <row r="62" spans="1:28" ht="15" x14ac:dyDescent="0.25">
      <c r="A62" t="s">
        <v>791</v>
      </c>
      <c r="B62" t="s">
        <v>761</v>
      </c>
      <c r="C62" s="593">
        <v>74763.27</v>
      </c>
      <c r="D62" s="594">
        <v>0.45</v>
      </c>
      <c r="E62" t="s">
        <v>863</v>
      </c>
      <c r="F62" s="594"/>
      <c r="I62" s="609" t="s">
        <v>781</v>
      </c>
      <c r="J62" t="s">
        <v>751</v>
      </c>
      <c r="K62">
        <v>130334.04000000004</v>
      </c>
      <c r="L62" s="110" t="s">
        <v>783</v>
      </c>
      <c r="M62" s="110" t="s">
        <v>815</v>
      </c>
      <c r="N62" s="595">
        <v>132640.49</v>
      </c>
      <c r="R62" t="s">
        <v>781</v>
      </c>
      <c r="S62" t="e">
        <v>#N/A</v>
      </c>
      <c r="T62" t="s">
        <v>80</v>
      </c>
      <c r="U62" t="s">
        <v>80</v>
      </c>
      <c r="V62" t="s">
        <v>751</v>
      </c>
      <c r="W62" s="593">
        <v>96875.75999999998</v>
      </c>
      <c r="X62" s="594">
        <v>1</v>
      </c>
      <c r="Y62" s="610">
        <v>96875.75999999998</v>
      </c>
    </row>
    <row r="63" spans="1:28" ht="15" x14ac:dyDescent="0.25">
      <c r="A63" t="s">
        <v>50</v>
      </c>
      <c r="B63" t="s">
        <v>761</v>
      </c>
      <c r="C63" s="593">
        <v>30325.890000000007</v>
      </c>
      <c r="D63" s="594">
        <v>0.45</v>
      </c>
      <c r="E63" t="s">
        <v>864</v>
      </c>
      <c r="F63" s="594"/>
      <c r="I63" s="609" t="s">
        <v>783</v>
      </c>
      <c r="J63" t="s">
        <v>753</v>
      </c>
      <c r="K63">
        <v>170996.18000000002</v>
      </c>
      <c r="L63" s="110" t="s">
        <v>783</v>
      </c>
      <c r="M63" s="110" t="s">
        <v>770</v>
      </c>
      <c r="N63" s="595">
        <v>179874.6</v>
      </c>
      <c r="R63" t="s">
        <v>783</v>
      </c>
      <c r="S63" t="e">
        <v>#N/A</v>
      </c>
      <c r="T63" t="s">
        <v>6</v>
      </c>
      <c r="U63" t="s">
        <v>6</v>
      </c>
      <c r="V63" t="s">
        <v>753</v>
      </c>
      <c r="W63" s="593">
        <v>150497.03</v>
      </c>
      <c r="X63" s="594"/>
      <c r="Y63" s="610">
        <v>0</v>
      </c>
    </row>
    <row r="64" spans="1:28" ht="15" x14ac:dyDescent="0.25">
      <c r="A64" t="s">
        <v>810</v>
      </c>
      <c r="B64" t="s">
        <v>761</v>
      </c>
      <c r="C64" s="593">
        <v>22894.399999999998</v>
      </c>
      <c r="D64" s="594">
        <v>0.45</v>
      </c>
      <c r="E64" t="s">
        <v>865</v>
      </c>
      <c r="F64" s="594"/>
      <c r="I64" s="609" t="s">
        <v>783</v>
      </c>
      <c r="J64" t="s">
        <v>815</v>
      </c>
      <c r="K64">
        <v>57049.679999999993</v>
      </c>
      <c r="L64" s="110" t="s">
        <v>783</v>
      </c>
      <c r="M64" s="110" t="s">
        <v>773</v>
      </c>
      <c r="N64" s="595">
        <v>137739.54999999999</v>
      </c>
      <c r="R64" t="s">
        <v>783</v>
      </c>
      <c r="S64" t="e">
        <v>#N/A</v>
      </c>
      <c r="T64" t="s">
        <v>6</v>
      </c>
      <c r="U64" t="s">
        <v>6</v>
      </c>
      <c r="V64" t="s">
        <v>815</v>
      </c>
      <c r="W64" s="593">
        <v>108935.16</v>
      </c>
      <c r="X64" s="594"/>
      <c r="Y64" s="610">
        <v>0</v>
      </c>
      <c r="Z64" s="110" t="s">
        <v>781</v>
      </c>
    </row>
    <row r="65" spans="1:25" ht="15" x14ac:dyDescent="0.25">
      <c r="A65" t="s">
        <v>866</v>
      </c>
      <c r="B65" t="s">
        <v>761</v>
      </c>
      <c r="C65" s="593">
        <v>159131.60999999999</v>
      </c>
      <c r="D65" s="594">
        <v>0.45</v>
      </c>
      <c r="E65" t="s">
        <v>867</v>
      </c>
      <c r="F65" s="594"/>
      <c r="I65" s="609" t="s">
        <v>783</v>
      </c>
      <c r="J65" t="s">
        <v>770</v>
      </c>
      <c r="K65">
        <v>183970.85999999996</v>
      </c>
      <c r="L65" s="110" t="s">
        <v>783</v>
      </c>
      <c r="M65" s="110" t="s">
        <v>777</v>
      </c>
      <c r="N65" s="595">
        <v>556617.34000000008</v>
      </c>
      <c r="R65" t="s">
        <v>783</v>
      </c>
      <c r="S65" t="e">
        <v>#N/A</v>
      </c>
      <c r="T65" t="s">
        <v>6</v>
      </c>
      <c r="U65" t="s">
        <v>6</v>
      </c>
      <c r="V65" t="s">
        <v>770</v>
      </c>
      <c r="W65" s="593">
        <v>104433.15000000002</v>
      </c>
      <c r="X65" s="594"/>
      <c r="Y65" s="610">
        <v>0</v>
      </c>
    </row>
    <row r="66" spans="1:25" ht="15" x14ac:dyDescent="0.25">
      <c r="A66" t="s">
        <v>752</v>
      </c>
      <c r="B66" t="s">
        <v>745</v>
      </c>
      <c r="C66" s="593">
        <v>39768.639999999999</v>
      </c>
      <c r="D66" s="594">
        <v>1</v>
      </c>
      <c r="E66" t="s">
        <v>868</v>
      </c>
      <c r="F66" s="594"/>
      <c r="I66" s="609" t="s">
        <v>783</v>
      </c>
      <c r="J66" t="s">
        <v>773</v>
      </c>
      <c r="K66">
        <v>101599.83000000002</v>
      </c>
      <c r="L66" s="110" t="s">
        <v>783</v>
      </c>
      <c r="M66" s="110" t="s">
        <v>780</v>
      </c>
      <c r="N66" s="595">
        <v>23642.39999999998</v>
      </c>
      <c r="R66" t="s">
        <v>783</v>
      </c>
      <c r="S66" t="e">
        <v>#N/A</v>
      </c>
      <c r="T66" t="s">
        <v>6</v>
      </c>
      <c r="U66" t="s">
        <v>6</v>
      </c>
      <c r="V66" t="s">
        <v>773</v>
      </c>
      <c r="W66" s="593">
        <v>81503.420000000013</v>
      </c>
      <c r="X66" s="594"/>
      <c r="Y66" s="610">
        <v>0</v>
      </c>
    </row>
    <row r="67" spans="1:25" ht="15" x14ac:dyDescent="0.25">
      <c r="A67" t="s">
        <v>22</v>
      </c>
      <c r="B67" t="s">
        <v>745</v>
      </c>
      <c r="C67" s="593">
        <v>26556.190000000002</v>
      </c>
      <c r="D67" s="594">
        <v>1</v>
      </c>
      <c r="E67" t="s">
        <v>869</v>
      </c>
      <c r="F67" s="594"/>
      <c r="I67" s="609" t="s">
        <v>783</v>
      </c>
      <c r="J67" t="s">
        <v>777</v>
      </c>
      <c r="K67">
        <v>407252.25</v>
      </c>
      <c r="L67" s="110" t="s">
        <v>8</v>
      </c>
      <c r="M67" s="110" t="s">
        <v>753</v>
      </c>
      <c r="N67" s="595">
        <v>275795.7300000001</v>
      </c>
      <c r="R67" t="s">
        <v>783</v>
      </c>
      <c r="S67" t="e">
        <v>#N/A</v>
      </c>
      <c r="T67" t="s">
        <v>6</v>
      </c>
      <c r="U67" t="s">
        <v>6</v>
      </c>
      <c r="V67" t="s">
        <v>777</v>
      </c>
      <c r="W67" s="593">
        <v>339454.60000000003</v>
      </c>
      <c r="X67" s="594"/>
      <c r="Y67" s="610">
        <v>0</v>
      </c>
    </row>
    <row r="68" spans="1:25" ht="15" x14ac:dyDescent="0.25">
      <c r="A68" t="s">
        <v>775</v>
      </c>
      <c r="B68" t="s">
        <v>745</v>
      </c>
      <c r="C68" s="593">
        <v>23824.97</v>
      </c>
      <c r="D68" s="594">
        <v>1</v>
      </c>
      <c r="E68" t="s">
        <v>870</v>
      </c>
      <c r="F68" s="594"/>
      <c r="I68" s="609" t="s">
        <v>783</v>
      </c>
      <c r="J68" t="s">
        <v>780</v>
      </c>
      <c r="K68">
        <v>24936.479999999996</v>
      </c>
      <c r="L68" s="336">
        <v>0</v>
      </c>
      <c r="M68" s="110" t="s">
        <v>745</v>
      </c>
      <c r="N68" s="595">
        <v>83137.510000000009</v>
      </c>
      <c r="O68" s="594">
        <v>1</v>
      </c>
      <c r="R68" t="s">
        <v>783</v>
      </c>
      <c r="S68" t="e">
        <v>#N/A</v>
      </c>
      <c r="T68" t="s">
        <v>6</v>
      </c>
      <c r="U68" t="s">
        <v>6</v>
      </c>
      <c r="V68" t="s">
        <v>780</v>
      </c>
      <c r="W68" s="593">
        <v>26851.200000000019</v>
      </c>
      <c r="X68" s="594"/>
      <c r="Y68" s="610">
        <v>0</v>
      </c>
    </row>
    <row r="69" spans="1:25" ht="15" x14ac:dyDescent="0.25">
      <c r="A69" t="s">
        <v>781</v>
      </c>
      <c r="B69" t="s">
        <v>745</v>
      </c>
      <c r="C69" s="593">
        <v>155470.30000000005</v>
      </c>
      <c r="D69" s="594">
        <v>1</v>
      </c>
      <c r="E69" t="s">
        <v>871</v>
      </c>
      <c r="F69" s="594"/>
      <c r="I69" s="609" t="s">
        <v>8</v>
      </c>
      <c r="J69" t="s">
        <v>753</v>
      </c>
      <c r="K69">
        <v>361601.21999999986</v>
      </c>
      <c r="L69" s="336">
        <v>0</v>
      </c>
      <c r="M69" s="110" t="s">
        <v>758</v>
      </c>
      <c r="N69" s="595">
        <v>18336.239999999998</v>
      </c>
      <c r="O69" s="594">
        <v>1</v>
      </c>
      <c r="R69" t="s">
        <v>8</v>
      </c>
      <c r="S69" t="e">
        <v>#N/A</v>
      </c>
      <c r="T69" t="s">
        <v>33</v>
      </c>
      <c r="U69" t="s">
        <v>33</v>
      </c>
      <c r="V69" t="s">
        <v>753</v>
      </c>
      <c r="W69" s="593">
        <v>327398.3000000001</v>
      </c>
      <c r="X69" s="594"/>
      <c r="Y69" s="610">
        <v>0</v>
      </c>
    </row>
    <row r="70" spans="1:25" ht="15" x14ac:dyDescent="0.25">
      <c r="A70" t="s">
        <v>8</v>
      </c>
      <c r="B70" t="s">
        <v>745</v>
      </c>
      <c r="C70" s="593">
        <v>83613.539999999994</v>
      </c>
      <c r="D70" s="594">
        <v>1</v>
      </c>
      <c r="E70" t="s">
        <v>872</v>
      </c>
      <c r="F70" s="594"/>
      <c r="I70" s="609" t="s">
        <v>8</v>
      </c>
      <c r="J70" t="s">
        <v>745</v>
      </c>
      <c r="K70">
        <v>77564.359999999986</v>
      </c>
      <c r="L70" s="110" t="s">
        <v>8</v>
      </c>
      <c r="M70" s="110" t="s">
        <v>770</v>
      </c>
      <c r="N70" s="595">
        <v>413916.93000000011</v>
      </c>
      <c r="R70" t="s">
        <v>8</v>
      </c>
      <c r="S70" t="e">
        <v>#N/A</v>
      </c>
      <c r="T70" t="s">
        <v>33</v>
      </c>
      <c r="U70" t="s">
        <v>33</v>
      </c>
      <c r="V70" t="s">
        <v>745</v>
      </c>
      <c r="W70" s="593">
        <v>83613.539999999994</v>
      </c>
      <c r="X70" s="594">
        <v>1</v>
      </c>
      <c r="Y70" s="610">
        <v>83613.539999999994</v>
      </c>
    </row>
    <row r="71" spans="1:25" ht="15" x14ac:dyDescent="0.25">
      <c r="A71" t="s">
        <v>786</v>
      </c>
      <c r="B71" t="s">
        <v>745</v>
      </c>
      <c r="C71" s="593">
        <v>40922.410000000003</v>
      </c>
      <c r="D71" s="594">
        <v>1</v>
      </c>
      <c r="E71" t="s">
        <v>873</v>
      </c>
      <c r="F71" s="594"/>
      <c r="I71" s="609" t="s">
        <v>8</v>
      </c>
      <c r="J71" t="s">
        <v>758</v>
      </c>
      <c r="K71">
        <v>16021.560000000007</v>
      </c>
      <c r="L71" s="110" t="s">
        <v>8</v>
      </c>
      <c r="M71" s="110" t="s">
        <v>773</v>
      </c>
      <c r="N71" s="595">
        <v>115692.63000000002</v>
      </c>
      <c r="R71" t="s">
        <v>8</v>
      </c>
      <c r="S71" t="e">
        <v>#N/A</v>
      </c>
      <c r="T71" t="s">
        <v>33</v>
      </c>
      <c r="U71" t="s">
        <v>33</v>
      </c>
      <c r="V71" t="s">
        <v>758</v>
      </c>
      <c r="W71" s="593">
        <v>14104.560000000009</v>
      </c>
      <c r="X71" s="594">
        <v>1</v>
      </c>
      <c r="Y71" s="610">
        <v>14104.560000000009</v>
      </c>
    </row>
    <row r="72" spans="1:25" ht="15" x14ac:dyDescent="0.25">
      <c r="A72" t="s">
        <v>788</v>
      </c>
      <c r="B72" t="s">
        <v>745</v>
      </c>
      <c r="C72" s="593">
        <v>46057.520000000004</v>
      </c>
      <c r="D72" s="594">
        <v>1</v>
      </c>
      <c r="E72" t="s">
        <v>874</v>
      </c>
      <c r="F72" s="594"/>
      <c r="I72" s="609" t="s">
        <v>8</v>
      </c>
      <c r="J72" t="s">
        <v>770</v>
      </c>
      <c r="K72">
        <v>528110.59</v>
      </c>
      <c r="L72" s="110" t="s">
        <v>8</v>
      </c>
      <c r="M72" s="110" t="s">
        <v>777</v>
      </c>
      <c r="N72" s="595">
        <v>731903.55000000016</v>
      </c>
      <c r="R72" t="s">
        <v>8</v>
      </c>
      <c r="S72" t="e">
        <v>#N/A</v>
      </c>
      <c r="T72" t="s">
        <v>33</v>
      </c>
      <c r="U72" t="s">
        <v>33</v>
      </c>
      <c r="V72" t="s">
        <v>770</v>
      </c>
      <c r="W72" s="593">
        <v>460230.97999999992</v>
      </c>
      <c r="X72" s="594"/>
      <c r="Y72" s="610">
        <v>0</v>
      </c>
    </row>
    <row r="73" spans="1:25" ht="15" x14ac:dyDescent="0.25">
      <c r="A73" t="s">
        <v>9</v>
      </c>
      <c r="B73" t="s">
        <v>745</v>
      </c>
      <c r="C73" s="593">
        <v>30189.029999999992</v>
      </c>
      <c r="D73" s="594">
        <v>1</v>
      </c>
      <c r="E73" t="s">
        <v>875</v>
      </c>
      <c r="F73" s="594"/>
      <c r="I73" s="609" t="s">
        <v>8</v>
      </c>
      <c r="J73" t="s">
        <v>773</v>
      </c>
      <c r="K73">
        <v>153176.94</v>
      </c>
      <c r="L73" s="110" t="s">
        <v>8</v>
      </c>
      <c r="M73" s="110" t="s">
        <v>780</v>
      </c>
      <c r="N73" s="595">
        <v>35463.599999999984</v>
      </c>
      <c r="R73" t="s">
        <v>8</v>
      </c>
      <c r="S73" t="e">
        <v>#N/A</v>
      </c>
      <c r="T73" t="s">
        <v>33</v>
      </c>
      <c r="U73" t="s">
        <v>33</v>
      </c>
      <c r="V73" t="s">
        <v>773</v>
      </c>
      <c r="W73" s="593">
        <v>110160.03999999998</v>
      </c>
      <c r="X73" s="594"/>
      <c r="Y73" s="610">
        <v>0</v>
      </c>
    </row>
    <row r="74" spans="1:25" ht="15" x14ac:dyDescent="0.25">
      <c r="A74" t="s">
        <v>791</v>
      </c>
      <c r="B74" t="s">
        <v>745</v>
      </c>
      <c r="C74" s="593">
        <v>17263.189999999999</v>
      </c>
      <c r="D74" s="594">
        <v>1</v>
      </c>
      <c r="E74" t="s">
        <v>876</v>
      </c>
      <c r="F74" s="594"/>
      <c r="I74" s="609" t="s">
        <v>8</v>
      </c>
      <c r="J74" t="s">
        <v>777</v>
      </c>
      <c r="K74">
        <v>899681.77000000014</v>
      </c>
      <c r="L74" s="110" t="s">
        <v>786</v>
      </c>
      <c r="M74" s="110" t="s">
        <v>753</v>
      </c>
      <c r="N74" s="595">
        <v>788481.57000000007</v>
      </c>
      <c r="R74" t="s">
        <v>8</v>
      </c>
      <c r="S74" t="e">
        <v>#N/A</v>
      </c>
      <c r="T74" t="s">
        <v>33</v>
      </c>
      <c r="U74" t="s">
        <v>33</v>
      </c>
      <c r="V74" t="s">
        <v>777</v>
      </c>
      <c r="W74" s="593">
        <v>769143.14999999991</v>
      </c>
      <c r="X74" s="594"/>
      <c r="Y74" s="610">
        <v>0</v>
      </c>
    </row>
    <row r="75" spans="1:25" ht="15" x14ac:dyDescent="0.25">
      <c r="A75" t="s">
        <v>795</v>
      </c>
      <c r="B75" t="s">
        <v>745</v>
      </c>
      <c r="C75" s="593">
        <v>33754.210000000006</v>
      </c>
      <c r="D75" s="594">
        <v>1</v>
      </c>
      <c r="E75" t="s">
        <v>877</v>
      </c>
      <c r="F75" s="594"/>
      <c r="I75" s="609" t="s">
        <v>8</v>
      </c>
      <c r="J75" t="s">
        <v>780</v>
      </c>
      <c r="K75">
        <v>37404.720000000023</v>
      </c>
      <c r="L75" s="110" t="s">
        <v>786</v>
      </c>
      <c r="M75" s="110" t="s">
        <v>815</v>
      </c>
      <c r="N75" s="595">
        <v>302027.66000000003</v>
      </c>
      <c r="R75" t="s">
        <v>8</v>
      </c>
      <c r="S75" t="e">
        <v>#N/A</v>
      </c>
      <c r="T75" t="s">
        <v>33</v>
      </c>
      <c r="U75" t="s">
        <v>33</v>
      </c>
      <c r="V75" t="s">
        <v>780</v>
      </c>
      <c r="W75" s="593">
        <v>40276.800000000054</v>
      </c>
      <c r="X75" s="594"/>
      <c r="Y75" s="610">
        <v>0</v>
      </c>
    </row>
    <row r="76" spans="1:25" ht="15" x14ac:dyDescent="0.25">
      <c r="A76" t="s">
        <v>797</v>
      </c>
      <c r="B76" t="s">
        <v>745</v>
      </c>
      <c r="C76" s="593">
        <v>10837.739999999998</v>
      </c>
      <c r="D76" s="594">
        <v>1</v>
      </c>
      <c r="E76" t="s">
        <v>878</v>
      </c>
      <c r="F76" s="594"/>
      <c r="I76" s="609" t="s">
        <v>786</v>
      </c>
      <c r="J76" t="s">
        <v>753</v>
      </c>
      <c r="K76">
        <v>703069.07999999973</v>
      </c>
      <c r="L76" s="336">
        <v>0</v>
      </c>
      <c r="M76" s="110" t="s">
        <v>745</v>
      </c>
      <c r="N76" s="595">
        <v>44619.959999999985</v>
      </c>
      <c r="O76" s="594">
        <v>1</v>
      </c>
      <c r="R76" s="615" t="s">
        <v>786</v>
      </c>
      <c r="S76" t="e">
        <v>#N/A</v>
      </c>
      <c r="T76" t="s">
        <v>33</v>
      </c>
      <c r="U76" t="s">
        <v>33</v>
      </c>
      <c r="V76" t="s">
        <v>753</v>
      </c>
      <c r="W76" s="593">
        <v>898479.64</v>
      </c>
      <c r="X76" s="594"/>
      <c r="Y76" s="610">
        <v>0</v>
      </c>
    </row>
    <row r="77" spans="1:25" ht="15" x14ac:dyDescent="0.25">
      <c r="A77" t="s">
        <v>805</v>
      </c>
      <c r="B77" t="s">
        <v>745</v>
      </c>
      <c r="C77" s="593">
        <v>66104.259999999995</v>
      </c>
      <c r="D77" s="594">
        <v>1</v>
      </c>
      <c r="E77" t="s">
        <v>879</v>
      </c>
      <c r="F77" s="594"/>
      <c r="I77" s="609" t="s">
        <v>786</v>
      </c>
      <c r="J77" t="s">
        <v>815</v>
      </c>
      <c r="K77">
        <v>286172.26</v>
      </c>
      <c r="L77" s="336">
        <v>0</v>
      </c>
      <c r="M77" s="110" t="s">
        <v>758</v>
      </c>
      <c r="N77" s="595">
        <v>18336.239999999998</v>
      </c>
      <c r="O77" s="594">
        <v>1</v>
      </c>
      <c r="R77" s="615" t="s">
        <v>786</v>
      </c>
      <c r="S77" t="e">
        <v>#N/A</v>
      </c>
      <c r="T77" t="s">
        <v>33</v>
      </c>
      <c r="U77" t="s">
        <v>33</v>
      </c>
      <c r="V77" t="s">
        <v>815</v>
      </c>
      <c r="W77" s="593">
        <v>344691.82999999996</v>
      </c>
      <c r="X77" s="594"/>
      <c r="Y77" s="610">
        <v>0</v>
      </c>
    </row>
    <row r="78" spans="1:25" ht="15" x14ac:dyDescent="0.25">
      <c r="A78" t="s">
        <v>12</v>
      </c>
      <c r="B78" t="s">
        <v>745</v>
      </c>
      <c r="C78" s="593">
        <v>86331.23</v>
      </c>
      <c r="D78" s="594">
        <v>1</v>
      </c>
      <c r="E78" t="s">
        <v>880</v>
      </c>
      <c r="F78" s="594"/>
      <c r="I78" s="609" t="s">
        <v>786</v>
      </c>
      <c r="J78" t="s">
        <v>745</v>
      </c>
      <c r="K78">
        <v>35107.43</v>
      </c>
      <c r="L78" s="110" t="s">
        <v>786</v>
      </c>
      <c r="M78" s="110" t="s">
        <v>770</v>
      </c>
      <c r="N78" s="595">
        <v>685754.12000000011</v>
      </c>
      <c r="R78" s="615" t="s">
        <v>786</v>
      </c>
      <c r="S78" t="e">
        <v>#N/A</v>
      </c>
      <c r="T78" t="s">
        <v>33</v>
      </c>
      <c r="U78" t="s">
        <v>33</v>
      </c>
      <c r="V78" t="s">
        <v>745</v>
      </c>
      <c r="W78" s="593">
        <v>40922.410000000003</v>
      </c>
      <c r="X78" s="594">
        <v>1</v>
      </c>
      <c r="Y78" s="610">
        <v>40922.410000000003</v>
      </c>
    </row>
    <row r="79" spans="1:25" ht="15" x14ac:dyDescent="0.25">
      <c r="A79" t="s">
        <v>818</v>
      </c>
      <c r="B79" t="s">
        <v>745</v>
      </c>
      <c r="C79" s="593">
        <v>177378.74000000005</v>
      </c>
      <c r="D79" s="594">
        <v>1</v>
      </c>
      <c r="E79" t="s">
        <v>881</v>
      </c>
      <c r="F79" s="594"/>
      <c r="I79" s="609" t="s">
        <v>786</v>
      </c>
      <c r="J79" t="s">
        <v>758</v>
      </c>
      <c r="K79">
        <v>6482.76</v>
      </c>
      <c r="L79" s="110" t="s">
        <v>786</v>
      </c>
      <c r="M79" s="110" t="s">
        <v>773</v>
      </c>
      <c r="N79" s="595">
        <v>435360.82000000007</v>
      </c>
      <c r="R79" s="615" t="s">
        <v>786</v>
      </c>
      <c r="S79" t="e">
        <v>#N/A</v>
      </c>
      <c r="T79" t="s">
        <v>33</v>
      </c>
      <c r="U79" t="s">
        <v>33</v>
      </c>
      <c r="V79" t="s">
        <v>758</v>
      </c>
      <c r="W79" s="593">
        <v>7052.2800000000025</v>
      </c>
      <c r="X79" s="594">
        <v>1</v>
      </c>
      <c r="Y79" s="610">
        <v>7052.2800000000025</v>
      </c>
    </row>
    <row r="80" spans="1:25" ht="15" x14ac:dyDescent="0.25">
      <c r="A80" t="s">
        <v>820</v>
      </c>
      <c r="B80" t="s">
        <v>745</v>
      </c>
      <c r="C80" s="593">
        <v>711.55999999999983</v>
      </c>
      <c r="D80" s="594">
        <v>1</v>
      </c>
      <c r="E80" t="s">
        <v>882</v>
      </c>
      <c r="F80" s="594"/>
      <c r="I80" s="609" t="s">
        <v>786</v>
      </c>
      <c r="J80" t="s">
        <v>770</v>
      </c>
      <c r="K80">
        <v>566835.91999999993</v>
      </c>
      <c r="L80" s="110" t="s">
        <v>786</v>
      </c>
      <c r="M80" s="110" t="s">
        <v>777</v>
      </c>
      <c r="N80" s="595">
        <v>1799396.9499999995</v>
      </c>
      <c r="R80" s="615" t="s">
        <v>786</v>
      </c>
      <c r="S80" t="e">
        <v>#N/A</v>
      </c>
      <c r="T80" t="s">
        <v>33</v>
      </c>
      <c r="U80" t="s">
        <v>33</v>
      </c>
      <c r="V80" t="s">
        <v>770</v>
      </c>
      <c r="W80" s="593">
        <v>670845.93999999994</v>
      </c>
      <c r="X80" s="594"/>
      <c r="Y80" s="610">
        <v>0</v>
      </c>
    </row>
    <row r="81" spans="1:25" ht="15" x14ac:dyDescent="0.25">
      <c r="A81" t="s">
        <v>823</v>
      </c>
      <c r="B81" t="s">
        <v>745</v>
      </c>
      <c r="C81" s="593">
        <v>36855.9</v>
      </c>
      <c r="D81" s="594">
        <v>1</v>
      </c>
      <c r="E81" t="s">
        <v>883</v>
      </c>
      <c r="F81" s="594"/>
      <c r="I81" s="609" t="s">
        <v>786</v>
      </c>
      <c r="J81" t="s">
        <v>773</v>
      </c>
      <c r="K81">
        <v>345523.57999999996</v>
      </c>
      <c r="L81" s="110" t="s">
        <v>786</v>
      </c>
      <c r="M81" s="110" t="s">
        <v>780</v>
      </c>
      <c r="N81" s="595">
        <v>100480.20000000036</v>
      </c>
      <c r="R81" s="615" t="s">
        <v>786</v>
      </c>
      <c r="S81" t="e">
        <v>#N/A</v>
      </c>
      <c r="T81" t="s">
        <v>33</v>
      </c>
      <c r="U81" t="s">
        <v>33</v>
      </c>
      <c r="V81" t="s">
        <v>773</v>
      </c>
      <c r="W81" s="593">
        <v>393502.71999999997</v>
      </c>
      <c r="X81" s="594"/>
      <c r="Y81" s="610">
        <v>0</v>
      </c>
    </row>
    <row r="82" spans="1:25" ht="15" x14ac:dyDescent="0.25">
      <c r="A82" t="s">
        <v>830</v>
      </c>
      <c r="B82" t="s">
        <v>745</v>
      </c>
      <c r="C82" s="593">
        <v>85015.72</v>
      </c>
      <c r="D82" s="594">
        <v>1</v>
      </c>
      <c r="E82" t="s">
        <v>884</v>
      </c>
      <c r="F82" s="594"/>
      <c r="I82" s="609" t="s">
        <v>786</v>
      </c>
      <c r="J82" t="s">
        <v>777</v>
      </c>
      <c r="K82">
        <v>1435171.3599999999</v>
      </c>
      <c r="L82" s="336">
        <v>0</v>
      </c>
      <c r="M82" s="110" t="s">
        <v>751</v>
      </c>
      <c r="N82" s="595">
        <v>3804.3599999999988</v>
      </c>
      <c r="O82" s="594">
        <v>1</v>
      </c>
      <c r="R82" s="615" t="s">
        <v>786</v>
      </c>
      <c r="S82" t="e">
        <v>#N/A</v>
      </c>
      <c r="T82" t="s">
        <v>33</v>
      </c>
      <c r="U82" t="s">
        <v>33</v>
      </c>
      <c r="V82" t="s">
        <v>777</v>
      </c>
      <c r="W82" s="593">
        <v>1660599.7999999998</v>
      </c>
      <c r="X82" s="594"/>
      <c r="Y82" s="610">
        <v>0</v>
      </c>
    </row>
    <row r="83" spans="1:25" ht="15" x14ac:dyDescent="0.25">
      <c r="A83" t="s">
        <v>66</v>
      </c>
      <c r="B83" t="s">
        <v>745</v>
      </c>
      <c r="C83" s="593">
        <v>38400.140000000007</v>
      </c>
      <c r="D83" s="594">
        <v>1</v>
      </c>
      <c r="E83" t="s">
        <v>885</v>
      </c>
      <c r="F83" s="594"/>
      <c r="I83" s="609" t="s">
        <v>786</v>
      </c>
      <c r="J83" t="s">
        <v>780</v>
      </c>
      <c r="K83">
        <v>89233.3400000002</v>
      </c>
      <c r="L83" s="110" t="s">
        <v>788</v>
      </c>
      <c r="M83" s="110" t="s">
        <v>753</v>
      </c>
      <c r="N83" s="595">
        <v>730443.71</v>
      </c>
      <c r="R83" s="615" t="s">
        <v>786</v>
      </c>
      <c r="S83" t="e">
        <v>#N/A</v>
      </c>
      <c r="T83" t="s">
        <v>33</v>
      </c>
      <c r="U83" t="s">
        <v>33</v>
      </c>
      <c r="V83" t="s">
        <v>780</v>
      </c>
      <c r="W83" s="593">
        <v>114117.59999999961</v>
      </c>
      <c r="X83" s="594"/>
      <c r="Y83" s="610">
        <v>0</v>
      </c>
    </row>
    <row r="84" spans="1:25" ht="15" x14ac:dyDescent="0.25">
      <c r="A84" t="s">
        <v>839</v>
      </c>
      <c r="B84" t="s">
        <v>745</v>
      </c>
      <c r="C84" s="593">
        <v>38408.719999999994</v>
      </c>
      <c r="D84" s="594">
        <v>1</v>
      </c>
      <c r="E84" t="s">
        <v>886</v>
      </c>
      <c r="F84" s="594"/>
      <c r="I84" s="609" t="s">
        <v>786</v>
      </c>
      <c r="J84" t="s">
        <v>751</v>
      </c>
      <c r="K84">
        <v>2393.1800000000003</v>
      </c>
      <c r="L84" s="336" t="s">
        <v>442</v>
      </c>
      <c r="M84" s="110" t="s">
        <v>745</v>
      </c>
      <c r="N84" s="595">
        <v>49279.63</v>
      </c>
      <c r="O84" s="594">
        <v>1</v>
      </c>
      <c r="R84" s="615" t="s">
        <v>786</v>
      </c>
      <c r="S84" t="e">
        <v>#N/A</v>
      </c>
      <c r="T84" t="s">
        <v>33</v>
      </c>
      <c r="U84" t="s">
        <v>33</v>
      </c>
      <c r="V84" t="s">
        <v>751</v>
      </c>
      <c r="W84" s="593">
        <v>2250.12</v>
      </c>
      <c r="X84" s="594">
        <v>1</v>
      </c>
      <c r="Y84" s="610">
        <v>2250.12</v>
      </c>
    </row>
    <row r="85" spans="1:25" ht="15" x14ac:dyDescent="0.25">
      <c r="A85" t="s">
        <v>13</v>
      </c>
      <c r="B85" t="s">
        <v>745</v>
      </c>
      <c r="C85" s="593">
        <v>43411.199999999997</v>
      </c>
      <c r="D85" s="594">
        <v>1</v>
      </c>
      <c r="E85" t="s">
        <v>887</v>
      </c>
      <c r="F85" s="594"/>
      <c r="I85" s="609" t="s">
        <v>788</v>
      </c>
      <c r="J85" t="s">
        <v>753</v>
      </c>
      <c r="K85">
        <v>759127.72999999986</v>
      </c>
      <c r="L85" s="110" t="s">
        <v>788</v>
      </c>
      <c r="M85" s="110" t="s">
        <v>770</v>
      </c>
      <c r="N85" s="595">
        <v>1096257.2599999998</v>
      </c>
      <c r="R85" t="s">
        <v>788</v>
      </c>
      <c r="S85" t="e">
        <v>#N/A</v>
      </c>
      <c r="T85" t="s">
        <v>442</v>
      </c>
      <c r="U85" t="s">
        <v>442</v>
      </c>
      <c r="V85" t="s">
        <v>753</v>
      </c>
      <c r="W85" s="593">
        <v>873390.4800000001</v>
      </c>
      <c r="X85" s="594"/>
      <c r="Y85" s="610">
        <v>0</v>
      </c>
    </row>
    <row r="86" spans="1:25" ht="15" x14ac:dyDescent="0.25">
      <c r="A86" t="s">
        <v>741</v>
      </c>
      <c r="B86" t="s">
        <v>745</v>
      </c>
      <c r="C86" s="593">
        <v>30337.120000000003</v>
      </c>
      <c r="D86" s="594">
        <v>1</v>
      </c>
      <c r="E86" t="s">
        <v>888</v>
      </c>
      <c r="F86" s="594"/>
      <c r="I86" s="609" t="s">
        <v>788</v>
      </c>
      <c r="J86" t="s">
        <v>745</v>
      </c>
      <c r="K86">
        <v>48424.030000000013</v>
      </c>
      <c r="L86" s="110" t="s">
        <v>788</v>
      </c>
      <c r="M86" s="110" t="s">
        <v>773</v>
      </c>
      <c r="N86" s="595">
        <v>40442.020000000004</v>
      </c>
      <c r="R86" t="s">
        <v>788</v>
      </c>
      <c r="S86" t="e">
        <v>#N/A</v>
      </c>
      <c r="T86" t="s">
        <v>442</v>
      </c>
      <c r="U86" t="s">
        <v>442</v>
      </c>
      <c r="V86" t="s">
        <v>745</v>
      </c>
      <c r="W86" s="593">
        <v>46057.520000000004</v>
      </c>
      <c r="X86" s="594">
        <v>1</v>
      </c>
      <c r="Y86" s="610">
        <v>46057.520000000004</v>
      </c>
    </row>
    <row r="87" spans="1:25" ht="15" x14ac:dyDescent="0.25">
      <c r="A87" t="s">
        <v>75</v>
      </c>
      <c r="B87" t="s">
        <v>745</v>
      </c>
      <c r="C87" s="593">
        <v>31491.24</v>
      </c>
      <c r="D87" s="594">
        <v>1</v>
      </c>
      <c r="E87" t="s">
        <v>889</v>
      </c>
      <c r="F87" s="594"/>
      <c r="I87" s="609" t="s">
        <v>788</v>
      </c>
      <c r="J87" t="s">
        <v>770</v>
      </c>
      <c r="K87">
        <v>1103598.2000000002</v>
      </c>
      <c r="L87" s="110" t="s">
        <v>788</v>
      </c>
      <c r="M87" s="110" t="s">
        <v>777</v>
      </c>
      <c r="N87" s="595">
        <v>1993342.2</v>
      </c>
      <c r="R87" t="s">
        <v>788</v>
      </c>
      <c r="S87" t="e">
        <v>#N/A</v>
      </c>
      <c r="T87" t="s">
        <v>442</v>
      </c>
      <c r="U87" t="s">
        <v>442</v>
      </c>
      <c r="V87" t="s">
        <v>770</v>
      </c>
      <c r="W87" s="593">
        <v>1227744.3</v>
      </c>
      <c r="X87" s="594"/>
      <c r="Y87" s="610">
        <v>0</v>
      </c>
    </row>
    <row r="88" spans="1:25" ht="15" x14ac:dyDescent="0.25">
      <c r="A88" t="s">
        <v>846</v>
      </c>
      <c r="B88" t="s">
        <v>745</v>
      </c>
      <c r="C88" s="593">
        <v>13729.019999999999</v>
      </c>
      <c r="D88" s="594">
        <v>1</v>
      </c>
      <c r="E88" t="s">
        <v>890</v>
      </c>
      <c r="F88" s="594"/>
      <c r="I88" s="609" t="s">
        <v>788</v>
      </c>
      <c r="J88" t="s">
        <v>773</v>
      </c>
      <c r="K88">
        <v>38090.06</v>
      </c>
      <c r="L88" s="110" t="s">
        <v>788</v>
      </c>
      <c r="M88" s="110" t="s">
        <v>780</v>
      </c>
      <c r="N88" s="595">
        <v>48860.960000000065</v>
      </c>
      <c r="R88" t="s">
        <v>788</v>
      </c>
      <c r="S88" t="e">
        <v>#N/A</v>
      </c>
      <c r="T88" t="s">
        <v>442</v>
      </c>
      <c r="U88" t="s">
        <v>442</v>
      </c>
      <c r="V88" t="s">
        <v>773</v>
      </c>
      <c r="W88" s="593">
        <v>38838.89</v>
      </c>
      <c r="X88" s="594"/>
      <c r="Y88" s="610">
        <v>0</v>
      </c>
    </row>
    <row r="89" spans="1:25" ht="15" x14ac:dyDescent="0.25">
      <c r="A89" t="s">
        <v>84</v>
      </c>
      <c r="B89" t="s">
        <v>745</v>
      </c>
      <c r="C89" s="593">
        <v>5580.7199999999993</v>
      </c>
      <c r="D89" s="594">
        <v>1</v>
      </c>
      <c r="E89" t="s">
        <v>891</v>
      </c>
      <c r="F89" s="594"/>
      <c r="I89" s="609" t="s">
        <v>788</v>
      </c>
      <c r="J89" t="s">
        <v>777</v>
      </c>
      <c r="K89">
        <v>1900025.5599999996</v>
      </c>
      <c r="L89" s="110" t="s">
        <v>9</v>
      </c>
      <c r="M89" s="110" t="s">
        <v>753</v>
      </c>
      <c r="N89" s="595">
        <v>965543.44</v>
      </c>
      <c r="R89" t="s">
        <v>788</v>
      </c>
      <c r="S89" t="e">
        <v>#N/A</v>
      </c>
      <c r="T89" t="s">
        <v>442</v>
      </c>
      <c r="U89" t="s">
        <v>442</v>
      </c>
      <c r="V89" t="s">
        <v>777</v>
      </c>
      <c r="W89" s="593">
        <v>2063268.82</v>
      </c>
      <c r="X89" s="594"/>
      <c r="Y89" s="610">
        <v>0</v>
      </c>
    </row>
    <row r="90" spans="1:25" ht="15" x14ac:dyDescent="0.25">
      <c r="A90" t="s">
        <v>851</v>
      </c>
      <c r="B90" t="s">
        <v>745</v>
      </c>
      <c r="C90" s="593">
        <v>83399.74000000002</v>
      </c>
      <c r="D90" s="594">
        <v>1</v>
      </c>
      <c r="E90" t="s">
        <v>892</v>
      </c>
      <c r="F90" s="594"/>
      <c r="I90" s="609" t="s">
        <v>788</v>
      </c>
      <c r="J90" t="s">
        <v>780</v>
      </c>
      <c r="K90">
        <v>56107.080000000089</v>
      </c>
      <c r="L90" s="110" t="s">
        <v>9</v>
      </c>
      <c r="M90" s="110" t="s">
        <v>815</v>
      </c>
      <c r="N90" s="595">
        <v>105299.55000000002</v>
      </c>
      <c r="R90" t="s">
        <v>788</v>
      </c>
      <c r="S90" t="e">
        <v>#N/A</v>
      </c>
      <c r="T90" t="s">
        <v>442</v>
      </c>
      <c r="U90" t="s">
        <v>442</v>
      </c>
      <c r="V90" t="s">
        <v>780</v>
      </c>
      <c r="W90" s="593">
        <v>60415.200000000106</v>
      </c>
      <c r="X90" s="594"/>
      <c r="Y90" s="610">
        <v>0</v>
      </c>
    </row>
    <row r="91" spans="1:25" ht="15" x14ac:dyDescent="0.25">
      <c r="A91" t="s">
        <v>22</v>
      </c>
      <c r="B91" t="s">
        <v>758</v>
      </c>
      <c r="C91" s="593">
        <v>38787.54</v>
      </c>
      <c r="D91" s="594">
        <v>1</v>
      </c>
      <c r="E91" t="s">
        <v>893</v>
      </c>
      <c r="F91" s="594"/>
      <c r="I91" s="609" t="s">
        <v>9</v>
      </c>
      <c r="J91" t="s">
        <v>753</v>
      </c>
      <c r="K91">
        <v>975776.14999999991</v>
      </c>
      <c r="L91" s="110">
        <v>0</v>
      </c>
      <c r="M91" s="110" t="s">
        <v>745</v>
      </c>
      <c r="N91" s="595">
        <v>30020.929999999993</v>
      </c>
      <c r="O91" s="594">
        <v>1</v>
      </c>
      <c r="R91" t="s">
        <v>9</v>
      </c>
      <c r="S91" t="e">
        <v>#N/A</v>
      </c>
      <c r="T91" t="s">
        <v>443</v>
      </c>
      <c r="U91" t="s">
        <v>443</v>
      </c>
      <c r="V91" t="s">
        <v>753</v>
      </c>
      <c r="W91" s="593">
        <v>1086141.7999999996</v>
      </c>
      <c r="X91" s="594"/>
      <c r="Y91" s="610">
        <v>0</v>
      </c>
    </row>
    <row r="92" spans="1:25" ht="15" x14ac:dyDescent="0.25">
      <c r="A92" t="s">
        <v>768</v>
      </c>
      <c r="B92" t="s">
        <v>758</v>
      </c>
      <c r="C92" s="593">
        <v>14104.560000000009</v>
      </c>
      <c r="D92" s="594">
        <v>1</v>
      </c>
      <c r="E92" t="s">
        <v>894</v>
      </c>
      <c r="F92" s="594"/>
      <c r="I92" s="609" t="s">
        <v>9</v>
      </c>
      <c r="J92" t="s">
        <v>815</v>
      </c>
      <c r="K92">
        <v>114572.03</v>
      </c>
      <c r="L92" s="110" t="s">
        <v>9</v>
      </c>
      <c r="M92" s="110" t="s">
        <v>770</v>
      </c>
      <c r="N92" s="595">
        <v>1353852.1400000006</v>
      </c>
      <c r="R92" t="s">
        <v>9</v>
      </c>
      <c r="S92" t="e">
        <v>#N/A</v>
      </c>
      <c r="T92" t="s">
        <v>443</v>
      </c>
      <c r="U92" t="s">
        <v>443</v>
      </c>
      <c r="V92" t="s">
        <v>815</v>
      </c>
      <c r="W92" s="593">
        <v>133772.71000000002</v>
      </c>
      <c r="X92" s="594"/>
      <c r="Y92" s="610">
        <v>0</v>
      </c>
    </row>
    <row r="93" spans="1:25" ht="15" x14ac:dyDescent="0.25">
      <c r="A93" t="s">
        <v>771</v>
      </c>
      <c r="B93" t="s">
        <v>758</v>
      </c>
      <c r="C93" s="593">
        <v>7052.2800000000025</v>
      </c>
      <c r="D93" s="594">
        <v>1</v>
      </c>
      <c r="E93" t="s">
        <v>895</v>
      </c>
      <c r="F93" s="594"/>
      <c r="I93" s="609" t="s">
        <v>9</v>
      </c>
      <c r="J93" t="s">
        <v>745</v>
      </c>
      <c r="K93">
        <v>27804.100000000002</v>
      </c>
      <c r="L93" s="110" t="s">
        <v>9</v>
      </c>
      <c r="M93" s="110" t="s">
        <v>773</v>
      </c>
      <c r="N93" s="595">
        <v>643117.19000000018</v>
      </c>
      <c r="R93" t="s">
        <v>9</v>
      </c>
      <c r="S93" t="e">
        <v>#N/A</v>
      </c>
      <c r="T93" t="s">
        <v>443</v>
      </c>
      <c r="U93" t="s">
        <v>443</v>
      </c>
      <c r="V93" t="s">
        <v>745</v>
      </c>
      <c r="W93" s="593">
        <v>30189.029999999992</v>
      </c>
      <c r="X93" s="594">
        <v>1</v>
      </c>
      <c r="Y93" s="610">
        <v>30189.029999999992</v>
      </c>
    </row>
    <row r="94" spans="1:25" ht="15" x14ac:dyDescent="0.25">
      <c r="A94" t="s">
        <v>778</v>
      </c>
      <c r="B94" t="s">
        <v>758</v>
      </c>
      <c r="C94" s="593">
        <v>7052.2800000000025</v>
      </c>
      <c r="D94" s="594">
        <v>1</v>
      </c>
      <c r="E94" t="s">
        <v>896</v>
      </c>
      <c r="F94" s="594"/>
      <c r="I94" s="609" t="s">
        <v>9</v>
      </c>
      <c r="J94" t="s">
        <v>770</v>
      </c>
      <c r="K94">
        <v>1319620.1900000002</v>
      </c>
      <c r="L94" s="110" t="s">
        <v>9</v>
      </c>
      <c r="M94" s="110" t="s">
        <v>777</v>
      </c>
      <c r="N94" s="595">
        <v>2631817.4200000009</v>
      </c>
      <c r="R94" t="s">
        <v>9</v>
      </c>
      <c r="S94" t="e">
        <v>#N/A</v>
      </c>
      <c r="T94" t="s">
        <v>443</v>
      </c>
      <c r="U94" t="s">
        <v>443</v>
      </c>
      <c r="V94" t="s">
        <v>770</v>
      </c>
      <c r="W94" s="593">
        <v>1415071.61</v>
      </c>
      <c r="X94" s="594"/>
      <c r="Y94" s="610">
        <v>0</v>
      </c>
    </row>
    <row r="95" spans="1:25" ht="15" x14ac:dyDescent="0.25">
      <c r="A95" t="s">
        <v>781</v>
      </c>
      <c r="B95" t="s">
        <v>758</v>
      </c>
      <c r="C95" s="593">
        <v>56418.240000000071</v>
      </c>
      <c r="D95" s="594">
        <v>1</v>
      </c>
      <c r="E95" t="s">
        <v>897</v>
      </c>
      <c r="F95" s="594"/>
      <c r="I95" s="609" t="s">
        <v>9</v>
      </c>
      <c r="J95" t="s">
        <v>773</v>
      </c>
      <c r="K95">
        <v>596785.62000000034</v>
      </c>
      <c r="L95" s="110" t="s">
        <v>9</v>
      </c>
      <c r="M95" s="110" t="s">
        <v>780</v>
      </c>
      <c r="N95" s="595">
        <v>118212.00000000047</v>
      </c>
      <c r="R95" t="s">
        <v>9</v>
      </c>
      <c r="S95" t="e">
        <v>#N/A</v>
      </c>
      <c r="T95" t="s">
        <v>443</v>
      </c>
      <c r="U95" t="s">
        <v>443</v>
      </c>
      <c r="V95" t="s">
        <v>773</v>
      </c>
      <c r="W95" s="593">
        <v>612740.01</v>
      </c>
      <c r="X95" s="594"/>
      <c r="Y95" s="610">
        <v>0</v>
      </c>
    </row>
    <row r="96" spans="1:25" ht="15" x14ac:dyDescent="0.25">
      <c r="A96" t="s">
        <v>8</v>
      </c>
      <c r="B96" t="s">
        <v>758</v>
      </c>
      <c r="C96" s="593">
        <v>14104.560000000009</v>
      </c>
      <c r="D96" s="594">
        <v>1</v>
      </c>
      <c r="E96" t="s">
        <v>898</v>
      </c>
      <c r="F96" s="594"/>
      <c r="I96" s="609" t="s">
        <v>9</v>
      </c>
      <c r="J96" t="s">
        <v>777</v>
      </c>
      <c r="K96">
        <v>2462502.5300000003</v>
      </c>
      <c r="L96" s="110" t="s">
        <v>791</v>
      </c>
      <c r="M96" s="110" t="s">
        <v>753</v>
      </c>
      <c r="N96" s="595">
        <v>135276.83999999997</v>
      </c>
      <c r="R96" t="s">
        <v>9</v>
      </c>
      <c r="S96" t="e">
        <v>#N/A</v>
      </c>
      <c r="T96" t="s">
        <v>443</v>
      </c>
      <c r="U96" t="s">
        <v>443</v>
      </c>
      <c r="V96" t="s">
        <v>777</v>
      </c>
      <c r="W96" s="593">
        <v>2562578.560000001</v>
      </c>
      <c r="X96" s="594"/>
      <c r="Y96" s="610">
        <v>0</v>
      </c>
    </row>
    <row r="97" spans="1:25" ht="15" x14ac:dyDescent="0.25">
      <c r="A97" t="s">
        <v>786</v>
      </c>
      <c r="B97" t="s">
        <v>758</v>
      </c>
      <c r="C97" s="593">
        <v>7052.2800000000025</v>
      </c>
      <c r="D97" s="594">
        <v>1</v>
      </c>
      <c r="E97" t="s">
        <v>899</v>
      </c>
      <c r="F97" s="594"/>
      <c r="I97" s="609" t="s">
        <v>9</v>
      </c>
      <c r="J97" t="s">
        <v>780</v>
      </c>
      <c r="K97">
        <v>118563.21000000034</v>
      </c>
      <c r="L97" s="336" t="s">
        <v>35</v>
      </c>
      <c r="M97" s="110" t="s">
        <v>761</v>
      </c>
      <c r="N97" s="595">
        <v>66647.97</v>
      </c>
      <c r="O97" s="594">
        <v>0.45</v>
      </c>
      <c r="R97" t="s">
        <v>9</v>
      </c>
      <c r="S97" t="e">
        <v>#N/A</v>
      </c>
      <c r="T97" t="s">
        <v>443</v>
      </c>
      <c r="U97" t="s">
        <v>443</v>
      </c>
      <c r="V97" t="s">
        <v>780</v>
      </c>
      <c r="W97" s="593">
        <v>127543.19999999947</v>
      </c>
      <c r="X97" s="594"/>
      <c r="Y97" s="610">
        <v>0</v>
      </c>
    </row>
    <row r="98" spans="1:25" ht="15" x14ac:dyDescent="0.25">
      <c r="A98" t="s">
        <v>791</v>
      </c>
      <c r="B98" t="s">
        <v>758</v>
      </c>
      <c r="C98" s="593">
        <v>35261.399999999987</v>
      </c>
      <c r="D98" s="594">
        <v>1</v>
      </c>
      <c r="E98" t="s">
        <v>900</v>
      </c>
      <c r="F98" s="594"/>
      <c r="I98" s="609" t="s">
        <v>791</v>
      </c>
      <c r="J98" t="s">
        <v>753</v>
      </c>
      <c r="K98">
        <v>149195.68</v>
      </c>
      <c r="L98" s="336" t="s">
        <v>35</v>
      </c>
      <c r="M98" s="110" t="s">
        <v>745</v>
      </c>
      <c r="N98" s="595">
        <v>17218.999999999996</v>
      </c>
      <c r="O98" s="594">
        <v>1</v>
      </c>
      <c r="R98" t="s">
        <v>791</v>
      </c>
      <c r="S98" t="e">
        <v>#N/A</v>
      </c>
      <c r="T98" t="s">
        <v>35</v>
      </c>
      <c r="U98" t="s">
        <v>35</v>
      </c>
      <c r="V98" t="s">
        <v>753</v>
      </c>
      <c r="W98" s="593">
        <v>163065.09000000003</v>
      </c>
      <c r="X98" s="594"/>
      <c r="Y98" s="610">
        <v>0</v>
      </c>
    </row>
    <row r="99" spans="1:25" ht="15" x14ac:dyDescent="0.25">
      <c r="A99" t="s">
        <v>793</v>
      </c>
      <c r="B99" t="s">
        <v>758</v>
      </c>
      <c r="C99" s="593">
        <v>7052.2800000000025</v>
      </c>
      <c r="D99" s="594">
        <v>1</v>
      </c>
      <c r="E99" t="s">
        <v>901</v>
      </c>
      <c r="F99" s="594"/>
      <c r="I99" s="609" t="s">
        <v>791</v>
      </c>
      <c r="J99" t="s">
        <v>761</v>
      </c>
      <c r="K99">
        <v>72669</v>
      </c>
      <c r="L99" s="336" t="s">
        <v>35</v>
      </c>
      <c r="M99" s="110" t="s">
        <v>758</v>
      </c>
      <c r="N99" s="595">
        <v>45840.600000000006</v>
      </c>
      <c r="O99" s="594">
        <v>1</v>
      </c>
      <c r="R99" t="s">
        <v>791</v>
      </c>
      <c r="S99" t="e">
        <v>#N/A</v>
      </c>
      <c r="T99" t="s">
        <v>35</v>
      </c>
      <c r="U99" t="s">
        <v>35</v>
      </c>
      <c r="V99" t="s">
        <v>761</v>
      </c>
      <c r="W99" s="593">
        <v>74763.27</v>
      </c>
      <c r="X99" s="594">
        <v>0.45</v>
      </c>
      <c r="Y99" s="610">
        <v>33643.4715</v>
      </c>
    </row>
    <row r="100" spans="1:25" ht="15" x14ac:dyDescent="0.25">
      <c r="A100" t="s">
        <v>797</v>
      </c>
      <c r="B100" t="s">
        <v>758</v>
      </c>
      <c r="C100" s="593">
        <v>56418.240000000063</v>
      </c>
      <c r="D100" s="594">
        <v>1</v>
      </c>
      <c r="E100" t="s">
        <v>902</v>
      </c>
      <c r="F100" s="594"/>
      <c r="I100" s="609" t="s">
        <v>791</v>
      </c>
      <c r="J100" t="s">
        <v>745</v>
      </c>
      <c r="K100">
        <v>18054.97</v>
      </c>
      <c r="L100" s="110" t="s">
        <v>791</v>
      </c>
      <c r="M100" s="110" t="s">
        <v>770</v>
      </c>
      <c r="N100" s="595">
        <v>166890.75999999998</v>
      </c>
      <c r="R100" t="s">
        <v>791</v>
      </c>
      <c r="S100" t="e">
        <v>#N/A</v>
      </c>
      <c r="T100" t="s">
        <v>35</v>
      </c>
      <c r="U100" t="s">
        <v>35</v>
      </c>
      <c r="V100" t="s">
        <v>745</v>
      </c>
      <c r="W100" s="593">
        <v>17263.189999999999</v>
      </c>
      <c r="X100" s="594">
        <v>1</v>
      </c>
      <c r="Y100" s="610">
        <v>17263.189999999999</v>
      </c>
    </row>
    <row r="101" spans="1:25" ht="15" x14ac:dyDescent="0.25">
      <c r="A101" t="s">
        <v>802</v>
      </c>
      <c r="B101" t="s">
        <v>758</v>
      </c>
      <c r="C101" s="593">
        <v>7052.2800000000025</v>
      </c>
      <c r="D101" s="594">
        <v>1</v>
      </c>
      <c r="E101" t="s">
        <v>903</v>
      </c>
      <c r="F101" s="594"/>
      <c r="I101" s="609" t="s">
        <v>791</v>
      </c>
      <c r="J101" t="s">
        <v>758</v>
      </c>
      <c r="K101">
        <v>40053.9</v>
      </c>
      <c r="L101" s="110" t="s">
        <v>791</v>
      </c>
      <c r="M101" s="110" t="s">
        <v>773</v>
      </c>
      <c r="N101" s="595">
        <v>89392.650000000009</v>
      </c>
      <c r="R101" t="s">
        <v>791</v>
      </c>
      <c r="S101" t="e">
        <v>#N/A</v>
      </c>
      <c r="T101" t="s">
        <v>35</v>
      </c>
      <c r="U101" t="s">
        <v>35</v>
      </c>
      <c r="V101" t="s">
        <v>758</v>
      </c>
      <c r="W101" s="593">
        <v>35261.399999999987</v>
      </c>
      <c r="X101" s="594">
        <v>1</v>
      </c>
      <c r="Y101" s="610">
        <v>35261.399999999987</v>
      </c>
    </row>
    <row r="102" spans="1:25" ht="15" x14ac:dyDescent="0.25">
      <c r="A102" t="s">
        <v>11</v>
      </c>
      <c r="B102" t="s">
        <v>758</v>
      </c>
      <c r="C102" s="593">
        <v>14104.560000000005</v>
      </c>
      <c r="D102" s="594">
        <v>1</v>
      </c>
      <c r="E102" t="s">
        <v>904</v>
      </c>
      <c r="F102" s="594"/>
      <c r="I102" s="609" t="s">
        <v>791</v>
      </c>
      <c r="J102" t="s">
        <v>770</v>
      </c>
      <c r="K102">
        <v>177868.91</v>
      </c>
      <c r="L102" s="110" t="s">
        <v>791</v>
      </c>
      <c r="M102" s="110" t="s">
        <v>777</v>
      </c>
      <c r="N102" s="595">
        <v>364250.98999999987</v>
      </c>
      <c r="R102" t="s">
        <v>791</v>
      </c>
      <c r="S102" t="e">
        <v>#N/A</v>
      </c>
      <c r="T102" t="s">
        <v>35</v>
      </c>
      <c r="U102" t="s">
        <v>35</v>
      </c>
      <c r="V102" t="s">
        <v>770</v>
      </c>
      <c r="W102" s="593">
        <v>187981.42</v>
      </c>
      <c r="X102" s="594"/>
      <c r="Y102" s="610">
        <v>0</v>
      </c>
    </row>
    <row r="103" spans="1:25" ht="15" x14ac:dyDescent="0.25">
      <c r="A103" t="s">
        <v>805</v>
      </c>
      <c r="B103" t="s">
        <v>758</v>
      </c>
      <c r="C103" s="593">
        <v>21156.84</v>
      </c>
      <c r="D103" s="594">
        <v>1</v>
      </c>
      <c r="E103" t="s">
        <v>905</v>
      </c>
      <c r="F103" s="594"/>
      <c r="I103" s="609" t="s">
        <v>791</v>
      </c>
      <c r="J103" t="s">
        <v>773</v>
      </c>
      <c r="K103">
        <v>91159.98</v>
      </c>
      <c r="L103" s="110" t="s">
        <v>791</v>
      </c>
      <c r="M103" s="110" t="s">
        <v>780</v>
      </c>
      <c r="N103" s="595">
        <v>29552.999999999971</v>
      </c>
      <c r="R103" t="s">
        <v>791</v>
      </c>
      <c r="S103" t="e">
        <v>#N/A</v>
      </c>
      <c r="T103" t="s">
        <v>35</v>
      </c>
      <c r="U103" t="s">
        <v>35</v>
      </c>
      <c r="V103" t="s">
        <v>773</v>
      </c>
      <c r="W103" s="593">
        <v>91235.209999999992</v>
      </c>
      <c r="X103" s="594"/>
      <c r="Y103" s="610">
        <v>0</v>
      </c>
    </row>
    <row r="104" spans="1:25" ht="15" x14ac:dyDescent="0.25">
      <c r="A104" t="s">
        <v>807</v>
      </c>
      <c r="B104" t="s">
        <v>758</v>
      </c>
      <c r="C104" s="593">
        <v>7052.2800000000025</v>
      </c>
      <c r="D104" s="594">
        <v>1</v>
      </c>
      <c r="E104" t="s">
        <v>906</v>
      </c>
      <c r="F104" s="594"/>
      <c r="I104" s="609" t="s">
        <v>791</v>
      </c>
      <c r="J104" t="s">
        <v>777</v>
      </c>
      <c r="K104">
        <v>376654.04</v>
      </c>
      <c r="L104" s="336" t="s">
        <v>35</v>
      </c>
      <c r="M104" s="110" t="s">
        <v>751</v>
      </c>
      <c r="N104" s="595">
        <v>24386.880000000005</v>
      </c>
      <c r="O104" s="594">
        <v>1</v>
      </c>
      <c r="R104" t="s">
        <v>791</v>
      </c>
      <c r="S104" t="e">
        <v>#N/A</v>
      </c>
      <c r="T104" t="s">
        <v>35</v>
      </c>
      <c r="U104" t="s">
        <v>35</v>
      </c>
      <c r="V104" t="s">
        <v>777</v>
      </c>
      <c r="W104" s="593">
        <v>382085.73</v>
      </c>
      <c r="X104" s="594"/>
      <c r="Y104" s="610">
        <v>0</v>
      </c>
    </row>
    <row r="105" spans="1:25" ht="15" x14ac:dyDescent="0.25">
      <c r="A105" t="s">
        <v>50</v>
      </c>
      <c r="B105" t="s">
        <v>758</v>
      </c>
      <c r="C105" s="593">
        <v>42313.680000000015</v>
      </c>
      <c r="D105" s="594">
        <v>1</v>
      </c>
      <c r="E105" t="s">
        <v>907</v>
      </c>
      <c r="F105" s="594"/>
      <c r="I105" s="609" t="s">
        <v>791</v>
      </c>
      <c r="J105" t="s">
        <v>780</v>
      </c>
      <c r="K105">
        <v>31170.599999999995</v>
      </c>
      <c r="L105" s="110" t="s">
        <v>793</v>
      </c>
      <c r="M105" s="110" t="s">
        <v>753</v>
      </c>
      <c r="N105" s="595">
        <v>1434373.0099999998</v>
      </c>
      <c r="R105" t="s">
        <v>791</v>
      </c>
      <c r="S105" t="e">
        <v>#N/A</v>
      </c>
      <c r="T105" t="s">
        <v>35</v>
      </c>
      <c r="U105" t="s">
        <v>35</v>
      </c>
      <c r="V105" t="s">
        <v>780</v>
      </c>
      <c r="W105" s="593">
        <v>33564.000000000036</v>
      </c>
      <c r="X105" s="594"/>
      <c r="Y105" s="610">
        <v>0</v>
      </c>
    </row>
    <row r="106" spans="1:25" ht="15" x14ac:dyDescent="0.25">
      <c r="A106" t="s">
        <v>810</v>
      </c>
      <c r="B106" t="s">
        <v>758</v>
      </c>
      <c r="C106" s="593">
        <v>7052.2800000000025</v>
      </c>
      <c r="D106" s="594">
        <v>1</v>
      </c>
      <c r="E106" t="s">
        <v>908</v>
      </c>
      <c r="F106" s="594"/>
      <c r="I106" s="609" t="s">
        <v>791</v>
      </c>
      <c r="J106" t="s">
        <v>751</v>
      </c>
      <c r="K106">
        <v>19405.32</v>
      </c>
      <c r="L106" s="336" t="s">
        <v>36</v>
      </c>
      <c r="M106" s="110" t="s">
        <v>758</v>
      </c>
      <c r="N106" s="595">
        <v>9168.1200000000008</v>
      </c>
      <c r="O106" s="594">
        <v>1</v>
      </c>
      <c r="R106" t="s">
        <v>791</v>
      </c>
      <c r="S106" t="e">
        <v>#N/A</v>
      </c>
      <c r="T106" t="s">
        <v>35</v>
      </c>
      <c r="U106" t="s">
        <v>35</v>
      </c>
      <c r="V106" t="s">
        <v>751</v>
      </c>
      <c r="W106" s="593">
        <v>14423.759999999997</v>
      </c>
      <c r="X106" s="594">
        <v>1</v>
      </c>
      <c r="Y106" s="610">
        <v>14423.759999999997</v>
      </c>
    </row>
    <row r="107" spans="1:25" ht="15" x14ac:dyDescent="0.25">
      <c r="A107" t="s">
        <v>12</v>
      </c>
      <c r="B107" t="s">
        <v>758</v>
      </c>
      <c r="C107" s="593">
        <v>7052.2800000000025</v>
      </c>
      <c r="D107" s="594">
        <v>1</v>
      </c>
      <c r="E107" t="s">
        <v>909</v>
      </c>
      <c r="F107" s="594"/>
      <c r="I107" s="609" t="s">
        <v>793</v>
      </c>
      <c r="J107" t="s">
        <v>753</v>
      </c>
      <c r="K107">
        <v>1457017.8400000003</v>
      </c>
      <c r="L107" s="110" t="s">
        <v>793</v>
      </c>
      <c r="M107" s="110" t="s">
        <v>770</v>
      </c>
      <c r="N107" s="595">
        <v>2135080.6799999997</v>
      </c>
      <c r="R107" t="s">
        <v>793</v>
      </c>
      <c r="S107" t="e">
        <v>#N/A</v>
      </c>
      <c r="T107" t="s">
        <v>36</v>
      </c>
      <c r="U107" t="s">
        <v>36</v>
      </c>
      <c r="V107" t="s">
        <v>753</v>
      </c>
      <c r="W107" s="593">
        <v>1606689.86</v>
      </c>
      <c r="X107" s="594"/>
      <c r="Y107" s="610">
        <v>0</v>
      </c>
    </row>
    <row r="108" spans="1:25" ht="15" x14ac:dyDescent="0.25">
      <c r="A108" t="s">
        <v>818</v>
      </c>
      <c r="B108" t="s">
        <v>758</v>
      </c>
      <c r="C108" s="593">
        <v>84627.360000000175</v>
      </c>
      <c r="D108" s="594">
        <v>1</v>
      </c>
      <c r="E108" t="s">
        <v>910</v>
      </c>
      <c r="F108" s="594"/>
      <c r="I108" s="609" t="s">
        <v>793</v>
      </c>
      <c r="J108" t="s">
        <v>758</v>
      </c>
      <c r="K108">
        <v>8010.7800000000007</v>
      </c>
      <c r="L108" s="110" t="s">
        <v>793</v>
      </c>
      <c r="M108" s="110" t="s">
        <v>773</v>
      </c>
      <c r="N108" s="595">
        <v>452817.83999999997</v>
      </c>
      <c r="R108" t="s">
        <v>793</v>
      </c>
      <c r="S108" t="e">
        <v>#N/A</v>
      </c>
      <c r="T108" t="s">
        <v>36</v>
      </c>
      <c r="U108" t="s">
        <v>36</v>
      </c>
      <c r="V108" t="s">
        <v>758</v>
      </c>
      <c r="W108" s="593">
        <v>7052.2800000000025</v>
      </c>
      <c r="X108" s="594">
        <v>1</v>
      </c>
      <c r="Y108" s="610">
        <v>7052.2800000000025</v>
      </c>
    </row>
    <row r="109" spans="1:25" ht="15" x14ac:dyDescent="0.25">
      <c r="A109" t="s">
        <v>820</v>
      </c>
      <c r="B109" t="s">
        <v>758</v>
      </c>
      <c r="C109" s="593">
        <v>28209.119999999984</v>
      </c>
      <c r="D109" s="594">
        <v>1</v>
      </c>
      <c r="E109" t="s">
        <v>911</v>
      </c>
      <c r="F109" s="594"/>
      <c r="I109" s="609" t="s">
        <v>793</v>
      </c>
      <c r="J109" t="s">
        <v>770</v>
      </c>
      <c r="K109">
        <v>2099016.0699999998</v>
      </c>
      <c r="L109" s="110" t="s">
        <v>793</v>
      </c>
      <c r="M109" s="110" t="s">
        <v>777</v>
      </c>
      <c r="N109" s="595">
        <v>3822471.2300000004</v>
      </c>
      <c r="R109" t="s">
        <v>793</v>
      </c>
      <c r="S109" t="e">
        <v>#N/A</v>
      </c>
      <c r="T109" t="s">
        <v>36</v>
      </c>
      <c r="U109" t="s">
        <v>36</v>
      </c>
      <c r="V109" t="s">
        <v>770</v>
      </c>
      <c r="W109" s="593">
        <v>2243730.7699999996</v>
      </c>
      <c r="X109" s="594"/>
      <c r="Y109" s="610">
        <v>0</v>
      </c>
    </row>
    <row r="110" spans="1:25" ht="15" x14ac:dyDescent="0.25">
      <c r="A110" t="s">
        <v>823</v>
      </c>
      <c r="B110" t="s">
        <v>758</v>
      </c>
      <c r="C110" s="593">
        <v>7052.2800000000025</v>
      </c>
      <c r="D110" s="594">
        <v>1</v>
      </c>
      <c r="E110" t="s">
        <v>912</v>
      </c>
      <c r="F110" s="594"/>
      <c r="I110" s="609" t="s">
        <v>793</v>
      </c>
      <c r="J110" t="s">
        <v>773</v>
      </c>
      <c r="K110">
        <v>417668.81000000006</v>
      </c>
      <c r="L110" s="110" t="s">
        <v>793</v>
      </c>
      <c r="M110" s="110" t="s">
        <v>780</v>
      </c>
      <c r="N110" s="595">
        <v>88659.000000000291</v>
      </c>
      <c r="R110" t="s">
        <v>793</v>
      </c>
      <c r="S110" t="e">
        <v>#N/A</v>
      </c>
      <c r="T110" t="s">
        <v>36</v>
      </c>
      <c r="U110" t="s">
        <v>36</v>
      </c>
      <c r="V110" t="s">
        <v>773</v>
      </c>
      <c r="W110" s="593">
        <v>426049.53</v>
      </c>
      <c r="X110" s="594"/>
      <c r="Y110" s="610">
        <v>0</v>
      </c>
    </row>
    <row r="111" spans="1:25" ht="15" x14ac:dyDescent="0.25">
      <c r="A111" t="s">
        <v>59</v>
      </c>
      <c r="B111" t="s">
        <v>758</v>
      </c>
      <c r="C111" s="593">
        <v>21156.84</v>
      </c>
      <c r="D111" s="594">
        <v>1</v>
      </c>
      <c r="E111" t="s">
        <v>913</v>
      </c>
      <c r="F111" s="594"/>
      <c r="I111" s="609" t="s">
        <v>793</v>
      </c>
      <c r="J111" t="s">
        <v>777</v>
      </c>
      <c r="K111">
        <v>3576235.4799999995</v>
      </c>
      <c r="L111" s="336" t="s">
        <v>36</v>
      </c>
      <c r="M111" s="110" t="s">
        <v>751</v>
      </c>
      <c r="N111" s="595">
        <v>60381.960000000014</v>
      </c>
      <c r="O111" s="594">
        <v>1</v>
      </c>
      <c r="R111" t="s">
        <v>793</v>
      </c>
      <c r="S111" t="e">
        <v>#N/A</v>
      </c>
      <c r="T111" t="s">
        <v>36</v>
      </c>
      <c r="U111" t="s">
        <v>36</v>
      </c>
      <c r="V111" t="s">
        <v>777</v>
      </c>
      <c r="W111" s="593">
        <v>3740843.4300000016</v>
      </c>
      <c r="X111" s="594"/>
      <c r="Y111" s="610">
        <v>0</v>
      </c>
    </row>
    <row r="112" spans="1:25" ht="15" x14ac:dyDescent="0.25">
      <c r="A112" t="s">
        <v>830</v>
      </c>
      <c r="B112" t="s">
        <v>758</v>
      </c>
      <c r="C112" s="593">
        <v>7052.2800000000025</v>
      </c>
      <c r="D112" s="594">
        <v>1</v>
      </c>
      <c r="E112" t="s">
        <v>914</v>
      </c>
      <c r="F112" s="594"/>
      <c r="I112" s="609" t="s">
        <v>793</v>
      </c>
      <c r="J112" t="s">
        <v>780</v>
      </c>
      <c r="K112">
        <v>87277.680000000211</v>
      </c>
      <c r="L112" s="110" t="s">
        <v>795</v>
      </c>
      <c r="M112" s="110" t="s">
        <v>753</v>
      </c>
      <c r="N112" s="595">
        <v>132025.24</v>
      </c>
      <c r="R112" t="s">
        <v>793</v>
      </c>
      <c r="S112" t="e">
        <v>#N/A</v>
      </c>
      <c r="T112" t="s">
        <v>36</v>
      </c>
      <c r="U112" t="s">
        <v>36</v>
      </c>
      <c r="V112" t="s">
        <v>780</v>
      </c>
      <c r="W112" s="593">
        <v>93979.199999999822</v>
      </c>
      <c r="X112" s="594"/>
      <c r="Y112" s="610">
        <v>0</v>
      </c>
    </row>
    <row r="113" spans="1:25" ht="15" x14ac:dyDescent="0.25">
      <c r="A113" t="s">
        <v>839</v>
      </c>
      <c r="B113" t="s">
        <v>758</v>
      </c>
      <c r="C113" s="593">
        <v>42313.680000000029</v>
      </c>
      <c r="D113" s="594">
        <v>1</v>
      </c>
      <c r="E113" t="s">
        <v>915</v>
      </c>
      <c r="F113" s="594"/>
      <c r="I113" s="609" t="s">
        <v>793</v>
      </c>
      <c r="J113" t="s">
        <v>751</v>
      </c>
      <c r="K113">
        <v>48047.579999999994</v>
      </c>
      <c r="L113" s="110" t="s">
        <v>795</v>
      </c>
      <c r="M113" s="110" t="s">
        <v>815</v>
      </c>
      <c r="N113" s="595">
        <v>32733</v>
      </c>
      <c r="R113" t="s">
        <v>793</v>
      </c>
      <c r="S113" t="e">
        <v>#N/A</v>
      </c>
      <c r="T113" t="s">
        <v>36</v>
      </c>
      <c r="U113" t="s">
        <v>36</v>
      </c>
      <c r="V113" t="s">
        <v>751</v>
      </c>
      <c r="W113" s="593">
        <v>35713.19999999999</v>
      </c>
      <c r="X113" s="594">
        <v>1</v>
      </c>
      <c r="Y113" s="610">
        <v>35713.19999999999</v>
      </c>
    </row>
    <row r="114" spans="1:25" ht="15" x14ac:dyDescent="0.25">
      <c r="A114" t="s">
        <v>74</v>
      </c>
      <c r="B114" t="s">
        <v>758</v>
      </c>
      <c r="C114" s="593">
        <v>21156.84</v>
      </c>
      <c r="D114" s="594">
        <v>1</v>
      </c>
      <c r="E114" t="s">
        <v>916</v>
      </c>
      <c r="F114" s="594"/>
      <c r="I114" s="609" t="s">
        <v>795</v>
      </c>
      <c r="J114" t="s">
        <v>753</v>
      </c>
      <c r="K114">
        <v>138372.98000000001</v>
      </c>
      <c r="L114" s="336">
        <v>0</v>
      </c>
      <c r="M114" s="110" t="s">
        <v>745</v>
      </c>
      <c r="N114" s="595">
        <v>33150.01</v>
      </c>
      <c r="O114" s="594">
        <v>1</v>
      </c>
      <c r="R114" t="s">
        <v>795</v>
      </c>
      <c r="S114" t="e">
        <v>#N/A</v>
      </c>
      <c r="T114" t="s">
        <v>37</v>
      </c>
      <c r="U114" t="s">
        <v>37</v>
      </c>
      <c r="V114" t="s">
        <v>753</v>
      </c>
      <c r="W114" s="593">
        <v>156323.80000000002</v>
      </c>
      <c r="X114" s="594"/>
      <c r="Y114" s="610">
        <v>0</v>
      </c>
    </row>
    <row r="115" spans="1:25" ht="15" x14ac:dyDescent="0.25">
      <c r="A115" t="s">
        <v>76</v>
      </c>
      <c r="B115" t="s">
        <v>758</v>
      </c>
      <c r="C115" s="593">
        <v>14104.560000000009</v>
      </c>
      <c r="D115" s="594">
        <v>1</v>
      </c>
      <c r="E115" t="s">
        <v>917</v>
      </c>
      <c r="F115" s="594"/>
      <c r="I115" s="609" t="s">
        <v>795</v>
      </c>
      <c r="J115" t="s">
        <v>815</v>
      </c>
      <c r="K115">
        <v>32569.69</v>
      </c>
      <c r="L115" s="110" t="s">
        <v>795</v>
      </c>
      <c r="M115" s="110" t="s">
        <v>770</v>
      </c>
      <c r="N115" s="595">
        <v>165412.22</v>
      </c>
      <c r="R115" t="s">
        <v>795</v>
      </c>
      <c r="S115" t="e">
        <v>#N/A</v>
      </c>
      <c r="T115" t="s">
        <v>37</v>
      </c>
      <c r="U115" t="s">
        <v>37</v>
      </c>
      <c r="V115" t="s">
        <v>815</v>
      </c>
      <c r="W115" s="593">
        <v>39182.619999999995</v>
      </c>
      <c r="X115" s="594"/>
      <c r="Y115" s="610">
        <v>0</v>
      </c>
    </row>
    <row r="116" spans="1:25" ht="15" x14ac:dyDescent="0.25">
      <c r="A116" t="s">
        <v>848</v>
      </c>
      <c r="B116" t="s">
        <v>758</v>
      </c>
      <c r="C116" s="593">
        <v>15529.300000000007</v>
      </c>
      <c r="D116" s="594">
        <v>1</v>
      </c>
      <c r="E116" t="s">
        <v>918</v>
      </c>
      <c r="F116" s="594"/>
      <c r="I116" s="609" t="s">
        <v>795</v>
      </c>
      <c r="J116" t="s">
        <v>745</v>
      </c>
      <c r="K116">
        <v>32698.480000000003</v>
      </c>
      <c r="L116" s="110" t="s">
        <v>795</v>
      </c>
      <c r="M116" s="110" t="s">
        <v>773</v>
      </c>
      <c r="N116" s="595">
        <v>87331.86</v>
      </c>
      <c r="R116" t="s">
        <v>795</v>
      </c>
      <c r="S116" t="e">
        <v>#N/A</v>
      </c>
      <c r="T116" t="s">
        <v>37</v>
      </c>
      <c r="U116" t="s">
        <v>37</v>
      </c>
      <c r="V116" t="s">
        <v>745</v>
      </c>
      <c r="W116" s="593">
        <v>33754.210000000006</v>
      </c>
      <c r="X116" s="594">
        <v>1</v>
      </c>
      <c r="Y116" s="610">
        <v>33754.210000000006</v>
      </c>
    </row>
    <row r="117" spans="1:25" ht="15" x14ac:dyDescent="0.25">
      <c r="A117" t="s">
        <v>752</v>
      </c>
      <c r="B117" t="s">
        <v>770</v>
      </c>
      <c r="C117" s="593">
        <v>10959314.010000007</v>
      </c>
      <c r="E117" t="s">
        <v>919</v>
      </c>
      <c r="F117" s="594"/>
      <c r="I117" s="609" t="s">
        <v>795</v>
      </c>
      <c r="J117" t="s">
        <v>770</v>
      </c>
      <c r="K117">
        <v>170071.05</v>
      </c>
      <c r="L117" s="110" t="s">
        <v>795</v>
      </c>
      <c r="M117" s="110" t="s">
        <v>777</v>
      </c>
      <c r="N117" s="595">
        <v>360521.68999999994</v>
      </c>
      <c r="R117" t="s">
        <v>795</v>
      </c>
      <c r="S117" t="e">
        <v>#N/A</v>
      </c>
      <c r="T117" t="s">
        <v>37</v>
      </c>
      <c r="U117" t="s">
        <v>37</v>
      </c>
      <c r="V117" t="s">
        <v>770</v>
      </c>
      <c r="W117" s="593">
        <v>183724.7</v>
      </c>
      <c r="X117" s="594"/>
      <c r="Y117" s="610">
        <v>0</v>
      </c>
    </row>
    <row r="118" spans="1:25" ht="15" x14ac:dyDescent="0.25">
      <c r="A118" t="s">
        <v>22</v>
      </c>
      <c r="B118" t="s">
        <v>770</v>
      </c>
      <c r="C118" s="593">
        <v>259393.24000000002</v>
      </c>
      <c r="E118" t="s">
        <v>920</v>
      </c>
      <c r="F118" s="594"/>
      <c r="I118" s="609" t="s">
        <v>795</v>
      </c>
      <c r="J118" t="s">
        <v>773</v>
      </c>
      <c r="K118">
        <v>84078.63</v>
      </c>
      <c r="L118" s="110" t="s">
        <v>795</v>
      </c>
      <c r="M118" s="110" t="s">
        <v>780</v>
      </c>
      <c r="N118" s="595">
        <v>35463.599999999984</v>
      </c>
      <c r="R118" t="s">
        <v>795</v>
      </c>
      <c r="S118" t="e">
        <v>#N/A</v>
      </c>
      <c r="T118" t="s">
        <v>37</v>
      </c>
      <c r="U118" t="s">
        <v>37</v>
      </c>
      <c r="V118" t="s">
        <v>773</v>
      </c>
      <c r="W118" s="593">
        <v>87544.38</v>
      </c>
      <c r="X118" s="594"/>
      <c r="Y118" s="610">
        <v>0</v>
      </c>
    </row>
    <row r="119" spans="1:25" ht="15" x14ac:dyDescent="0.25">
      <c r="A119" t="s">
        <v>27</v>
      </c>
      <c r="B119" t="s">
        <v>770</v>
      </c>
      <c r="C119" s="593">
        <v>27218.36</v>
      </c>
      <c r="E119" t="s">
        <v>921</v>
      </c>
      <c r="F119" s="594"/>
      <c r="I119" s="609" t="s">
        <v>795</v>
      </c>
      <c r="J119" t="s">
        <v>777</v>
      </c>
      <c r="K119">
        <v>348927.87</v>
      </c>
      <c r="L119" s="110" t="s">
        <v>797</v>
      </c>
      <c r="M119" s="110" t="s">
        <v>753</v>
      </c>
      <c r="N119" s="595">
        <v>240720.04000000004</v>
      </c>
      <c r="R119" t="s">
        <v>795</v>
      </c>
      <c r="S119" t="e">
        <v>#N/A</v>
      </c>
      <c r="T119" t="s">
        <v>37</v>
      </c>
      <c r="U119" t="s">
        <v>37</v>
      </c>
      <c r="V119" t="s">
        <v>777</v>
      </c>
      <c r="W119" s="593">
        <v>369307.36000000004</v>
      </c>
      <c r="X119" s="594"/>
      <c r="Y119" s="610">
        <v>0</v>
      </c>
    </row>
    <row r="120" spans="1:25" ht="15" x14ac:dyDescent="0.25">
      <c r="A120" t="s">
        <v>768</v>
      </c>
      <c r="B120" t="s">
        <v>770</v>
      </c>
      <c r="C120" s="593">
        <v>576738.27999999991</v>
      </c>
      <c r="E120" t="s">
        <v>922</v>
      </c>
      <c r="F120" s="594"/>
      <c r="I120" s="609" t="s">
        <v>795</v>
      </c>
      <c r="J120" t="s">
        <v>780</v>
      </c>
      <c r="K120">
        <v>37404.720000000008</v>
      </c>
      <c r="L120" s="336" t="s">
        <v>39</v>
      </c>
      <c r="M120" s="110" t="s">
        <v>745</v>
      </c>
      <c r="N120" s="595">
        <v>10711.349999999999</v>
      </c>
      <c r="O120" s="594">
        <v>1</v>
      </c>
      <c r="R120" t="s">
        <v>795</v>
      </c>
      <c r="S120" t="e">
        <v>#N/A</v>
      </c>
      <c r="T120" t="s">
        <v>37</v>
      </c>
      <c r="U120" t="s">
        <v>37</v>
      </c>
      <c r="V120" t="s">
        <v>780</v>
      </c>
      <c r="W120" s="593">
        <v>40276.800000000054</v>
      </c>
      <c r="X120" s="594"/>
      <c r="Y120" s="610">
        <v>0</v>
      </c>
    </row>
    <row r="121" spans="1:25" ht="15" x14ac:dyDescent="0.25">
      <c r="A121" t="s">
        <v>771</v>
      </c>
      <c r="B121" t="s">
        <v>770</v>
      </c>
      <c r="C121" s="593">
        <v>139828.16</v>
      </c>
      <c r="E121" t="s">
        <v>923</v>
      </c>
      <c r="F121" s="594"/>
      <c r="I121" s="609" t="s">
        <v>797</v>
      </c>
      <c r="J121" t="s">
        <v>753</v>
      </c>
      <c r="K121">
        <v>235534.05000000002</v>
      </c>
      <c r="L121" s="336" t="s">
        <v>39</v>
      </c>
      <c r="M121" s="110" t="s">
        <v>758</v>
      </c>
      <c r="N121" s="595">
        <v>74872.980000000025</v>
      </c>
      <c r="O121" s="594">
        <v>1</v>
      </c>
      <c r="R121" t="s">
        <v>797</v>
      </c>
      <c r="S121" t="e">
        <v>#N/A</v>
      </c>
      <c r="T121" t="s">
        <v>39</v>
      </c>
      <c r="U121" t="s">
        <v>39</v>
      </c>
      <c r="V121" t="s">
        <v>753</v>
      </c>
      <c r="W121" s="593">
        <v>241003.31999999992</v>
      </c>
      <c r="X121" s="594"/>
      <c r="Y121" s="610">
        <v>0</v>
      </c>
    </row>
    <row r="122" spans="1:25" ht="15" x14ac:dyDescent="0.25">
      <c r="A122" t="s">
        <v>775</v>
      </c>
      <c r="B122" t="s">
        <v>770</v>
      </c>
      <c r="C122" s="593">
        <v>1198798.6100000003</v>
      </c>
      <c r="E122" t="s">
        <v>924</v>
      </c>
      <c r="F122" s="594"/>
      <c r="I122" s="609" t="s">
        <v>797</v>
      </c>
      <c r="J122" t="s">
        <v>745</v>
      </c>
      <c r="K122">
        <v>10900.220000000001</v>
      </c>
      <c r="L122" s="110" t="s">
        <v>797</v>
      </c>
      <c r="M122" s="110" t="s">
        <v>770</v>
      </c>
      <c r="N122" s="595">
        <v>350310.59999999992</v>
      </c>
      <c r="R122" t="s">
        <v>797</v>
      </c>
      <c r="S122" t="e">
        <v>#N/A</v>
      </c>
      <c r="T122" t="s">
        <v>39</v>
      </c>
      <c r="U122" t="s">
        <v>39</v>
      </c>
      <c r="V122" t="s">
        <v>745</v>
      </c>
      <c r="W122" s="593">
        <v>10837.739999999998</v>
      </c>
      <c r="X122" s="594">
        <v>1</v>
      </c>
      <c r="Y122" s="610">
        <v>10837.739999999998</v>
      </c>
    </row>
    <row r="123" spans="1:25" ht="15" x14ac:dyDescent="0.25">
      <c r="A123" t="s">
        <v>778</v>
      </c>
      <c r="B123" t="s">
        <v>770</v>
      </c>
      <c r="C123" s="593">
        <v>210879.82</v>
      </c>
      <c r="E123" t="s">
        <v>925</v>
      </c>
      <c r="F123" s="594"/>
      <c r="I123" s="609" t="s">
        <v>797</v>
      </c>
      <c r="J123" t="s">
        <v>758</v>
      </c>
      <c r="K123">
        <v>64086.240000000078</v>
      </c>
      <c r="L123" s="110" t="s">
        <v>797</v>
      </c>
      <c r="M123" s="110" t="s">
        <v>773</v>
      </c>
      <c r="N123" s="595">
        <v>119519.42999999998</v>
      </c>
      <c r="R123" t="s">
        <v>797</v>
      </c>
      <c r="S123" t="e">
        <v>#N/A</v>
      </c>
      <c r="T123" t="s">
        <v>39</v>
      </c>
      <c r="U123" t="s">
        <v>39</v>
      </c>
      <c r="V123" t="s">
        <v>758</v>
      </c>
      <c r="W123" s="593">
        <v>56418.240000000063</v>
      </c>
      <c r="X123" s="594">
        <v>1</v>
      </c>
      <c r="Y123" s="610">
        <v>56418.240000000063</v>
      </c>
    </row>
    <row r="124" spans="1:25" ht="15" x14ac:dyDescent="0.25">
      <c r="A124" t="s">
        <v>781</v>
      </c>
      <c r="B124" t="s">
        <v>770</v>
      </c>
      <c r="C124" s="593">
        <v>6265545.0300000012</v>
      </c>
      <c r="E124" t="s">
        <v>926</v>
      </c>
      <c r="F124" s="594"/>
      <c r="I124" s="609" t="s">
        <v>797</v>
      </c>
      <c r="J124" t="s">
        <v>770</v>
      </c>
      <c r="K124">
        <v>332662</v>
      </c>
      <c r="L124" s="110" t="s">
        <v>797</v>
      </c>
      <c r="M124" s="110" t="s">
        <v>777</v>
      </c>
      <c r="N124" s="595">
        <v>632851.93999999994</v>
      </c>
      <c r="R124" t="s">
        <v>797</v>
      </c>
      <c r="S124" t="e">
        <v>#N/A</v>
      </c>
      <c r="T124" t="s">
        <v>39</v>
      </c>
      <c r="U124" t="s">
        <v>39</v>
      </c>
      <c r="V124" t="s">
        <v>770</v>
      </c>
      <c r="W124" s="593">
        <v>327767.82</v>
      </c>
      <c r="X124" s="594"/>
      <c r="Y124" s="610">
        <v>0</v>
      </c>
    </row>
    <row r="125" spans="1:25" ht="15" x14ac:dyDescent="0.25">
      <c r="A125" t="s">
        <v>783</v>
      </c>
      <c r="B125" t="s">
        <v>770</v>
      </c>
      <c r="C125" s="593">
        <v>104433.15000000002</v>
      </c>
      <c r="E125" t="s">
        <v>927</v>
      </c>
      <c r="F125" s="594"/>
      <c r="I125" s="609" t="s">
        <v>797</v>
      </c>
      <c r="J125" t="s">
        <v>773</v>
      </c>
      <c r="K125">
        <v>108406.38000000002</v>
      </c>
      <c r="L125" s="110" t="s">
        <v>797</v>
      </c>
      <c r="M125" s="110" t="s">
        <v>780</v>
      </c>
      <c r="N125" s="595">
        <v>41866.750000000022</v>
      </c>
      <c r="R125" t="s">
        <v>797</v>
      </c>
      <c r="S125" t="e">
        <v>#N/A</v>
      </c>
      <c r="T125" t="s">
        <v>39</v>
      </c>
      <c r="U125" t="s">
        <v>39</v>
      </c>
      <c r="V125" t="s">
        <v>773</v>
      </c>
      <c r="W125" s="593">
        <v>93584.62000000001</v>
      </c>
      <c r="X125" s="594"/>
      <c r="Y125" s="610">
        <v>0</v>
      </c>
    </row>
    <row r="126" spans="1:25" ht="15" x14ac:dyDescent="0.25">
      <c r="A126" t="s">
        <v>8</v>
      </c>
      <c r="B126" t="s">
        <v>770</v>
      </c>
      <c r="C126" s="593">
        <v>460230.97999999992</v>
      </c>
      <c r="E126" t="s">
        <v>928</v>
      </c>
      <c r="F126" s="594"/>
      <c r="I126" s="609" t="s">
        <v>797</v>
      </c>
      <c r="J126" t="s">
        <v>777</v>
      </c>
      <c r="K126">
        <v>576997.82999999996</v>
      </c>
      <c r="L126" s="336" t="s">
        <v>39</v>
      </c>
      <c r="M126" s="110" t="s">
        <v>751</v>
      </c>
      <c r="N126" s="595">
        <v>7990.7800000000025</v>
      </c>
      <c r="O126" s="594">
        <v>1</v>
      </c>
      <c r="R126" t="s">
        <v>797</v>
      </c>
      <c r="S126" t="e">
        <v>#N/A</v>
      </c>
      <c r="T126" t="s">
        <v>39</v>
      </c>
      <c r="U126" t="s">
        <v>39</v>
      </c>
      <c r="V126" t="s">
        <v>777</v>
      </c>
      <c r="W126" s="593">
        <v>547296.74</v>
      </c>
      <c r="X126" s="594"/>
      <c r="Y126" s="610">
        <v>0</v>
      </c>
    </row>
    <row r="127" spans="1:25" ht="15" x14ac:dyDescent="0.25">
      <c r="A127" t="s">
        <v>786</v>
      </c>
      <c r="B127" t="s">
        <v>770</v>
      </c>
      <c r="C127" s="593">
        <v>670845.93999999994</v>
      </c>
      <c r="E127" t="s">
        <v>929</v>
      </c>
      <c r="F127" s="594"/>
      <c r="I127" s="609" t="s">
        <v>797</v>
      </c>
      <c r="J127" t="s">
        <v>780</v>
      </c>
      <c r="K127">
        <v>43638.84000000004</v>
      </c>
      <c r="L127" s="110" t="s">
        <v>10</v>
      </c>
      <c r="M127" s="110" t="s">
        <v>753</v>
      </c>
      <c r="N127" s="595">
        <v>226503.81</v>
      </c>
      <c r="R127" t="s">
        <v>797</v>
      </c>
      <c r="S127" t="e">
        <v>#N/A</v>
      </c>
      <c r="T127" t="s">
        <v>39</v>
      </c>
      <c r="U127" t="s">
        <v>39</v>
      </c>
      <c r="V127" t="s">
        <v>780</v>
      </c>
      <c r="W127" s="593">
        <v>46989.600000000071</v>
      </c>
      <c r="X127" s="594"/>
      <c r="Y127" s="610">
        <v>0</v>
      </c>
    </row>
    <row r="128" spans="1:25" ht="15" x14ac:dyDescent="0.25">
      <c r="A128" t="s">
        <v>788</v>
      </c>
      <c r="B128" t="s">
        <v>770</v>
      </c>
      <c r="C128" s="593">
        <v>1227744.3</v>
      </c>
      <c r="E128" t="s">
        <v>930</v>
      </c>
      <c r="F128" s="594"/>
      <c r="I128" s="609" t="s">
        <v>797</v>
      </c>
      <c r="J128" t="s">
        <v>751</v>
      </c>
      <c r="K128">
        <v>6054.4800000000014</v>
      </c>
      <c r="L128" s="110" t="s">
        <v>10</v>
      </c>
      <c r="M128" s="110" t="s">
        <v>770</v>
      </c>
      <c r="N128" s="595">
        <v>339939.18</v>
      </c>
      <c r="R128" t="s">
        <v>797</v>
      </c>
      <c r="S128" t="e">
        <v>#N/A</v>
      </c>
      <c r="T128" t="s">
        <v>39</v>
      </c>
      <c r="U128" t="s">
        <v>39</v>
      </c>
      <c r="V128" t="s">
        <v>751</v>
      </c>
      <c r="W128" s="593">
        <v>4500.2400000000016</v>
      </c>
      <c r="X128" s="594">
        <v>1</v>
      </c>
      <c r="Y128" s="610">
        <v>4500.2400000000016</v>
      </c>
    </row>
    <row r="129" spans="1:25" ht="15" x14ac:dyDescent="0.25">
      <c r="A129" t="s">
        <v>9</v>
      </c>
      <c r="B129" t="s">
        <v>770</v>
      </c>
      <c r="C129" s="593">
        <v>1415071.61</v>
      </c>
      <c r="E129" t="s">
        <v>931</v>
      </c>
      <c r="F129" s="594"/>
      <c r="I129" s="609" t="s">
        <v>10</v>
      </c>
      <c r="J129" t="s">
        <v>753</v>
      </c>
      <c r="K129">
        <v>237055.5</v>
      </c>
      <c r="L129" s="110" t="s">
        <v>10</v>
      </c>
      <c r="M129" s="110" t="s">
        <v>773</v>
      </c>
      <c r="N129" s="595">
        <v>149827.43</v>
      </c>
      <c r="R129" t="s">
        <v>10</v>
      </c>
      <c r="S129" t="e">
        <v>#N/A</v>
      </c>
      <c r="T129" t="s">
        <v>40</v>
      </c>
      <c r="U129" t="s">
        <v>40</v>
      </c>
      <c r="V129" t="s">
        <v>753</v>
      </c>
      <c r="W129" s="593">
        <v>281481.67000000004</v>
      </c>
      <c r="X129" s="594"/>
      <c r="Y129" s="610">
        <v>0</v>
      </c>
    </row>
    <row r="130" spans="1:25" ht="15" x14ac:dyDescent="0.25">
      <c r="A130" t="s">
        <v>791</v>
      </c>
      <c r="B130" t="s">
        <v>770</v>
      </c>
      <c r="C130" s="593">
        <v>187981.42</v>
      </c>
      <c r="E130" t="s">
        <v>932</v>
      </c>
      <c r="F130" s="594"/>
      <c r="I130" s="609" t="s">
        <v>10</v>
      </c>
      <c r="J130" t="s">
        <v>770</v>
      </c>
      <c r="K130">
        <v>343729.87</v>
      </c>
      <c r="L130" s="110" t="s">
        <v>10</v>
      </c>
      <c r="M130" s="110" t="s">
        <v>777</v>
      </c>
      <c r="N130" s="595">
        <v>618283.5</v>
      </c>
      <c r="R130" t="s">
        <v>10</v>
      </c>
      <c r="S130" t="e">
        <v>#N/A</v>
      </c>
      <c r="T130" t="s">
        <v>40</v>
      </c>
      <c r="U130" t="s">
        <v>40</v>
      </c>
      <c r="V130" t="s">
        <v>770</v>
      </c>
      <c r="W130" s="593">
        <v>395685.01</v>
      </c>
      <c r="X130" s="594"/>
      <c r="Y130" s="610">
        <v>0</v>
      </c>
    </row>
    <row r="131" spans="1:25" ht="15" x14ac:dyDescent="0.25">
      <c r="A131" t="s">
        <v>793</v>
      </c>
      <c r="B131" t="s">
        <v>770</v>
      </c>
      <c r="C131" s="593">
        <v>2243730.7699999996</v>
      </c>
      <c r="E131" t="s">
        <v>933</v>
      </c>
      <c r="F131" s="594"/>
      <c r="I131" s="609" t="s">
        <v>10</v>
      </c>
      <c r="J131" t="s">
        <v>773</v>
      </c>
      <c r="K131">
        <v>143134.9</v>
      </c>
      <c r="L131" s="110" t="s">
        <v>10</v>
      </c>
      <c r="M131" s="110" t="s">
        <v>780</v>
      </c>
      <c r="N131" s="595">
        <v>11821.199999999997</v>
      </c>
      <c r="R131" t="s">
        <v>10</v>
      </c>
      <c r="S131" t="e">
        <v>#N/A</v>
      </c>
      <c r="T131" t="s">
        <v>40</v>
      </c>
      <c r="U131" t="s">
        <v>40</v>
      </c>
      <c r="V131" t="s">
        <v>773</v>
      </c>
      <c r="W131" s="593">
        <v>157635.22999999998</v>
      </c>
      <c r="X131" s="594"/>
      <c r="Y131" s="610">
        <v>0</v>
      </c>
    </row>
    <row r="132" spans="1:25" ht="15" x14ac:dyDescent="0.25">
      <c r="A132" t="s">
        <v>795</v>
      </c>
      <c r="B132" t="s">
        <v>770</v>
      </c>
      <c r="C132" s="593">
        <v>183724.7</v>
      </c>
      <c r="E132" t="s">
        <v>934</v>
      </c>
      <c r="F132" s="594"/>
      <c r="I132" s="609" t="s">
        <v>10</v>
      </c>
      <c r="J132" t="s">
        <v>777</v>
      </c>
      <c r="K132">
        <v>591822.27</v>
      </c>
      <c r="L132" s="110" t="s">
        <v>800</v>
      </c>
      <c r="M132" s="110" t="s">
        <v>753</v>
      </c>
      <c r="N132" s="595">
        <v>1117495.52</v>
      </c>
      <c r="R132" t="s">
        <v>10</v>
      </c>
      <c r="S132" t="e">
        <v>#N/A</v>
      </c>
      <c r="T132" t="s">
        <v>40</v>
      </c>
      <c r="U132" t="s">
        <v>40</v>
      </c>
      <c r="V132" t="s">
        <v>777</v>
      </c>
      <c r="W132" s="593">
        <v>665482.19999999995</v>
      </c>
      <c r="X132" s="594"/>
      <c r="Y132" s="610">
        <v>0</v>
      </c>
    </row>
    <row r="133" spans="1:25" ht="15" x14ac:dyDescent="0.25">
      <c r="A133" t="s">
        <v>797</v>
      </c>
      <c r="B133" t="s">
        <v>770</v>
      </c>
      <c r="C133" s="593">
        <v>327767.82</v>
      </c>
      <c r="E133" t="s">
        <v>935</v>
      </c>
      <c r="F133" s="594"/>
      <c r="I133" s="609" t="s">
        <v>10</v>
      </c>
      <c r="J133" t="s">
        <v>780</v>
      </c>
      <c r="K133">
        <v>12468.239999999996</v>
      </c>
      <c r="L133" s="110" t="s">
        <v>800</v>
      </c>
      <c r="M133" s="110" t="s">
        <v>770</v>
      </c>
      <c r="N133" s="595">
        <v>1638721.7100000004</v>
      </c>
      <c r="R133" t="s">
        <v>10</v>
      </c>
      <c r="S133" t="e">
        <v>#N/A</v>
      </c>
      <c r="T133" t="s">
        <v>40</v>
      </c>
      <c r="U133" t="s">
        <v>40</v>
      </c>
      <c r="V133" t="s">
        <v>780</v>
      </c>
      <c r="W133" s="593">
        <v>13425.599999999995</v>
      </c>
      <c r="X133" s="594"/>
      <c r="Y133" s="610">
        <v>0</v>
      </c>
    </row>
    <row r="134" spans="1:25" ht="15" x14ac:dyDescent="0.25">
      <c r="A134" t="s">
        <v>10</v>
      </c>
      <c r="B134" t="s">
        <v>770</v>
      </c>
      <c r="C134" s="593">
        <v>395685.01</v>
      </c>
      <c r="E134" t="s">
        <v>936</v>
      </c>
      <c r="F134" s="594"/>
      <c r="I134" s="609" t="s">
        <v>800</v>
      </c>
      <c r="J134" t="s">
        <v>753</v>
      </c>
      <c r="K134">
        <v>1013650.52</v>
      </c>
      <c r="L134" s="110" t="s">
        <v>800</v>
      </c>
      <c r="M134" s="110" t="s">
        <v>773</v>
      </c>
      <c r="N134" s="595">
        <v>722262.86</v>
      </c>
      <c r="R134" t="s">
        <v>800</v>
      </c>
      <c r="S134" t="e">
        <v>#N/A</v>
      </c>
      <c r="T134" t="s">
        <v>43</v>
      </c>
      <c r="U134" t="s">
        <v>43</v>
      </c>
      <c r="V134" t="s">
        <v>753</v>
      </c>
      <c r="W134" s="593">
        <v>1322765.6400000001</v>
      </c>
      <c r="X134" s="594"/>
      <c r="Y134" s="610">
        <v>0</v>
      </c>
    </row>
    <row r="135" spans="1:25" ht="15" x14ac:dyDescent="0.25">
      <c r="A135" t="s">
        <v>800</v>
      </c>
      <c r="B135" t="s">
        <v>770</v>
      </c>
      <c r="C135" s="593">
        <v>1816731.89</v>
      </c>
      <c r="E135" t="s">
        <v>937</v>
      </c>
      <c r="F135" s="594"/>
      <c r="I135" s="609" t="s">
        <v>800</v>
      </c>
      <c r="J135" t="s">
        <v>770</v>
      </c>
      <c r="K135">
        <v>1441647.72</v>
      </c>
      <c r="L135" s="110" t="s">
        <v>800</v>
      </c>
      <c r="M135" s="110" t="s">
        <v>777</v>
      </c>
      <c r="N135" s="595">
        <v>2953845.13</v>
      </c>
      <c r="R135" t="s">
        <v>800</v>
      </c>
      <c r="S135" t="e">
        <v>#N/A</v>
      </c>
      <c r="T135" t="s">
        <v>43</v>
      </c>
      <c r="U135" t="s">
        <v>43</v>
      </c>
      <c r="V135" t="s">
        <v>770</v>
      </c>
      <c r="W135" s="593">
        <v>1816731.89</v>
      </c>
      <c r="X135" s="594"/>
      <c r="Y135" s="610">
        <v>0</v>
      </c>
    </row>
    <row r="136" spans="1:25" ht="15" x14ac:dyDescent="0.25">
      <c r="A136" t="s">
        <v>802</v>
      </c>
      <c r="B136" t="s">
        <v>770</v>
      </c>
      <c r="C136" s="593">
        <v>285101.99999999994</v>
      </c>
      <c r="E136" t="s">
        <v>938</v>
      </c>
      <c r="F136" s="594"/>
      <c r="I136" s="609" t="s">
        <v>800</v>
      </c>
      <c r="J136" t="s">
        <v>773</v>
      </c>
      <c r="K136">
        <v>604759.55000000005</v>
      </c>
      <c r="L136" s="110" t="s">
        <v>800</v>
      </c>
      <c r="M136" s="110" t="s">
        <v>780</v>
      </c>
      <c r="N136" s="595">
        <v>29552.999999999971</v>
      </c>
      <c r="R136" t="s">
        <v>800</v>
      </c>
      <c r="S136" t="e">
        <v>#N/A</v>
      </c>
      <c r="T136" t="s">
        <v>43</v>
      </c>
      <c r="U136" t="s">
        <v>43</v>
      </c>
      <c r="V136" t="s">
        <v>773</v>
      </c>
      <c r="W136" s="593">
        <v>723759.92</v>
      </c>
      <c r="X136" s="594"/>
      <c r="Y136" s="610">
        <v>0</v>
      </c>
    </row>
    <row r="137" spans="1:25" ht="15" x14ac:dyDescent="0.25">
      <c r="A137" t="s">
        <v>11</v>
      </c>
      <c r="B137" t="s">
        <v>770</v>
      </c>
      <c r="C137" s="593">
        <v>200952.74000000002</v>
      </c>
      <c r="E137" t="s">
        <v>939</v>
      </c>
      <c r="F137" s="594"/>
      <c r="I137" s="609" t="s">
        <v>800</v>
      </c>
      <c r="J137" t="s">
        <v>777</v>
      </c>
      <c r="K137">
        <v>2464257.1300000004</v>
      </c>
      <c r="L137" s="110" t="s">
        <v>802</v>
      </c>
      <c r="M137" s="110" t="s">
        <v>753</v>
      </c>
      <c r="N137" s="595">
        <v>200848.09000000003</v>
      </c>
      <c r="R137" t="s">
        <v>800</v>
      </c>
      <c r="S137" t="e">
        <v>#N/A</v>
      </c>
      <c r="T137" t="s">
        <v>43</v>
      </c>
      <c r="U137" t="s">
        <v>43</v>
      </c>
      <c r="V137" t="s">
        <v>777</v>
      </c>
      <c r="W137" s="593">
        <v>3027529.87</v>
      </c>
      <c r="X137" s="594"/>
      <c r="Y137" s="610">
        <v>0</v>
      </c>
    </row>
    <row r="138" spans="1:25" ht="15" x14ac:dyDescent="0.25">
      <c r="A138" t="s">
        <v>805</v>
      </c>
      <c r="B138" t="s">
        <v>770</v>
      </c>
      <c r="C138" s="593">
        <v>89991.52</v>
      </c>
      <c r="E138" t="s">
        <v>940</v>
      </c>
      <c r="F138" s="594"/>
      <c r="I138" s="609" t="s">
        <v>800</v>
      </c>
      <c r="J138" t="s">
        <v>780</v>
      </c>
      <c r="K138">
        <v>30077.66</v>
      </c>
      <c r="L138" s="336">
        <v>0</v>
      </c>
      <c r="M138" s="110" t="s">
        <v>758</v>
      </c>
      <c r="N138" s="595">
        <v>10696.140000000001</v>
      </c>
      <c r="O138" s="594">
        <v>1</v>
      </c>
      <c r="R138" t="s">
        <v>800</v>
      </c>
      <c r="S138" t="e">
        <v>#N/A</v>
      </c>
      <c r="T138" t="s">
        <v>43</v>
      </c>
      <c r="U138" t="s">
        <v>43</v>
      </c>
      <c r="V138" t="s">
        <v>780</v>
      </c>
      <c r="W138" s="593">
        <v>33564.000000000036</v>
      </c>
      <c r="X138" s="594"/>
      <c r="Y138" s="610">
        <v>0</v>
      </c>
    </row>
    <row r="139" spans="1:25" ht="15" x14ac:dyDescent="0.25">
      <c r="A139" t="s">
        <v>807</v>
      </c>
      <c r="B139" t="s">
        <v>770</v>
      </c>
      <c r="C139" s="593">
        <v>44054.719999999994</v>
      </c>
      <c r="E139" t="s">
        <v>941</v>
      </c>
      <c r="F139" s="594"/>
      <c r="I139" s="609" t="s">
        <v>802</v>
      </c>
      <c r="J139" t="s">
        <v>753</v>
      </c>
      <c r="K139">
        <v>179471.91</v>
      </c>
      <c r="L139" s="110" t="s">
        <v>802</v>
      </c>
      <c r="M139" s="110" t="s">
        <v>770</v>
      </c>
      <c r="N139" s="595">
        <v>292016.99000000005</v>
      </c>
      <c r="R139" s="615" t="s">
        <v>802</v>
      </c>
      <c r="S139" t="e">
        <v>#N/A</v>
      </c>
      <c r="T139" t="s">
        <v>47</v>
      </c>
      <c r="U139" t="s">
        <v>47</v>
      </c>
      <c r="V139" t="s">
        <v>753</v>
      </c>
      <c r="W139" s="593">
        <v>205376.8</v>
      </c>
      <c r="X139" s="594"/>
      <c r="Y139" s="610">
        <v>0</v>
      </c>
    </row>
    <row r="140" spans="1:25" ht="15" x14ac:dyDescent="0.25">
      <c r="A140" t="s">
        <v>50</v>
      </c>
      <c r="B140" t="s">
        <v>770</v>
      </c>
      <c r="C140" s="593">
        <v>1036403.9899999999</v>
      </c>
      <c r="E140" t="s">
        <v>942</v>
      </c>
      <c r="F140" s="594"/>
      <c r="I140" s="609" t="s">
        <v>802</v>
      </c>
      <c r="J140" t="s">
        <v>758</v>
      </c>
      <c r="K140">
        <v>8010.7800000000007</v>
      </c>
      <c r="L140" s="110" t="s">
        <v>802</v>
      </c>
      <c r="M140" s="110" t="s">
        <v>773</v>
      </c>
      <c r="N140" s="595">
        <v>128705.82</v>
      </c>
      <c r="R140" s="615" t="s">
        <v>802</v>
      </c>
      <c r="S140" t="e">
        <v>#N/A</v>
      </c>
      <c r="T140" t="s">
        <v>47</v>
      </c>
      <c r="U140" t="s">
        <v>47</v>
      </c>
      <c r="V140" t="s">
        <v>758</v>
      </c>
      <c r="W140" s="593">
        <v>7052.2800000000025</v>
      </c>
      <c r="X140" s="594">
        <v>1</v>
      </c>
      <c r="Y140" s="610">
        <v>7052.2800000000025</v>
      </c>
    </row>
    <row r="141" spans="1:25" ht="15" x14ac:dyDescent="0.25">
      <c r="A141" t="s">
        <v>12</v>
      </c>
      <c r="B141" t="s">
        <v>770</v>
      </c>
      <c r="C141" s="593">
        <v>1241702.4099999997</v>
      </c>
      <c r="E141" t="s">
        <v>943</v>
      </c>
      <c r="F141" s="594"/>
      <c r="I141" s="609" t="s">
        <v>802</v>
      </c>
      <c r="J141" t="s">
        <v>770</v>
      </c>
      <c r="K141">
        <v>259401.52000000005</v>
      </c>
      <c r="L141" s="110" t="s">
        <v>802</v>
      </c>
      <c r="M141" s="110" t="s">
        <v>777</v>
      </c>
      <c r="N141" s="595">
        <v>533219.38</v>
      </c>
      <c r="R141" s="615" t="s">
        <v>802</v>
      </c>
      <c r="S141" t="e">
        <v>#N/A</v>
      </c>
      <c r="T141" t="s">
        <v>47</v>
      </c>
      <c r="U141" t="s">
        <v>47</v>
      </c>
      <c r="V141" t="s">
        <v>770</v>
      </c>
      <c r="W141" s="593">
        <v>285101.99999999994</v>
      </c>
      <c r="X141" s="594"/>
      <c r="Y141" s="610">
        <v>0</v>
      </c>
    </row>
    <row r="142" spans="1:25" ht="15" x14ac:dyDescent="0.25">
      <c r="A142" t="s">
        <v>52</v>
      </c>
      <c r="B142" t="s">
        <v>770</v>
      </c>
      <c r="C142" s="593">
        <v>1830192.6600000001</v>
      </c>
      <c r="E142" t="s">
        <v>944</v>
      </c>
      <c r="F142" s="594"/>
      <c r="I142" s="609" t="s">
        <v>802</v>
      </c>
      <c r="J142" t="s">
        <v>773</v>
      </c>
      <c r="K142">
        <v>108810.13</v>
      </c>
      <c r="L142" s="110" t="s">
        <v>802</v>
      </c>
      <c r="M142" s="110" t="s">
        <v>780</v>
      </c>
      <c r="N142" s="595">
        <v>6895.7000000000016</v>
      </c>
      <c r="R142" s="615" t="s">
        <v>802</v>
      </c>
      <c r="S142" t="e">
        <v>#N/A</v>
      </c>
      <c r="T142" t="s">
        <v>47</v>
      </c>
      <c r="U142" t="s">
        <v>47</v>
      </c>
      <c r="V142" t="s">
        <v>773</v>
      </c>
      <c r="W142" s="593">
        <v>113580.53999999998</v>
      </c>
      <c r="X142" s="594"/>
      <c r="Y142" s="610">
        <v>0</v>
      </c>
    </row>
    <row r="143" spans="1:25" ht="15" x14ac:dyDescent="0.25">
      <c r="A143" t="s">
        <v>816</v>
      </c>
      <c r="B143" t="s">
        <v>770</v>
      </c>
      <c r="C143" s="593">
        <v>943398.53</v>
      </c>
      <c r="E143" t="s">
        <v>945</v>
      </c>
      <c r="F143" s="594"/>
      <c r="I143" s="609" t="s">
        <v>802</v>
      </c>
      <c r="J143" t="s">
        <v>777</v>
      </c>
      <c r="K143">
        <v>452662.82999999996</v>
      </c>
      <c r="L143" s="110" t="s">
        <v>11</v>
      </c>
      <c r="M143" s="110" t="s">
        <v>753</v>
      </c>
      <c r="N143" s="595">
        <v>129407.72</v>
      </c>
      <c r="R143" s="615" t="s">
        <v>802</v>
      </c>
      <c r="S143" t="e">
        <v>#N/A</v>
      </c>
      <c r="T143" t="s">
        <v>47</v>
      </c>
      <c r="U143" t="s">
        <v>47</v>
      </c>
      <c r="V143" t="s">
        <v>777</v>
      </c>
      <c r="W143" s="593">
        <v>479734.85</v>
      </c>
      <c r="X143" s="594"/>
      <c r="Y143" s="610">
        <v>0</v>
      </c>
    </row>
    <row r="144" spans="1:25" ht="15" x14ac:dyDescent="0.25">
      <c r="A144" t="s">
        <v>818</v>
      </c>
      <c r="B144" t="s">
        <v>770</v>
      </c>
      <c r="C144" s="593">
        <v>1004342.2499999999</v>
      </c>
      <c r="E144" t="s">
        <v>946</v>
      </c>
      <c r="F144" s="594"/>
      <c r="I144" s="609" t="s">
        <v>802</v>
      </c>
      <c r="J144" t="s">
        <v>780</v>
      </c>
      <c r="K144">
        <v>6234.1200000000017</v>
      </c>
      <c r="L144" s="336">
        <v>0</v>
      </c>
      <c r="M144" s="110" t="s">
        <v>758</v>
      </c>
      <c r="N144" s="595">
        <v>18336.240000000002</v>
      </c>
      <c r="O144" s="594">
        <v>1</v>
      </c>
      <c r="R144" s="615" t="s">
        <v>802</v>
      </c>
      <c r="S144" t="e">
        <v>#N/A</v>
      </c>
      <c r="T144" t="s">
        <v>47</v>
      </c>
      <c r="U144" t="s">
        <v>47</v>
      </c>
      <c r="V144" t="s">
        <v>780</v>
      </c>
      <c r="W144" s="593">
        <v>6712.7999999999984</v>
      </c>
      <c r="X144" s="594"/>
      <c r="Y144" s="610">
        <v>0</v>
      </c>
    </row>
    <row r="145" spans="1:25" ht="15" x14ac:dyDescent="0.25">
      <c r="A145" t="s">
        <v>820</v>
      </c>
      <c r="B145" t="s">
        <v>770</v>
      </c>
      <c r="C145" s="593">
        <v>20979.760000000006</v>
      </c>
      <c r="E145" t="s">
        <v>947</v>
      </c>
      <c r="F145" s="594"/>
      <c r="I145" s="609" t="s">
        <v>11</v>
      </c>
      <c r="J145" t="s">
        <v>753</v>
      </c>
      <c r="K145">
        <v>137963.25</v>
      </c>
      <c r="L145" s="110" t="s">
        <v>11</v>
      </c>
      <c r="M145" s="110" t="s">
        <v>770</v>
      </c>
      <c r="N145" s="595">
        <v>187784.15999999997</v>
      </c>
      <c r="R145" t="s">
        <v>11</v>
      </c>
      <c r="S145" t="e">
        <v>#N/A</v>
      </c>
      <c r="T145" t="s">
        <v>44</v>
      </c>
      <c r="U145" s="110" t="s">
        <v>44</v>
      </c>
      <c r="V145" t="s">
        <v>753</v>
      </c>
      <c r="W145" s="593">
        <v>147946.28999999998</v>
      </c>
      <c r="X145" s="594"/>
      <c r="Y145" s="610">
        <v>0</v>
      </c>
    </row>
    <row r="146" spans="1:25" ht="15" x14ac:dyDescent="0.25">
      <c r="A146" t="s">
        <v>823</v>
      </c>
      <c r="B146" t="s">
        <v>770</v>
      </c>
      <c r="C146" s="593">
        <v>720647.69</v>
      </c>
      <c r="E146" t="s">
        <v>948</v>
      </c>
      <c r="F146" s="594"/>
      <c r="I146" s="609" t="s">
        <v>11</v>
      </c>
      <c r="J146" t="s">
        <v>758</v>
      </c>
      <c r="K146">
        <v>16021.560000000001</v>
      </c>
      <c r="L146" s="110" t="s">
        <v>11</v>
      </c>
      <c r="M146" s="110" t="s">
        <v>773</v>
      </c>
      <c r="N146" s="595">
        <v>82765.450000000012</v>
      </c>
      <c r="R146" t="s">
        <v>11</v>
      </c>
      <c r="S146" t="e">
        <v>#N/A</v>
      </c>
      <c r="T146" t="s">
        <v>44</v>
      </c>
      <c r="U146" s="110" t="s">
        <v>44</v>
      </c>
      <c r="V146" t="s">
        <v>758</v>
      </c>
      <c r="W146" s="593">
        <v>14104.560000000005</v>
      </c>
      <c r="X146" s="594">
        <v>1</v>
      </c>
      <c r="Y146" s="610">
        <v>14104.560000000005</v>
      </c>
    </row>
    <row r="147" spans="1:25" ht="15" x14ac:dyDescent="0.25">
      <c r="A147" t="s">
        <v>825</v>
      </c>
      <c r="B147" t="s">
        <v>770</v>
      </c>
      <c r="C147" s="593">
        <v>565569.58999999985</v>
      </c>
      <c r="E147" t="s">
        <v>949</v>
      </c>
      <c r="F147" s="594"/>
      <c r="I147" s="609" t="s">
        <v>11</v>
      </c>
      <c r="J147" t="s">
        <v>770</v>
      </c>
      <c r="K147">
        <v>193993.29999999996</v>
      </c>
      <c r="L147" s="110" t="s">
        <v>11</v>
      </c>
      <c r="M147" s="110" t="s">
        <v>777</v>
      </c>
      <c r="N147" s="595">
        <v>337484.65</v>
      </c>
      <c r="R147" t="s">
        <v>11</v>
      </c>
      <c r="S147" t="e">
        <v>#N/A</v>
      </c>
      <c r="T147" t="s">
        <v>44</v>
      </c>
      <c r="U147" s="110" t="s">
        <v>44</v>
      </c>
      <c r="V147" t="s">
        <v>770</v>
      </c>
      <c r="W147" s="593">
        <v>200952.74000000002</v>
      </c>
      <c r="X147" s="594"/>
      <c r="Y147" s="610">
        <v>0</v>
      </c>
    </row>
    <row r="148" spans="1:25" ht="15" x14ac:dyDescent="0.25">
      <c r="A148" t="s">
        <v>59</v>
      </c>
      <c r="B148" t="s">
        <v>770</v>
      </c>
      <c r="C148" s="593">
        <v>217931.72</v>
      </c>
      <c r="E148" t="s">
        <v>950</v>
      </c>
      <c r="F148" s="594"/>
      <c r="I148" s="609" t="s">
        <v>11</v>
      </c>
      <c r="J148" t="s">
        <v>773</v>
      </c>
      <c r="K148">
        <v>81240.83</v>
      </c>
      <c r="L148" s="110" t="s">
        <v>11</v>
      </c>
      <c r="M148" s="110" t="s">
        <v>780</v>
      </c>
      <c r="N148" s="595">
        <v>5910.6000000000013</v>
      </c>
      <c r="R148" t="s">
        <v>11</v>
      </c>
      <c r="S148" t="e">
        <v>#N/A</v>
      </c>
      <c r="T148" t="s">
        <v>44</v>
      </c>
      <c r="U148" s="110" t="s">
        <v>44</v>
      </c>
      <c r="V148" t="s">
        <v>773</v>
      </c>
      <c r="W148" s="593">
        <v>80056.700000000012</v>
      </c>
      <c r="X148" s="594"/>
      <c r="Y148" s="610">
        <v>0</v>
      </c>
    </row>
    <row r="149" spans="1:25" ht="15" x14ac:dyDescent="0.25">
      <c r="A149" t="s">
        <v>830</v>
      </c>
      <c r="B149" t="s">
        <v>770</v>
      </c>
      <c r="C149" s="593">
        <v>589180.25000000012</v>
      </c>
      <c r="E149" t="s">
        <v>951</v>
      </c>
      <c r="F149" s="594"/>
      <c r="I149" s="609" t="s">
        <v>11</v>
      </c>
      <c r="J149" t="s">
        <v>777</v>
      </c>
      <c r="K149">
        <v>328725.05</v>
      </c>
      <c r="L149" s="110" t="s">
        <v>805</v>
      </c>
      <c r="M149" s="110" t="s">
        <v>753</v>
      </c>
      <c r="N149" s="595">
        <v>57700.659999999996</v>
      </c>
      <c r="R149" t="s">
        <v>11</v>
      </c>
      <c r="S149" t="e">
        <v>#N/A</v>
      </c>
      <c r="T149" t="s">
        <v>44</v>
      </c>
      <c r="U149" s="110" t="s">
        <v>44</v>
      </c>
      <c r="V149" t="s">
        <v>777</v>
      </c>
      <c r="W149" s="593">
        <v>328339.78999999998</v>
      </c>
      <c r="X149" s="594"/>
      <c r="Y149" s="610">
        <v>0</v>
      </c>
    </row>
    <row r="150" spans="1:25" ht="15" x14ac:dyDescent="0.25">
      <c r="A150" t="s">
        <v>833</v>
      </c>
      <c r="B150" t="s">
        <v>770</v>
      </c>
      <c r="C150" s="593">
        <v>75841.67</v>
      </c>
      <c r="E150" t="s">
        <v>952</v>
      </c>
      <c r="F150" s="594"/>
      <c r="I150" s="609" t="s">
        <v>11</v>
      </c>
      <c r="J150" t="s">
        <v>780</v>
      </c>
      <c r="K150">
        <v>6234.1200000000017</v>
      </c>
      <c r="L150" s="336" t="s">
        <v>46</v>
      </c>
      <c r="M150" s="110" t="s">
        <v>745</v>
      </c>
      <c r="N150" s="595">
        <v>74398.62999999999</v>
      </c>
      <c r="O150" s="594">
        <v>1</v>
      </c>
      <c r="R150" t="s">
        <v>11</v>
      </c>
      <c r="S150" t="e">
        <v>#N/A</v>
      </c>
      <c r="T150" t="s">
        <v>44</v>
      </c>
      <c r="U150" s="110" t="s">
        <v>44</v>
      </c>
      <c r="V150" t="s">
        <v>780</v>
      </c>
      <c r="W150" s="593">
        <v>6712.7999999999984</v>
      </c>
      <c r="X150" s="594"/>
      <c r="Y150" s="610">
        <v>0</v>
      </c>
    </row>
    <row r="151" spans="1:25" ht="15" x14ac:dyDescent="0.25">
      <c r="A151" t="s">
        <v>835</v>
      </c>
      <c r="B151" t="s">
        <v>770</v>
      </c>
      <c r="C151" s="593">
        <v>1279264.0799999998</v>
      </c>
      <c r="E151" t="s">
        <v>953</v>
      </c>
      <c r="F151" s="594"/>
      <c r="I151" s="609" t="s">
        <v>805</v>
      </c>
      <c r="J151" t="s">
        <v>753</v>
      </c>
      <c r="K151">
        <v>56418.039999999994</v>
      </c>
      <c r="L151" s="336" t="s">
        <v>46</v>
      </c>
      <c r="M151" s="110" t="s">
        <v>758</v>
      </c>
      <c r="N151" s="595">
        <v>29796.389999999974</v>
      </c>
      <c r="O151" s="594">
        <v>1</v>
      </c>
      <c r="R151" t="s">
        <v>805</v>
      </c>
      <c r="S151" t="e">
        <v>#N/A</v>
      </c>
      <c r="T151" t="s">
        <v>46</v>
      </c>
      <c r="U151" t="s">
        <v>46</v>
      </c>
      <c r="V151" t="s">
        <v>753</v>
      </c>
      <c r="W151" s="593">
        <v>64017.999999999993</v>
      </c>
      <c r="X151" s="594"/>
      <c r="Y151" s="610">
        <v>0</v>
      </c>
    </row>
    <row r="152" spans="1:25" ht="15" x14ac:dyDescent="0.25">
      <c r="A152" t="s">
        <v>66</v>
      </c>
      <c r="B152" t="s">
        <v>770</v>
      </c>
      <c r="C152" s="593">
        <v>1015925.2099999998</v>
      </c>
      <c r="E152" t="s">
        <v>954</v>
      </c>
      <c r="F152" s="594"/>
      <c r="I152" s="609" t="s">
        <v>805</v>
      </c>
      <c r="J152" t="s">
        <v>745</v>
      </c>
      <c r="K152">
        <v>66656.600000000006</v>
      </c>
      <c r="L152" s="110" t="s">
        <v>805</v>
      </c>
      <c r="M152" s="110" t="s">
        <v>770</v>
      </c>
      <c r="N152" s="595">
        <v>86597.75</v>
      </c>
      <c r="R152" t="s">
        <v>805</v>
      </c>
      <c r="S152" t="e">
        <v>#N/A</v>
      </c>
      <c r="T152" t="s">
        <v>46</v>
      </c>
      <c r="U152" t="s">
        <v>46</v>
      </c>
      <c r="V152" t="s">
        <v>745</v>
      </c>
      <c r="W152" s="593">
        <v>66104.259999999995</v>
      </c>
      <c r="X152" s="594">
        <v>1</v>
      </c>
      <c r="Y152" s="610">
        <v>66104.259999999995</v>
      </c>
    </row>
    <row r="153" spans="1:25" ht="15" x14ac:dyDescent="0.25">
      <c r="A153" t="s">
        <v>67</v>
      </c>
      <c r="B153" t="s">
        <v>770</v>
      </c>
      <c r="C153" s="593">
        <v>1014360.91</v>
      </c>
      <c r="E153" t="s">
        <v>955</v>
      </c>
      <c r="F153" s="594"/>
      <c r="I153" s="609" t="s">
        <v>805</v>
      </c>
      <c r="J153" t="s">
        <v>758</v>
      </c>
      <c r="K153">
        <v>24032.339999999989</v>
      </c>
      <c r="L153" s="110" t="s">
        <v>805</v>
      </c>
      <c r="M153" s="110" t="s">
        <v>773</v>
      </c>
      <c r="N153" s="595">
        <v>38167.760000000009</v>
      </c>
      <c r="R153" t="s">
        <v>805</v>
      </c>
      <c r="S153" t="e">
        <v>#N/A</v>
      </c>
      <c r="T153" t="s">
        <v>46</v>
      </c>
      <c r="U153" t="s">
        <v>46</v>
      </c>
      <c r="V153" t="s">
        <v>758</v>
      </c>
      <c r="W153" s="593">
        <v>21156.84</v>
      </c>
      <c r="X153" s="594">
        <v>1</v>
      </c>
      <c r="Y153" s="610">
        <v>21156.84</v>
      </c>
    </row>
    <row r="154" spans="1:25" ht="15" x14ac:dyDescent="0.25">
      <c r="A154" t="s">
        <v>839</v>
      </c>
      <c r="B154" t="s">
        <v>770</v>
      </c>
      <c r="C154" s="593">
        <v>668179.09000000008</v>
      </c>
      <c r="E154" t="s">
        <v>956</v>
      </c>
      <c r="F154" s="594"/>
      <c r="I154" s="609" t="s">
        <v>805</v>
      </c>
      <c r="J154" t="s">
        <v>770</v>
      </c>
      <c r="K154">
        <v>82209.53</v>
      </c>
      <c r="L154" s="110" t="s">
        <v>805</v>
      </c>
      <c r="M154" s="110" t="s">
        <v>777</v>
      </c>
      <c r="N154" s="595">
        <v>155990.39000000001</v>
      </c>
      <c r="R154" t="s">
        <v>805</v>
      </c>
      <c r="S154" t="e">
        <v>#N/A</v>
      </c>
      <c r="T154" t="s">
        <v>46</v>
      </c>
      <c r="U154" t="s">
        <v>46</v>
      </c>
      <c r="V154" t="s">
        <v>770</v>
      </c>
      <c r="W154" s="593">
        <v>89991.52</v>
      </c>
      <c r="X154" s="594"/>
      <c r="Y154" s="610">
        <v>0</v>
      </c>
    </row>
    <row r="155" spans="1:25" ht="15" x14ac:dyDescent="0.25">
      <c r="A155" t="s">
        <v>13</v>
      </c>
      <c r="B155" t="s">
        <v>770</v>
      </c>
      <c r="C155" s="593">
        <v>797844.86</v>
      </c>
      <c r="E155" t="s">
        <v>957</v>
      </c>
      <c r="F155" s="594"/>
      <c r="I155" s="609" t="s">
        <v>805</v>
      </c>
      <c r="J155" t="s">
        <v>773</v>
      </c>
      <c r="K155">
        <v>34523.379999999997</v>
      </c>
      <c r="L155" s="110" t="s">
        <v>805</v>
      </c>
      <c r="M155" s="110" t="s">
        <v>780</v>
      </c>
      <c r="N155" s="595">
        <v>19209.449999999986</v>
      </c>
      <c r="R155" t="s">
        <v>805</v>
      </c>
      <c r="S155" t="e">
        <v>#N/A</v>
      </c>
      <c r="T155" t="s">
        <v>46</v>
      </c>
      <c r="U155" t="s">
        <v>46</v>
      </c>
      <c r="V155" t="s">
        <v>773</v>
      </c>
      <c r="W155" s="593">
        <v>35851.360000000001</v>
      </c>
      <c r="X155" s="594"/>
      <c r="Y155" s="610">
        <v>0</v>
      </c>
    </row>
    <row r="156" spans="1:25" ht="15" x14ac:dyDescent="0.25">
      <c r="A156" t="s">
        <v>741</v>
      </c>
      <c r="B156" t="s">
        <v>770</v>
      </c>
      <c r="C156" s="593">
        <v>555665.67000000004</v>
      </c>
      <c r="E156" t="s">
        <v>958</v>
      </c>
      <c r="F156" s="594"/>
      <c r="I156" s="609" t="s">
        <v>805</v>
      </c>
      <c r="J156" t="s">
        <v>777</v>
      </c>
      <c r="K156">
        <v>141497.16999999998</v>
      </c>
      <c r="L156" s="110" t="s">
        <v>50</v>
      </c>
      <c r="M156" s="110" t="s">
        <v>753</v>
      </c>
      <c r="N156" s="595">
        <v>118982.34000000001</v>
      </c>
      <c r="R156" t="s">
        <v>805</v>
      </c>
      <c r="S156" t="e">
        <v>#N/A</v>
      </c>
      <c r="T156" t="s">
        <v>46</v>
      </c>
      <c r="U156" t="s">
        <v>46</v>
      </c>
      <c r="V156" t="s">
        <v>777</v>
      </c>
      <c r="W156" s="593">
        <v>148696.81</v>
      </c>
      <c r="X156" s="594"/>
      <c r="Y156" s="610">
        <v>0</v>
      </c>
    </row>
    <row r="157" spans="1:25" ht="15" x14ac:dyDescent="0.25">
      <c r="A157" t="s">
        <v>74</v>
      </c>
      <c r="B157" t="s">
        <v>770</v>
      </c>
      <c r="C157" s="593">
        <v>358086.53</v>
      </c>
      <c r="E157" t="s">
        <v>959</v>
      </c>
      <c r="F157" s="594"/>
      <c r="I157" s="609" t="s">
        <v>805</v>
      </c>
      <c r="J157" t="s">
        <v>780</v>
      </c>
      <c r="K157">
        <v>18702.359999999993</v>
      </c>
      <c r="L157" s="110" t="s">
        <v>50</v>
      </c>
      <c r="M157" s="110" t="s">
        <v>761</v>
      </c>
      <c r="N157" s="595">
        <v>28725.62</v>
      </c>
      <c r="O157" s="594">
        <v>0.45</v>
      </c>
      <c r="R157" t="s">
        <v>805</v>
      </c>
      <c r="S157" t="e">
        <v>#N/A</v>
      </c>
      <c r="T157" t="s">
        <v>46</v>
      </c>
      <c r="U157" t="s">
        <v>46</v>
      </c>
      <c r="V157" t="s">
        <v>780</v>
      </c>
      <c r="W157" s="593">
        <v>20138.400000000001</v>
      </c>
      <c r="X157" s="594"/>
      <c r="Y157" s="610">
        <v>0</v>
      </c>
    </row>
    <row r="158" spans="1:25" ht="15" x14ac:dyDescent="0.25">
      <c r="A158" t="s">
        <v>75</v>
      </c>
      <c r="B158" t="s">
        <v>770</v>
      </c>
      <c r="C158" s="593">
        <v>408257.99999999988</v>
      </c>
      <c r="E158" t="s">
        <v>960</v>
      </c>
      <c r="F158" s="594"/>
      <c r="I158" s="609" t="s">
        <v>807</v>
      </c>
      <c r="J158" t="s">
        <v>753</v>
      </c>
      <c r="K158">
        <v>25375.170000000002</v>
      </c>
      <c r="L158" s="110" t="s">
        <v>50</v>
      </c>
      <c r="M158" s="110" t="s">
        <v>758</v>
      </c>
      <c r="N158" s="595">
        <v>58828.770000000004</v>
      </c>
      <c r="O158" s="594">
        <v>1</v>
      </c>
      <c r="R158" t="s">
        <v>807</v>
      </c>
      <c r="S158" t="e">
        <v>#N/A</v>
      </c>
      <c r="T158" t="e">
        <v>#N/A</v>
      </c>
      <c r="U158" s="131" t="s">
        <v>807</v>
      </c>
      <c r="V158" t="s">
        <v>753</v>
      </c>
      <c r="W158" s="593">
        <v>31339.559999999998</v>
      </c>
      <c r="X158" s="594"/>
      <c r="Y158" s="610">
        <v>0</v>
      </c>
    </row>
    <row r="159" spans="1:25" ht="15" x14ac:dyDescent="0.25">
      <c r="A159" t="s">
        <v>846</v>
      </c>
      <c r="B159" t="s">
        <v>770</v>
      </c>
      <c r="C159" s="593">
        <v>652605.42999999993</v>
      </c>
      <c r="E159" t="s">
        <v>961</v>
      </c>
      <c r="F159" s="594"/>
      <c r="I159" s="609" t="s">
        <v>807</v>
      </c>
      <c r="J159" t="s">
        <v>758</v>
      </c>
      <c r="K159">
        <v>8494.6500000000015</v>
      </c>
      <c r="L159" s="110" t="s">
        <v>50</v>
      </c>
      <c r="M159" s="110" t="s">
        <v>770</v>
      </c>
      <c r="N159" s="595">
        <v>889402.11999999988</v>
      </c>
      <c r="R159" t="s">
        <v>807</v>
      </c>
      <c r="S159" t="e">
        <v>#N/A</v>
      </c>
      <c r="T159" t="e">
        <v>#N/A</v>
      </c>
      <c r="U159" s="131" t="s">
        <v>807</v>
      </c>
      <c r="V159" t="s">
        <v>758</v>
      </c>
      <c r="W159" s="593">
        <v>7052.2800000000025</v>
      </c>
      <c r="X159" s="594">
        <v>1</v>
      </c>
      <c r="Y159" s="610">
        <v>7052.2800000000025</v>
      </c>
    </row>
    <row r="160" spans="1:25" ht="15" x14ac:dyDescent="0.25">
      <c r="A160" t="s">
        <v>848</v>
      </c>
      <c r="B160" t="s">
        <v>770</v>
      </c>
      <c r="C160" s="593">
        <v>144352.78000000003</v>
      </c>
      <c r="E160" t="s">
        <v>962</v>
      </c>
      <c r="F160" s="594"/>
      <c r="I160" s="609" t="s">
        <v>807</v>
      </c>
      <c r="J160" t="s">
        <v>770</v>
      </c>
      <c r="K160">
        <v>36869.69</v>
      </c>
      <c r="L160" s="110" t="s">
        <v>50</v>
      </c>
      <c r="M160" s="110" t="s">
        <v>773</v>
      </c>
      <c r="N160" s="595">
        <v>37732.199999999997</v>
      </c>
      <c r="R160" t="s">
        <v>807</v>
      </c>
      <c r="S160" t="e">
        <v>#N/A</v>
      </c>
      <c r="T160" t="e">
        <v>#N/A</v>
      </c>
      <c r="U160" s="131" t="s">
        <v>807</v>
      </c>
      <c r="V160" t="s">
        <v>770</v>
      </c>
      <c r="W160" s="593">
        <v>44054.719999999994</v>
      </c>
      <c r="X160" s="594"/>
      <c r="Y160" s="610">
        <v>0</v>
      </c>
    </row>
    <row r="161" spans="1:25" ht="15" x14ac:dyDescent="0.25">
      <c r="A161" t="s">
        <v>84</v>
      </c>
      <c r="B161" t="s">
        <v>770</v>
      </c>
      <c r="C161" s="593">
        <v>394628.64999999997</v>
      </c>
      <c r="E161" t="s">
        <v>963</v>
      </c>
      <c r="F161" s="594"/>
      <c r="I161" s="609" t="s">
        <v>807</v>
      </c>
      <c r="J161" t="s">
        <v>773</v>
      </c>
      <c r="K161">
        <v>15407.6</v>
      </c>
      <c r="L161" s="110" t="s">
        <v>50</v>
      </c>
      <c r="M161" s="110" t="s">
        <v>777</v>
      </c>
      <c r="N161" s="595">
        <v>1615356.6700000002</v>
      </c>
      <c r="R161" t="s">
        <v>807</v>
      </c>
      <c r="S161" t="e">
        <v>#N/A</v>
      </c>
      <c r="T161" t="e">
        <v>#N/A</v>
      </c>
      <c r="U161" s="131" t="s">
        <v>807</v>
      </c>
      <c r="V161" t="s">
        <v>773</v>
      </c>
      <c r="W161" s="593">
        <v>17550.759999999998</v>
      </c>
      <c r="X161" s="594"/>
      <c r="Y161" s="610">
        <v>0</v>
      </c>
    </row>
    <row r="162" spans="1:25" ht="15" x14ac:dyDescent="0.25">
      <c r="A162" t="s">
        <v>851</v>
      </c>
      <c r="B162" t="s">
        <v>770</v>
      </c>
      <c r="C162" s="593">
        <v>1773905.2499999998</v>
      </c>
      <c r="E162" t="s">
        <v>964</v>
      </c>
      <c r="F162" s="594"/>
      <c r="I162" s="609" t="s">
        <v>807</v>
      </c>
      <c r="J162" t="s">
        <v>777</v>
      </c>
      <c r="K162">
        <v>63359.98</v>
      </c>
      <c r="L162" s="110" t="s">
        <v>50</v>
      </c>
      <c r="M162" s="110" t="s">
        <v>780</v>
      </c>
      <c r="N162" s="595">
        <v>41374.200000000019</v>
      </c>
      <c r="R162" t="s">
        <v>807</v>
      </c>
      <c r="S162" t="e">
        <v>#N/A</v>
      </c>
      <c r="T162" t="e">
        <v>#N/A</v>
      </c>
      <c r="U162" s="131" t="s">
        <v>807</v>
      </c>
      <c r="V162" t="s">
        <v>777</v>
      </c>
      <c r="W162" s="593">
        <v>73831.98000000001</v>
      </c>
      <c r="X162" s="594"/>
      <c r="Y162" s="610">
        <v>0</v>
      </c>
    </row>
    <row r="163" spans="1:25" ht="15" x14ac:dyDescent="0.25">
      <c r="A163" t="s">
        <v>752</v>
      </c>
      <c r="B163" t="s">
        <v>773</v>
      </c>
      <c r="C163" s="593">
        <v>4168921.29</v>
      </c>
      <c r="E163" t="s">
        <v>965</v>
      </c>
      <c r="F163" s="594"/>
      <c r="I163" s="609" t="s">
        <v>807</v>
      </c>
      <c r="J163" t="s">
        <v>780</v>
      </c>
      <c r="K163">
        <v>6546.0700000000006</v>
      </c>
      <c r="L163" s="110" t="s">
        <v>50</v>
      </c>
      <c r="M163" s="110" t="s">
        <v>751</v>
      </c>
      <c r="N163" s="595">
        <v>102425.04</v>
      </c>
      <c r="O163" s="594">
        <v>1</v>
      </c>
      <c r="R163" t="s">
        <v>807</v>
      </c>
      <c r="S163" t="e">
        <v>#N/A</v>
      </c>
      <c r="T163" t="e">
        <v>#N/A</v>
      </c>
      <c r="U163" s="131" t="s">
        <v>807</v>
      </c>
      <c r="V163" t="s">
        <v>780</v>
      </c>
      <c r="W163" s="593">
        <v>6712.7999999999984</v>
      </c>
      <c r="X163" s="594"/>
      <c r="Y163" s="610">
        <v>0</v>
      </c>
    </row>
    <row r="164" spans="1:25" ht="15" x14ac:dyDescent="0.25">
      <c r="A164" t="s">
        <v>22</v>
      </c>
      <c r="B164" t="s">
        <v>773</v>
      </c>
      <c r="C164" s="593">
        <v>103338.54000000001</v>
      </c>
      <c r="E164" t="s">
        <v>966</v>
      </c>
      <c r="F164" s="594"/>
      <c r="I164" s="609" t="s">
        <v>50</v>
      </c>
      <c r="J164" t="s">
        <v>753</v>
      </c>
      <c r="K164">
        <v>130655.99999999999</v>
      </c>
      <c r="L164" s="110" t="s">
        <v>810</v>
      </c>
      <c r="M164" s="110" t="s">
        <v>753</v>
      </c>
      <c r="N164" s="595">
        <v>7000.52</v>
      </c>
      <c r="R164" t="s">
        <v>50</v>
      </c>
      <c r="S164" t="s">
        <v>50</v>
      </c>
      <c r="T164" t="s">
        <v>50</v>
      </c>
      <c r="U164" t="s">
        <v>50</v>
      </c>
      <c r="V164" t="s">
        <v>753</v>
      </c>
      <c r="W164" s="593">
        <v>151949.28</v>
      </c>
      <c r="X164" s="594"/>
      <c r="Y164" s="610">
        <v>0</v>
      </c>
    </row>
    <row r="165" spans="1:25" ht="15" x14ac:dyDescent="0.25">
      <c r="A165" t="s">
        <v>27</v>
      </c>
      <c r="B165" t="s">
        <v>773</v>
      </c>
      <c r="C165" s="593">
        <v>10843.41</v>
      </c>
      <c r="E165" t="s">
        <v>967</v>
      </c>
      <c r="F165" s="594"/>
      <c r="I165" s="609" t="s">
        <v>50</v>
      </c>
      <c r="J165" t="s">
        <v>761</v>
      </c>
      <c r="K165">
        <v>29049.550000000003</v>
      </c>
      <c r="L165" s="110" t="s">
        <v>810</v>
      </c>
      <c r="M165" s="110" t="s">
        <v>761</v>
      </c>
      <c r="N165" s="595">
        <v>19489.010000000002</v>
      </c>
      <c r="O165" s="594">
        <v>0.45</v>
      </c>
      <c r="R165" t="s">
        <v>50</v>
      </c>
      <c r="S165" t="s">
        <v>50</v>
      </c>
      <c r="T165" t="s">
        <v>50</v>
      </c>
      <c r="U165" t="s">
        <v>50</v>
      </c>
      <c r="V165" t="s">
        <v>761</v>
      </c>
      <c r="W165" s="593">
        <v>30325.890000000007</v>
      </c>
      <c r="X165" s="594">
        <v>0.45</v>
      </c>
      <c r="Y165" s="610">
        <v>13646.650500000003</v>
      </c>
    </row>
    <row r="166" spans="1:25" ht="15" x14ac:dyDescent="0.25">
      <c r="A166" t="s">
        <v>768</v>
      </c>
      <c r="B166" t="s">
        <v>773</v>
      </c>
      <c r="C166" s="593">
        <v>229764.26</v>
      </c>
      <c r="E166" t="s">
        <v>968</v>
      </c>
      <c r="F166" s="594"/>
      <c r="I166" s="609" t="s">
        <v>50</v>
      </c>
      <c r="J166" t="s">
        <v>758</v>
      </c>
      <c r="K166">
        <v>48064.680000000029</v>
      </c>
      <c r="L166" s="110" t="s">
        <v>810</v>
      </c>
      <c r="M166" s="110" t="s">
        <v>758</v>
      </c>
      <c r="N166" s="595">
        <v>9168.1200000000008</v>
      </c>
      <c r="O166" s="594">
        <v>1</v>
      </c>
      <c r="R166" t="s">
        <v>50</v>
      </c>
      <c r="S166" t="s">
        <v>50</v>
      </c>
      <c r="T166" t="s">
        <v>50</v>
      </c>
      <c r="U166" t="s">
        <v>50</v>
      </c>
      <c r="V166" t="s">
        <v>758</v>
      </c>
      <c r="W166" s="593">
        <v>42313.680000000015</v>
      </c>
      <c r="X166" s="594">
        <v>1</v>
      </c>
      <c r="Y166" s="610">
        <v>42313.680000000015</v>
      </c>
    </row>
    <row r="167" spans="1:25" ht="15" x14ac:dyDescent="0.25">
      <c r="A167" t="s">
        <v>814</v>
      </c>
      <c r="B167" t="s">
        <v>773</v>
      </c>
      <c r="C167" s="593">
        <v>14866.300000000001</v>
      </c>
      <c r="E167" t="s">
        <v>969</v>
      </c>
      <c r="F167" s="594"/>
      <c r="I167" s="609" t="s">
        <v>50</v>
      </c>
      <c r="J167" t="s">
        <v>770</v>
      </c>
      <c r="K167">
        <v>866762.29</v>
      </c>
      <c r="L167" s="110" t="s">
        <v>810</v>
      </c>
      <c r="M167" s="110" t="s">
        <v>773</v>
      </c>
      <c r="N167" s="595">
        <v>4630.6899999999996</v>
      </c>
      <c r="R167" t="s">
        <v>50</v>
      </c>
      <c r="S167" t="s">
        <v>50</v>
      </c>
      <c r="T167" t="s">
        <v>50</v>
      </c>
      <c r="U167" t="s">
        <v>50</v>
      </c>
      <c r="V167" t="s">
        <v>770</v>
      </c>
      <c r="W167" s="593">
        <v>1036403.9899999999</v>
      </c>
      <c r="X167" s="594"/>
      <c r="Y167" s="610">
        <v>0</v>
      </c>
    </row>
    <row r="168" spans="1:25" ht="15" x14ac:dyDescent="0.25">
      <c r="A168" t="s">
        <v>771</v>
      </c>
      <c r="B168" t="s">
        <v>773</v>
      </c>
      <c r="C168" s="593">
        <v>55705.53</v>
      </c>
      <c r="E168" t="s">
        <v>970</v>
      </c>
      <c r="F168" s="594"/>
      <c r="I168" s="609" t="s">
        <v>50</v>
      </c>
      <c r="J168" t="s">
        <v>773</v>
      </c>
      <c r="K168">
        <v>39598.630000000005</v>
      </c>
      <c r="L168" s="110" t="s">
        <v>810</v>
      </c>
      <c r="M168" s="110" t="s">
        <v>777</v>
      </c>
      <c r="N168" s="595">
        <v>18714.980000000003</v>
      </c>
      <c r="R168" t="s">
        <v>50</v>
      </c>
      <c r="S168" t="s">
        <v>50</v>
      </c>
      <c r="T168" t="s">
        <v>50</v>
      </c>
      <c r="U168" t="s">
        <v>50</v>
      </c>
      <c r="V168" t="s">
        <v>773</v>
      </c>
      <c r="W168" s="593">
        <v>40119.129999999997</v>
      </c>
      <c r="X168" s="594"/>
      <c r="Y168" s="610">
        <v>0</v>
      </c>
    </row>
    <row r="169" spans="1:25" ht="15" x14ac:dyDescent="0.25">
      <c r="A169" t="s">
        <v>775</v>
      </c>
      <c r="B169" t="s">
        <v>773</v>
      </c>
      <c r="C169" s="593">
        <v>315207.42000000004</v>
      </c>
      <c r="E169" t="s">
        <v>971</v>
      </c>
      <c r="F169" s="594"/>
      <c r="I169" s="609" t="s">
        <v>50</v>
      </c>
      <c r="J169" t="s">
        <v>777</v>
      </c>
      <c r="K169">
        <v>1514814.97</v>
      </c>
      <c r="L169" s="110" t="s">
        <v>810</v>
      </c>
      <c r="M169" s="110" t="s">
        <v>780</v>
      </c>
      <c r="N169" s="595">
        <v>5910.6000000000013</v>
      </c>
      <c r="R169" t="s">
        <v>50</v>
      </c>
      <c r="S169" t="s">
        <v>50</v>
      </c>
      <c r="T169" t="s">
        <v>50</v>
      </c>
      <c r="U169" t="s">
        <v>50</v>
      </c>
      <c r="V169" t="s">
        <v>777</v>
      </c>
      <c r="W169" s="593">
        <v>1760005.62</v>
      </c>
      <c r="X169" s="594"/>
      <c r="Y169" s="610">
        <v>0</v>
      </c>
    </row>
    <row r="170" spans="1:25" ht="15" x14ac:dyDescent="0.25">
      <c r="A170" t="s">
        <v>778</v>
      </c>
      <c r="B170" t="s">
        <v>773</v>
      </c>
      <c r="C170" s="593">
        <v>84011.489999999991</v>
      </c>
      <c r="E170" t="s">
        <v>972</v>
      </c>
      <c r="F170" s="594"/>
      <c r="I170" s="609" t="s">
        <v>50</v>
      </c>
      <c r="J170" t="s">
        <v>780</v>
      </c>
      <c r="K170">
        <v>43638.84000000004</v>
      </c>
      <c r="L170" s="110" t="s">
        <v>12</v>
      </c>
      <c r="M170" s="110" t="s">
        <v>753</v>
      </c>
      <c r="N170" s="595">
        <v>797927.26</v>
      </c>
      <c r="R170" t="s">
        <v>50</v>
      </c>
      <c r="S170" t="s">
        <v>50</v>
      </c>
      <c r="T170" t="s">
        <v>50</v>
      </c>
      <c r="U170" t="s">
        <v>50</v>
      </c>
      <c r="V170" t="s">
        <v>780</v>
      </c>
      <c r="W170" s="593">
        <v>46989.600000000071</v>
      </c>
      <c r="X170" s="594"/>
      <c r="Y170" s="610">
        <v>0</v>
      </c>
    </row>
    <row r="171" spans="1:25" ht="15" x14ac:dyDescent="0.25">
      <c r="A171" t="s">
        <v>781</v>
      </c>
      <c r="B171" t="s">
        <v>773</v>
      </c>
      <c r="C171" s="593">
        <v>2005916</v>
      </c>
      <c r="E171" t="s">
        <v>973</v>
      </c>
      <c r="F171" s="594"/>
      <c r="I171" s="609" t="s">
        <v>50</v>
      </c>
      <c r="J171" t="s">
        <v>751</v>
      </c>
      <c r="K171">
        <v>81502.44</v>
      </c>
      <c r="L171" s="110" t="s">
        <v>12</v>
      </c>
      <c r="M171" s="110" t="s">
        <v>745</v>
      </c>
      <c r="N171" s="595">
        <v>82234.53</v>
      </c>
      <c r="O171" s="594">
        <v>1</v>
      </c>
      <c r="R171" t="s">
        <v>50</v>
      </c>
      <c r="S171" t="s">
        <v>50</v>
      </c>
      <c r="T171" t="s">
        <v>50</v>
      </c>
      <c r="U171" t="s">
        <v>50</v>
      </c>
      <c r="V171" t="s">
        <v>751</v>
      </c>
      <c r="W171" s="593">
        <v>60579.839999999997</v>
      </c>
      <c r="X171" s="594">
        <v>1</v>
      </c>
      <c r="Y171" s="610">
        <v>60579.839999999997</v>
      </c>
    </row>
    <row r="172" spans="1:25" ht="15" x14ac:dyDescent="0.25">
      <c r="A172" t="s">
        <v>783</v>
      </c>
      <c r="B172" t="s">
        <v>773</v>
      </c>
      <c r="C172" s="593">
        <v>81503.420000000013</v>
      </c>
      <c r="E172" t="s">
        <v>974</v>
      </c>
      <c r="F172" s="594"/>
      <c r="I172" s="609" t="s">
        <v>810</v>
      </c>
      <c r="J172" t="s">
        <v>753</v>
      </c>
      <c r="K172">
        <v>8162.6400000000012</v>
      </c>
      <c r="L172" s="110" t="s">
        <v>12</v>
      </c>
      <c r="M172" s="110" t="s">
        <v>758</v>
      </c>
      <c r="N172" s="595">
        <v>9168.1200000000008</v>
      </c>
      <c r="O172" s="594">
        <v>1</v>
      </c>
      <c r="R172" t="s">
        <v>810</v>
      </c>
      <c r="S172" t="e">
        <v>#N/A</v>
      </c>
      <c r="T172" t="e">
        <v>#N/A</v>
      </c>
      <c r="U172" s="131" t="s">
        <v>810</v>
      </c>
      <c r="V172" t="s">
        <v>753</v>
      </c>
      <c r="W172" s="593">
        <v>8938.25</v>
      </c>
      <c r="X172" s="594"/>
      <c r="Y172" s="610">
        <v>0</v>
      </c>
    </row>
    <row r="173" spans="1:25" ht="15" x14ac:dyDescent="0.25">
      <c r="A173" t="s">
        <v>8</v>
      </c>
      <c r="B173" t="s">
        <v>773</v>
      </c>
      <c r="C173" s="593">
        <v>110160.03999999998</v>
      </c>
      <c r="E173" t="s">
        <v>975</v>
      </c>
      <c r="F173" s="594"/>
      <c r="I173" s="609" t="s">
        <v>810</v>
      </c>
      <c r="J173" t="s">
        <v>761</v>
      </c>
      <c r="K173">
        <v>22078.480000000003</v>
      </c>
      <c r="L173" s="110" t="s">
        <v>12</v>
      </c>
      <c r="M173" s="110" t="s">
        <v>770</v>
      </c>
      <c r="N173" s="595">
        <v>1185588.3699999999</v>
      </c>
      <c r="R173" t="s">
        <v>810</v>
      </c>
      <c r="S173" t="e">
        <v>#N/A</v>
      </c>
      <c r="T173" t="e">
        <v>#N/A</v>
      </c>
      <c r="U173" s="131" t="s">
        <v>810</v>
      </c>
      <c r="V173" t="s">
        <v>761</v>
      </c>
      <c r="W173" s="593">
        <v>22894.399999999998</v>
      </c>
      <c r="X173" s="594">
        <v>0.45</v>
      </c>
      <c r="Y173" s="610">
        <v>10302.48</v>
      </c>
    </row>
    <row r="174" spans="1:25" ht="15" x14ac:dyDescent="0.25">
      <c r="A174" t="s">
        <v>786</v>
      </c>
      <c r="B174" t="s">
        <v>773</v>
      </c>
      <c r="C174" s="593">
        <v>393502.71999999997</v>
      </c>
      <c r="E174" t="s">
        <v>976</v>
      </c>
      <c r="F174" s="594"/>
      <c r="I174" s="609" t="s">
        <v>810</v>
      </c>
      <c r="J174" t="s">
        <v>758</v>
      </c>
      <c r="K174">
        <v>8010.7800000000007</v>
      </c>
      <c r="L174" s="110" t="s">
        <v>12</v>
      </c>
      <c r="M174" s="110" t="s">
        <v>773</v>
      </c>
      <c r="N174" s="595">
        <v>522545.38000000012</v>
      </c>
      <c r="R174" t="s">
        <v>810</v>
      </c>
      <c r="S174" t="e">
        <v>#N/A</v>
      </c>
      <c r="T174" t="e">
        <v>#N/A</v>
      </c>
      <c r="U174" s="131" t="s">
        <v>810</v>
      </c>
      <c r="V174" t="s">
        <v>758</v>
      </c>
      <c r="W174" s="593">
        <v>7052.2800000000025</v>
      </c>
      <c r="X174" s="594">
        <v>1</v>
      </c>
      <c r="Y174" s="610">
        <v>7052.2800000000025</v>
      </c>
    </row>
    <row r="175" spans="1:25" ht="15" x14ac:dyDescent="0.25">
      <c r="A175" t="s">
        <v>788</v>
      </c>
      <c r="B175" t="s">
        <v>773</v>
      </c>
      <c r="C175" s="593">
        <v>38838.89</v>
      </c>
      <c r="E175" t="s">
        <v>977</v>
      </c>
      <c r="F175" s="594"/>
      <c r="I175" s="609" t="s">
        <v>810</v>
      </c>
      <c r="J175" t="s">
        <v>773</v>
      </c>
      <c r="K175">
        <v>5038.2099999999991</v>
      </c>
      <c r="L175" s="110" t="s">
        <v>12</v>
      </c>
      <c r="M175" s="110" t="s">
        <v>777</v>
      </c>
      <c r="N175" s="595">
        <v>2084639.65</v>
      </c>
      <c r="R175" t="s">
        <v>810</v>
      </c>
      <c r="S175" t="e">
        <v>#N/A</v>
      </c>
      <c r="T175" t="e">
        <v>#N/A</v>
      </c>
      <c r="U175" s="131" t="s">
        <v>810</v>
      </c>
      <c r="V175" t="s">
        <v>773</v>
      </c>
      <c r="W175" s="593">
        <v>5005.59</v>
      </c>
      <c r="X175" s="594"/>
      <c r="Y175" s="610">
        <v>0</v>
      </c>
    </row>
    <row r="176" spans="1:25" ht="15" x14ac:dyDescent="0.25">
      <c r="A176" t="s">
        <v>9</v>
      </c>
      <c r="B176" t="s">
        <v>773</v>
      </c>
      <c r="C176" s="593">
        <v>612740.01</v>
      </c>
      <c r="E176" t="s">
        <v>978</v>
      </c>
      <c r="F176" s="594"/>
      <c r="I176" s="609" t="s">
        <v>810</v>
      </c>
      <c r="J176" t="s">
        <v>777</v>
      </c>
      <c r="K176">
        <v>20505.939999999999</v>
      </c>
      <c r="L176" s="110" t="s">
        <v>12</v>
      </c>
      <c r="M176" s="110" t="s">
        <v>780</v>
      </c>
      <c r="N176" s="595">
        <v>47284.800000000054</v>
      </c>
      <c r="R176" t="s">
        <v>810</v>
      </c>
      <c r="S176" t="e">
        <v>#N/A</v>
      </c>
      <c r="T176" t="e">
        <v>#N/A</v>
      </c>
      <c r="U176" s="131" t="s">
        <v>810</v>
      </c>
      <c r="V176" t="s">
        <v>777</v>
      </c>
      <c r="W176" s="593">
        <v>20590.010000000002</v>
      </c>
      <c r="X176" s="594"/>
      <c r="Y176" s="610">
        <v>0</v>
      </c>
    </row>
    <row r="177" spans="1:25" ht="15" x14ac:dyDescent="0.25">
      <c r="A177" t="s">
        <v>791</v>
      </c>
      <c r="B177" t="s">
        <v>773</v>
      </c>
      <c r="C177" s="593">
        <v>91235.209999999992</v>
      </c>
      <c r="E177" t="s">
        <v>979</v>
      </c>
      <c r="F177" s="594"/>
      <c r="I177" s="609" t="s">
        <v>810</v>
      </c>
      <c r="J177" t="s">
        <v>780</v>
      </c>
      <c r="K177">
        <v>6234.1200000000017</v>
      </c>
      <c r="L177" s="110" t="s">
        <v>52</v>
      </c>
      <c r="M177" s="110" t="s">
        <v>753</v>
      </c>
      <c r="N177" s="595">
        <v>955149.34000000008</v>
      </c>
      <c r="R177" t="s">
        <v>810</v>
      </c>
      <c r="S177" t="e">
        <v>#N/A</v>
      </c>
      <c r="T177" t="e">
        <v>#N/A</v>
      </c>
      <c r="U177" s="131" t="s">
        <v>810</v>
      </c>
      <c r="V177" t="s">
        <v>780</v>
      </c>
      <c r="W177" s="593">
        <v>6712.7999999999984</v>
      </c>
      <c r="X177" s="594"/>
      <c r="Y177" s="610">
        <v>0</v>
      </c>
    </row>
    <row r="178" spans="1:25" ht="15" x14ac:dyDescent="0.25">
      <c r="A178" t="s">
        <v>793</v>
      </c>
      <c r="B178" t="s">
        <v>773</v>
      </c>
      <c r="C178" s="593">
        <v>426049.53</v>
      </c>
      <c r="E178" t="s">
        <v>980</v>
      </c>
      <c r="F178" s="594"/>
      <c r="I178" s="609" t="s">
        <v>12</v>
      </c>
      <c r="J178" t="s">
        <v>753</v>
      </c>
      <c r="K178">
        <v>738247.12999999989</v>
      </c>
      <c r="L178" s="110" t="s">
        <v>52</v>
      </c>
      <c r="M178" s="110" t="s">
        <v>770</v>
      </c>
      <c r="N178" s="595">
        <v>1406314.66</v>
      </c>
      <c r="R178" s="615" t="s">
        <v>12</v>
      </c>
      <c r="S178" t="s">
        <v>51</v>
      </c>
      <c r="T178" t="s">
        <v>51</v>
      </c>
      <c r="U178" s="615" t="s">
        <v>12</v>
      </c>
      <c r="V178" t="s">
        <v>753</v>
      </c>
      <c r="W178" s="593">
        <v>888590.35</v>
      </c>
      <c r="X178" s="594"/>
      <c r="Y178" s="610">
        <v>0</v>
      </c>
    </row>
    <row r="179" spans="1:25" ht="15" x14ac:dyDescent="0.25">
      <c r="A179" t="s">
        <v>795</v>
      </c>
      <c r="B179" t="s">
        <v>773</v>
      </c>
      <c r="C179" s="593">
        <v>87544.38</v>
      </c>
      <c r="E179" t="s">
        <v>981</v>
      </c>
      <c r="F179" s="594"/>
      <c r="I179" s="609" t="s">
        <v>12</v>
      </c>
      <c r="J179" t="s">
        <v>745</v>
      </c>
      <c r="K179">
        <v>80427.829999999987</v>
      </c>
      <c r="L179" s="110" t="s">
        <v>52</v>
      </c>
      <c r="M179" s="110" t="s">
        <v>773</v>
      </c>
      <c r="N179" s="595">
        <v>619829.98</v>
      </c>
      <c r="R179" s="615" t="s">
        <v>12</v>
      </c>
      <c r="S179" t="s">
        <v>51</v>
      </c>
      <c r="T179" t="s">
        <v>51</v>
      </c>
      <c r="U179" s="615" t="s">
        <v>12</v>
      </c>
      <c r="V179" t="s">
        <v>745</v>
      </c>
      <c r="W179" s="593">
        <v>86331.23</v>
      </c>
      <c r="X179" s="594">
        <v>1</v>
      </c>
      <c r="Y179" s="610">
        <v>86331.23</v>
      </c>
    </row>
    <row r="180" spans="1:25" ht="15" x14ac:dyDescent="0.25">
      <c r="A180" t="s">
        <v>797</v>
      </c>
      <c r="B180" t="s">
        <v>773</v>
      </c>
      <c r="C180" s="593">
        <v>93584.62000000001</v>
      </c>
      <c r="E180" t="s">
        <v>982</v>
      </c>
      <c r="F180" s="594"/>
      <c r="I180" s="609" t="s">
        <v>12</v>
      </c>
      <c r="J180" t="s">
        <v>758</v>
      </c>
      <c r="K180">
        <v>8010.7800000000007</v>
      </c>
      <c r="L180" s="110" t="s">
        <v>52</v>
      </c>
      <c r="M180" s="110" t="s">
        <v>777</v>
      </c>
      <c r="N180" s="595">
        <v>2554251.44</v>
      </c>
      <c r="R180" s="615" t="s">
        <v>12</v>
      </c>
      <c r="S180" t="s">
        <v>51</v>
      </c>
      <c r="T180" t="s">
        <v>51</v>
      </c>
      <c r="U180" s="615" t="s">
        <v>12</v>
      </c>
      <c r="V180" t="s">
        <v>758</v>
      </c>
      <c r="W180" s="593">
        <v>7052.2800000000025</v>
      </c>
      <c r="X180" s="594">
        <v>1</v>
      </c>
      <c r="Y180" s="610">
        <v>7052.2800000000025</v>
      </c>
    </row>
    <row r="181" spans="1:25" ht="15" x14ac:dyDescent="0.25">
      <c r="A181" t="s">
        <v>10</v>
      </c>
      <c r="B181" t="s">
        <v>773</v>
      </c>
      <c r="C181" s="593">
        <v>157635.22999999998</v>
      </c>
      <c r="E181" t="s">
        <v>983</v>
      </c>
      <c r="F181" s="594"/>
      <c r="I181" s="609" t="s">
        <v>12</v>
      </c>
      <c r="J181" t="s">
        <v>770</v>
      </c>
      <c r="K181">
        <v>1066880.5599999998</v>
      </c>
      <c r="L181" s="110" t="s">
        <v>52</v>
      </c>
      <c r="M181" s="110" t="s">
        <v>780</v>
      </c>
      <c r="N181" s="595">
        <v>23642.39999999998</v>
      </c>
      <c r="R181" s="615" t="s">
        <v>12</v>
      </c>
      <c r="S181" t="s">
        <v>51</v>
      </c>
      <c r="T181" t="s">
        <v>51</v>
      </c>
      <c r="U181" s="615" t="s">
        <v>12</v>
      </c>
      <c r="V181" t="s">
        <v>770</v>
      </c>
      <c r="W181" s="593">
        <v>1241702.4099999997</v>
      </c>
      <c r="X181" s="594"/>
      <c r="Y181" s="610">
        <v>0</v>
      </c>
    </row>
    <row r="182" spans="1:25" ht="15" x14ac:dyDescent="0.25">
      <c r="A182" t="s">
        <v>800</v>
      </c>
      <c r="B182" t="s">
        <v>773</v>
      </c>
      <c r="C182" s="593">
        <v>723759.92</v>
      </c>
      <c r="E182" t="s">
        <v>984</v>
      </c>
      <c r="F182" s="594"/>
      <c r="I182" s="609" t="s">
        <v>12</v>
      </c>
      <c r="J182" t="s">
        <v>773</v>
      </c>
      <c r="K182">
        <v>445864.07</v>
      </c>
      <c r="L182" s="110" t="s">
        <v>816</v>
      </c>
      <c r="M182" s="110" t="s">
        <v>753</v>
      </c>
      <c r="N182" s="595">
        <v>571752.22000000009</v>
      </c>
      <c r="R182" s="615" t="s">
        <v>12</v>
      </c>
      <c r="S182" t="s">
        <v>51</v>
      </c>
      <c r="T182" t="s">
        <v>51</v>
      </c>
      <c r="U182" s="615" t="s">
        <v>12</v>
      </c>
      <c r="V182" t="s">
        <v>773</v>
      </c>
      <c r="W182" s="593">
        <v>494676.42000000004</v>
      </c>
      <c r="X182" s="594"/>
      <c r="Y182" s="610">
        <v>0</v>
      </c>
    </row>
    <row r="183" spans="1:25" ht="15" x14ac:dyDescent="0.25">
      <c r="A183" t="s">
        <v>802</v>
      </c>
      <c r="B183" t="s">
        <v>773</v>
      </c>
      <c r="C183" s="593">
        <v>113580.53999999998</v>
      </c>
      <c r="E183" t="s">
        <v>985</v>
      </c>
      <c r="F183" s="594"/>
      <c r="I183" s="609" t="s">
        <v>12</v>
      </c>
      <c r="J183" t="s">
        <v>777</v>
      </c>
      <c r="K183">
        <v>1790888.4100000001</v>
      </c>
      <c r="L183" s="110" t="s">
        <v>816</v>
      </c>
      <c r="M183" s="110" t="s">
        <v>770</v>
      </c>
      <c r="N183" s="595">
        <v>839507.87000000011</v>
      </c>
      <c r="R183" s="615" t="s">
        <v>12</v>
      </c>
      <c r="S183" t="s">
        <v>51</v>
      </c>
      <c r="T183" t="s">
        <v>51</v>
      </c>
      <c r="U183" s="615" t="s">
        <v>12</v>
      </c>
      <c r="V183" t="s">
        <v>777</v>
      </c>
      <c r="W183" s="593">
        <v>2062720.75</v>
      </c>
      <c r="X183" s="594"/>
      <c r="Y183" s="610">
        <v>0</v>
      </c>
    </row>
    <row r="184" spans="1:25" ht="15" x14ac:dyDescent="0.25">
      <c r="A184" t="s">
        <v>11</v>
      </c>
      <c r="B184" t="s">
        <v>773</v>
      </c>
      <c r="C184" s="593">
        <v>80056.700000000012</v>
      </c>
      <c r="E184" t="s">
        <v>986</v>
      </c>
      <c r="F184" s="594"/>
      <c r="I184" s="609" t="s">
        <v>12</v>
      </c>
      <c r="J184" t="s">
        <v>780</v>
      </c>
      <c r="K184">
        <v>49872.960000000072</v>
      </c>
      <c r="L184" s="110" t="s">
        <v>816</v>
      </c>
      <c r="M184" s="110" t="s">
        <v>773</v>
      </c>
      <c r="N184" s="595">
        <v>370011.18000000005</v>
      </c>
      <c r="R184" s="615" t="s">
        <v>12</v>
      </c>
      <c r="S184" t="s">
        <v>51</v>
      </c>
      <c r="T184" t="s">
        <v>51</v>
      </c>
      <c r="U184" s="615" t="s">
        <v>12</v>
      </c>
      <c r="V184" t="s">
        <v>780</v>
      </c>
      <c r="W184" s="593">
        <v>53702.400000000089</v>
      </c>
      <c r="X184" s="594"/>
      <c r="Y184" s="610">
        <v>0</v>
      </c>
    </row>
    <row r="185" spans="1:25" ht="15" x14ac:dyDescent="0.25">
      <c r="A185" t="s">
        <v>805</v>
      </c>
      <c r="B185" t="s">
        <v>773</v>
      </c>
      <c r="C185" s="593">
        <v>35851.360000000001</v>
      </c>
      <c r="E185" t="s">
        <v>987</v>
      </c>
      <c r="F185" s="594"/>
      <c r="I185" s="609" t="s">
        <v>52</v>
      </c>
      <c r="J185" t="s">
        <v>753</v>
      </c>
      <c r="K185">
        <v>1104343.47</v>
      </c>
      <c r="L185" s="110" t="s">
        <v>816</v>
      </c>
      <c r="M185" s="110" t="s">
        <v>777</v>
      </c>
      <c r="N185" s="595">
        <v>1532112.03</v>
      </c>
      <c r="R185" t="s">
        <v>52</v>
      </c>
      <c r="S185" t="s">
        <v>52</v>
      </c>
      <c r="T185" t="s">
        <v>52</v>
      </c>
      <c r="U185" t="s">
        <v>52</v>
      </c>
      <c r="V185" t="s">
        <v>753</v>
      </c>
      <c r="W185" s="593">
        <v>1326918.77</v>
      </c>
      <c r="X185" s="594"/>
      <c r="Y185" s="610">
        <v>0</v>
      </c>
    </row>
    <row r="186" spans="1:25" ht="15" x14ac:dyDescent="0.25">
      <c r="A186" t="s">
        <v>807</v>
      </c>
      <c r="B186" t="s">
        <v>773</v>
      </c>
      <c r="C186" s="593">
        <v>17550.759999999998</v>
      </c>
      <c r="E186" t="s">
        <v>988</v>
      </c>
      <c r="F186" s="594"/>
      <c r="I186" s="609" t="s">
        <v>52</v>
      </c>
      <c r="J186" t="s">
        <v>770</v>
      </c>
      <c r="K186">
        <v>1576040.18</v>
      </c>
      <c r="L186" s="110" t="s">
        <v>816</v>
      </c>
      <c r="M186" s="110" t="s">
        <v>780</v>
      </c>
      <c r="N186" s="595">
        <v>29552.999999999971</v>
      </c>
      <c r="R186" t="s">
        <v>52</v>
      </c>
      <c r="S186" t="s">
        <v>52</v>
      </c>
      <c r="T186" t="s">
        <v>52</v>
      </c>
      <c r="U186" t="s">
        <v>52</v>
      </c>
      <c r="V186" t="s">
        <v>770</v>
      </c>
      <c r="W186" s="593">
        <v>1830192.6600000001</v>
      </c>
      <c r="X186" s="594"/>
      <c r="Y186" s="610">
        <v>0</v>
      </c>
    </row>
    <row r="187" spans="1:25" ht="15" x14ac:dyDescent="0.25">
      <c r="A187" t="s">
        <v>50</v>
      </c>
      <c r="B187" t="s">
        <v>773</v>
      </c>
      <c r="C187" s="593">
        <v>40119.129999999997</v>
      </c>
      <c r="E187" t="s">
        <v>989</v>
      </c>
      <c r="F187" s="594"/>
      <c r="I187" s="609" t="s">
        <v>52</v>
      </c>
      <c r="J187" t="s">
        <v>773</v>
      </c>
      <c r="K187">
        <v>660234.09999999986</v>
      </c>
      <c r="L187" s="110" t="s">
        <v>818</v>
      </c>
      <c r="M187" s="110" t="s">
        <v>753</v>
      </c>
      <c r="N187" s="595">
        <v>711511.46</v>
      </c>
      <c r="R187" t="s">
        <v>52</v>
      </c>
      <c r="S187" t="s">
        <v>52</v>
      </c>
      <c r="T187" t="s">
        <v>52</v>
      </c>
      <c r="U187" t="s">
        <v>52</v>
      </c>
      <c r="V187" t="s">
        <v>773</v>
      </c>
      <c r="W187" s="593">
        <v>729098.17999999993</v>
      </c>
      <c r="X187" s="594"/>
      <c r="Y187" s="610">
        <v>0</v>
      </c>
    </row>
    <row r="188" spans="1:25" ht="15" x14ac:dyDescent="0.25">
      <c r="A188" t="s">
        <v>810</v>
      </c>
      <c r="B188" t="s">
        <v>773</v>
      </c>
      <c r="C188" s="593">
        <v>5005.59</v>
      </c>
      <c r="E188" t="s">
        <v>990</v>
      </c>
      <c r="F188" s="594"/>
      <c r="I188" s="609" t="s">
        <v>52</v>
      </c>
      <c r="J188" t="s">
        <v>777</v>
      </c>
      <c r="K188">
        <v>2742949.6399999997</v>
      </c>
      <c r="L188" s="336" t="s">
        <v>55</v>
      </c>
      <c r="M188" s="110" t="s">
        <v>745</v>
      </c>
      <c r="N188" s="595">
        <v>231768.58999999997</v>
      </c>
      <c r="O188" s="594">
        <v>1</v>
      </c>
      <c r="R188" t="s">
        <v>52</v>
      </c>
      <c r="S188" t="s">
        <v>52</v>
      </c>
      <c r="T188" t="s">
        <v>52</v>
      </c>
      <c r="U188" t="s">
        <v>52</v>
      </c>
      <c r="V188" t="s">
        <v>777</v>
      </c>
      <c r="W188" s="593">
        <v>3078978.35</v>
      </c>
      <c r="X188" s="594"/>
      <c r="Y188" s="610">
        <v>0</v>
      </c>
    </row>
    <row r="189" spans="1:25" ht="15" x14ac:dyDescent="0.25">
      <c r="A189" t="s">
        <v>12</v>
      </c>
      <c r="B189" t="s">
        <v>773</v>
      </c>
      <c r="C189" s="593">
        <v>494676.42000000004</v>
      </c>
      <c r="E189" t="s">
        <v>991</v>
      </c>
      <c r="F189" s="594"/>
      <c r="I189" s="609" t="s">
        <v>52</v>
      </c>
      <c r="J189" t="s">
        <v>780</v>
      </c>
      <c r="K189">
        <v>27004.999999999993</v>
      </c>
      <c r="L189" s="336" t="s">
        <v>55</v>
      </c>
      <c r="M189" s="110" t="s">
        <v>758</v>
      </c>
      <c r="N189" s="595">
        <v>139049.81999999972</v>
      </c>
      <c r="O189" s="594">
        <v>1</v>
      </c>
      <c r="R189" t="s">
        <v>52</v>
      </c>
      <c r="S189" t="s">
        <v>52</v>
      </c>
      <c r="T189" t="s">
        <v>52</v>
      </c>
      <c r="U189" t="s">
        <v>52</v>
      </c>
      <c r="V189" t="s">
        <v>780</v>
      </c>
      <c r="W189" s="593">
        <v>29392.040000000026</v>
      </c>
      <c r="X189" s="594"/>
      <c r="Y189" s="610">
        <v>0</v>
      </c>
    </row>
    <row r="190" spans="1:25" ht="15" x14ac:dyDescent="0.25">
      <c r="A190" t="s">
        <v>52</v>
      </c>
      <c r="B190" t="s">
        <v>773</v>
      </c>
      <c r="C190" s="593">
        <v>729098.17999999993</v>
      </c>
      <c r="E190" t="s">
        <v>992</v>
      </c>
      <c r="F190" s="594"/>
      <c r="I190" s="609" t="s">
        <v>816</v>
      </c>
      <c r="J190" t="s">
        <v>753</v>
      </c>
      <c r="K190">
        <v>601352.4</v>
      </c>
      <c r="L190" s="110" t="s">
        <v>818</v>
      </c>
      <c r="M190" s="110" t="s">
        <v>770</v>
      </c>
      <c r="N190" s="595">
        <v>1063258.81</v>
      </c>
      <c r="R190" t="s">
        <v>816</v>
      </c>
      <c r="S190" t="e">
        <v>#N/A</v>
      </c>
      <c r="T190" t="s">
        <v>54</v>
      </c>
      <c r="U190" t="s">
        <v>54</v>
      </c>
      <c r="V190" t="s">
        <v>753</v>
      </c>
      <c r="W190" s="593">
        <v>685710.07</v>
      </c>
      <c r="X190" s="594"/>
      <c r="Y190" s="610">
        <v>0</v>
      </c>
    </row>
    <row r="191" spans="1:25" ht="15" x14ac:dyDescent="0.25">
      <c r="A191" t="s">
        <v>816</v>
      </c>
      <c r="B191" t="s">
        <v>773</v>
      </c>
      <c r="C191" s="593">
        <v>375836.43</v>
      </c>
      <c r="E191" t="s">
        <v>993</v>
      </c>
      <c r="F191" s="594"/>
      <c r="I191" s="609" t="s">
        <v>816</v>
      </c>
      <c r="J191" t="s">
        <v>770</v>
      </c>
      <c r="K191">
        <v>855094.28</v>
      </c>
      <c r="L191" s="110" t="s">
        <v>818</v>
      </c>
      <c r="M191" s="110" t="s">
        <v>773</v>
      </c>
      <c r="N191" s="595">
        <v>468628.91</v>
      </c>
      <c r="R191" t="s">
        <v>816</v>
      </c>
      <c r="S191" t="e">
        <v>#N/A</v>
      </c>
      <c r="T191" t="s">
        <v>54</v>
      </c>
      <c r="U191" t="s">
        <v>54</v>
      </c>
      <c r="V191" t="s">
        <v>770</v>
      </c>
      <c r="W191" s="593">
        <v>943398.53</v>
      </c>
      <c r="X191" s="594"/>
      <c r="Y191" s="610">
        <v>0</v>
      </c>
    </row>
    <row r="192" spans="1:25" ht="15" x14ac:dyDescent="0.25">
      <c r="A192" t="s">
        <v>818</v>
      </c>
      <c r="B192" t="s">
        <v>773</v>
      </c>
      <c r="C192" s="593">
        <v>400115.57999999996</v>
      </c>
      <c r="E192" t="s">
        <v>994</v>
      </c>
      <c r="F192" s="594"/>
      <c r="I192" s="609" t="s">
        <v>816</v>
      </c>
      <c r="J192" t="s">
        <v>773</v>
      </c>
      <c r="K192">
        <v>357679.38</v>
      </c>
      <c r="L192" s="110" t="s">
        <v>818</v>
      </c>
      <c r="M192" s="110" t="s">
        <v>777</v>
      </c>
      <c r="N192" s="595">
        <v>1878210.84</v>
      </c>
      <c r="R192" t="s">
        <v>816</v>
      </c>
      <c r="S192" t="e">
        <v>#N/A</v>
      </c>
      <c r="T192" t="s">
        <v>54</v>
      </c>
      <c r="U192" t="s">
        <v>54</v>
      </c>
      <c r="V192" t="s">
        <v>773</v>
      </c>
      <c r="W192" s="593">
        <v>375836.43</v>
      </c>
      <c r="X192" s="594"/>
      <c r="Y192" s="610">
        <v>0</v>
      </c>
    </row>
    <row r="193" spans="1:25" ht="15" x14ac:dyDescent="0.25">
      <c r="A193" t="s">
        <v>820</v>
      </c>
      <c r="B193" t="s">
        <v>773</v>
      </c>
      <c r="C193" s="593">
        <v>8358.0400000000009</v>
      </c>
      <c r="E193" t="s">
        <v>995</v>
      </c>
      <c r="F193" s="594"/>
      <c r="I193" s="609" t="s">
        <v>816</v>
      </c>
      <c r="J193" t="s">
        <v>777</v>
      </c>
      <c r="K193">
        <v>1487640.52</v>
      </c>
      <c r="L193" s="110" t="s">
        <v>818</v>
      </c>
      <c r="M193" s="110" t="s">
        <v>780</v>
      </c>
      <c r="N193" s="595">
        <v>114271.60000000044</v>
      </c>
      <c r="R193" t="s">
        <v>816</v>
      </c>
      <c r="S193" t="e">
        <v>#N/A</v>
      </c>
      <c r="T193" t="s">
        <v>54</v>
      </c>
      <c r="U193" t="s">
        <v>54</v>
      </c>
      <c r="V193" t="s">
        <v>777</v>
      </c>
      <c r="W193" s="593">
        <v>1574224.1500000001</v>
      </c>
      <c r="X193" s="594"/>
      <c r="Y193" s="610">
        <v>0</v>
      </c>
    </row>
    <row r="194" spans="1:25" ht="15" x14ac:dyDescent="0.25">
      <c r="A194" t="s">
        <v>823</v>
      </c>
      <c r="B194" t="s">
        <v>773</v>
      </c>
      <c r="C194" s="593">
        <v>287095.7</v>
      </c>
      <c r="E194" t="s">
        <v>996</v>
      </c>
      <c r="F194" s="594"/>
      <c r="I194" s="609" t="s">
        <v>816</v>
      </c>
      <c r="J194" t="s">
        <v>780</v>
      </c>
      <c r="K194">
        <v>31170.6</v>
      </c>
      <c r="L194" s="110" t="s">
        <v>820</v>
      </c>
      <c r="M194" s="110" t="s">
        <v>753</v>
      </c>
      <c r="N194" s="595">
        <v>26272.400000000005</v>
      </c>
      <c r="R194" t="s">
        <v>816</v>
      </c>
      <c r="S194" t="e">
        <v>#N/A</v>
      </c>
      <c r="T194" t="s">
        <v>54</v>
      </c>
      <c r="U194" t="s">
        <v>54</v>
      </c>
      <c r="V194" t="s">
        <v>780</v>
      </c>
      <c r="W194" s="593">
        <v>26851.200000000019</v>
      </c>
      <c r="X194" s="594"/>
      <c r="Y194" s="610">
        <v>0</v>
      </c>
    </row>
    <row r="195" spans="1:25" ht="15" x14ac:dyDescent="0.25">
      <c r="A195" t="s">
        <v>825</v>
      </c>
      <c r="B195" t="s">
        <v>773</v>
      </c>
      <c r="C195" s="593">
        <v>225314.82</v>
      </c>
      <c r="E195" t="s">
        <v>997</v>
      </c>
      <c r="F195" s="594"/>
      <c r="I195" s="609" t="s">
        <v>818</v>
      </c>
      <c r="J195" t="s">
        <v>753</v>
      </c>
      <c r="K195">
        <v>656022.04</v>
      </c>
      <c r="L195" s="336" t="s">
        <v>56</v>
      </c>
      <c r="M195" s="110" t="s">
        <v>745</v>
      </c>
      <c r="N195" s="595">
        <v>801.2299999999999</v>
      </c>
      <c r="O195" s="594">
        <v>1</v>
      </c>
      <c r="R195" t="s">
        <v>818</v>
      </c>
      <c r="S195" t="e">
        <v>#N/A</v>
      </c>
      <c r="T195" t="s">
        <v>55</v>
      </c>
      <c r="U195" t="s">
        <v>55</v>
      </c>
      <c r="V195" t="s">
        <v>753</v>
      </c>
      <c r="W195" s="593">
        <v>718666.5199999999</v>
      </c>
      <c r="X195" s="594"/>
      <c r="Y195" s="610">
        <v>0</v>
      </c>
    </row>
    <row r="196" spans="1:25" ht="15" x14ac:dyDescent="0.25">
      <c r="A196" t="s">
        <v>59</v>
      </c>
      <c r="B196" t="s">
        <v>773</v>
      </c>
      <c r="C196" s="593">
        <v>86820.87</v>
      </c>
      <c r="E196" t="s">
        <v>998</v>
      </c>
      <c r="F196" s="594"/>
      <c r="I196" s="609" t="s">
        <v>818</v>
      </c>
      <c r="J196" t="s">
        <v>745</v>
      </c>
      <c r="K196">
        <v>166644.87000000005</v>
      </c>
      <c r="L196" s="336" t="s">
        <v>56</v>
      </c>
      <c r="M196" s="110" t="s">
        <v>758</v>
      </c>
      <c r="N196" s="595">
        <v>42020.549999999996</v>
      </c>
      <c r="O196" s="594">
        <v>1</v>
      </c>
      <c r="R196" t="s">
        <v>818</v>
      </c>
      <c r="S196" t="e">
        <v>#N/A</v>
      </c>
      <c r="T196" t="s">
        <v>55</v>
      </c>
      <c r="U196" t="s">
        <v>55</v>
      </c>
      <c r="V196" t="s">
        <v>745</v>
      </c>
      <c r="W196" s="593">
        <v>177378.74000000005</v>
      </c>
      <c r="X196" s="594">
        <v>1</v>
      </c>
      <c r="Y196" s="610">
        <v>177378.74000000005</v>
      </c>
    </row>
    <row r="197" spans="1:25" ht="15" x14ac:dyDescent="0.25">
      <c r="A197" t="s">
        <v>830</v>
      </c>
      <c r="B197" t="s">
        <v>773</v>
      </c>
      <c r="C197" s="593">
        <v>385722.42000000004</v>
      </c>
      <c r="E197" t="s">
        <v>999</v>
      </c>
      <c r="F197" s="594"/>
      <c r="I197" s="609" t="s">
        <v>818</v>
      </c>
      <c r="J197" t="s">
        <v>758</v>
      </c>
      <c r="K197">
        <v>96715.579999999856</v>
      </c>
      <c r="L197" s="110" t="s">
        <v>820</v>
      </c>
      <c r="M197" s="110" t="s">
        <v>770</v>
      </c>
      <c r="N197" s="595">
        <v>20365.759999999998</v>
      </c>
      <c r="R197" t="s">
        <v>818</v>
      </c>
      <c r="S197" t="e">
        <v>#N/A</v>
      </c>
      <c r="T197" t="s">
        <v>55</v>
      </c>
      <c r="U197" t="s">
        <v>55</v>
      </c>
      <c r="V197" t="s">
        <v>758</v>
      </c>
      <c r="W197" s="593">
        <v>84627.360000000175</v>
      </c>
      <c r="X197" s="594">
        <v>1</v>
      </c>
      <c r="Y197" s="610">
        <v>84627.360000000175</v>
      </c>
    </row>
    <row r="198" spans="1:25" ht="15" x14ac:dyDescent="0.25">
      <c r="A198" t="s">
        <v>833</v>
      </c>
      <c r="B198" t="s">
        <v>773</v>
      </c>
      <c r="C198" s="593">
        <v>30214.23</v>
      </c>
      <c r="E198" t="s">
        <v>1000</v>
      </c>
      <c r="F198" s="594"/>
      <c r="I198" s="609" t="s">
        <v>818</v>
      </c>
      <c r="J198" t="s">
        <v>770</v>
      </c>
      <c r="K198">
        <v>949367.71999999986</v>
      </c>
      <c r="L198" s="110" t="s">
        <v>820</v>
      </c>
      <c r="M198" s="110" t="s">
        <v>773</v>
      </c>
      <c r="N198" s="595">
        <v>8976.18</v>
      </c>
      <c r="R198" t="s">
        <v>818</v>
      </c>
      <c r="S198" t="e">
        <v>#N/A</v>
      </c>
      <c r="T198" t="s">
        <v>55</v>
      </c>
      <c r="U198" t="s">
        <v>55</v>
      </c>
      <c r="V198" t="s">
        <v>770</v>
      </c>
      <c r="W198" s="593">
        <v>1004342.2499999999</v>
      </c>
      <c r="X198" s="594"/>
      <c r="Y198" s="610">
        <v>0</v>
      </c>
    </row>
    <row r="199" spans="1:25" ht="15" x14ac:dyDescent="0.25">
      <c r="A199" t="s">
        <v>866</v>
      </c>
      <c r="B199" t="s">
        <v>773</v>
      </c>
      <c r="C199" s="593">
        <v>34792.270000000004</v>
      </c>
      <c r="E199" t="s">
        <v>1001</v>
      </c>
      <c r="F199" s="594"/>
      <c r="I199" s="609" t="s">
        <v>818</v>
      </c>
      <c r="J199" t="s">
        <v>773</v>
      </c>
      <c r="K199">
        <v>397420.98999999993</v>
      </c>
      <c r="L199" s="110" t="s">
        <v>820</v>
      </c>
      <c r="M199" s="110" t="s">
        <v>777</v>
      </c>
      <c r="N199" s="595">
        <v>36672.039999999986</v>
      </c>
      <c r="R199" t="s">
        <v>818</v>
      </c>
      <c r="S199" t="e">
        <v>#N/A</v>
      </c>
      <c r="T199" t="s">
        <v>55</v>
      </c>
      <c r="U199" t="s">
        <v>55</v>
      </c>
      <c r="V199" t="s">
        <v>773</v>
      </c>
      <c r="W199" s="593">
        <v>400115.57999999996</v>
      </c>
      <c r="X199" s="594"/>
      <c r="Y199" s="610">
        <v>0</v>
      </c>
    </row>
    <row r="200" spans="1:25" ht="15" x14ac:dyDescent="0.25">
      <c r="A200" t="s">
        <v>67</v>
      </c>
      <c r="B200" t="s">
        <v>773</v>
      </c>
      <c r="C200" s="593">
        <v>404106.84000000008</v>
      </c>
      <c r="E200" t="s">
        <v>1002</v>
      </c>
      <c r="F200" s="594"/>
      <c r="I200" s="609" t="s">
        <v>818</v>
      </c>
      <c r="J200" t="s">
        <v>777</v>
      </c>
      <c r="K200">
        <v>1602226.4200000004</v>
      </c>
      <c r="L200" s="110" t="s">
        <v>820</v>
      </c>
      <c r="M200" s="110" t="s">
        <v>780</v>
      </c>
      <c r="N200" s="595">
        <v>33493.399999999972</v>
      </c>
      <c r="R200" t="s">
        <v>818</v>
      </c>
      <c r="S200" t="e">
        <v>#N/A</v>
      </c>
      <c r="T200" t="s">
        <v>55</v>
      </c>
      <c r="U200" t="s">
        <v>55</v>
      </c>
      <c r="V200" t="s">
        <v>777</v>
      </c>
      <c r="W200" s="593">
        <v>1635720.9700000002</v>
      </c>
      <c r="X200" s="594"/>
      <c r="Y200" s="610">
        <v>0</v>
      </c>
    </row>
    <row r="201" spans="1:25" ht="15" x14ac:dyDescent="0.25">
      <c r="A201" t="s">
        <v>839</v>
      </c>
      <c r="B201" t="s">
        <v>773</v>
      </c>
      <c r="C201" s="593">
        <v>266192.94999999995</v>
      </c>
      <c r="E201" t="s">
        <v>1003</v>
      </c>
      <c r="F201" s="594"/>
      <c r="I201" s="609" t="s">
        <v>818</v>
      </c>
      <c r="J201" t="s">
        <v>780</v>
      </c>
      <c r="K201">
        <v>98329.460000000254</v>
      </c>
      <c r="L201" s="110" t="s">
        <v>823</v>
      </c>
      <c r="M201" s="110" t="s">
        <v>753</v>
      </c>
      <c r="N201" s="595">
        <v>445708.19999999995</v>
      </c>
      <c r="R201" t="s">
        <v>818</v>
      </c>
      <c r="S201" t="e">
        <v>#N/A</v>
      </c>
      <c r="T201" t="s">
        <v>55</v>
      </c>
      <c r="U201" t="s">
        <v>55</v>
      </c>
      <c r="V201" t="s">
        <v>780</v>
      </c>
      <c r="W201" s="593">
        <v>114117.59999999961</v>
      </c>
      <c r="X201" s="594"/>
      <c r="Y201" s="610">
        <v>0</v>
      </c>
    </row>
    <row r="202" spans="1:25" ht="15" x14ac:dyDescent="0.25">
      <c r="A202" t="s">
        <v>13</v>
      </c>
      <c r="B202" t="s">
        <v>773</v>
      </c>
      <c r="C202" s="593">
        <v>43415.320000000007</v>
      </c>
      <c r="E202" t="s">
        <v>1004</v>
      </c>
      <c r="F202" s="594"/>
      <c r="I202" s="609" t="s">
        <v>820</v>
      </c>
      <c r="J202" t="s">
        <v>753</v>
      </c>
      <c r="K202">
        <v>15391.039999999999</v>
      </c>
      <c r="L202" s="178" t="s">
        <v>59</v>
      </c>
      <c r="M202" s="110" t="s">
        <v>745</v>
      </c>
      <c r="N202" s="595">
        <v>41059.979999999996</v>
      </c>
      <c r="O202" s="594">
        <v>1</v>
      </c>
      <c r="R202" t="s">
        <v>820</v>
      </c>
      <c r="S202" t="e">
        <v>#N/A</v>
      </c>
      <c r="T202" t="s">
        <v>56</v>
      </c>
      <c r="U202" t="s">
        <v>56</v>
      </c>
      <c r="V202" t="s">
        <v>753</v>
      </c>
      <c r="W202" s="593">
        <v>14945.540000000003</v>
      </c>
      <c r="X202" s="594"/>
      <c r="Y202" s="610">
        <v>0</v>
      </c>
    </row>
    <row r="203" spans="1:25" ht="15" x14ac:dyDescent="0.25">
      <c r="A203" t="s">
        <v>741</v>
      </c>
      <c r="B203" t="s">
        <v>773</v>
      </c>
      <c r="C203" s="593">
        <v>30821.84</v>
      </c>
      <c r="E203" t="s">
        <v>1005</v>
      </c>
      <c r="F203" s="594"/>
      <c r="I203" s="609" t="s">
        <v>820</v>
      </c>
      <c r="J203" t="s">
        <v>745</v>
      </c>
      <c r="K203">
        <v>744.84999999999991</v>
      </c>
      <c r="L203" s="178" t="s">
        <v>59</v>
      </c>
      <c r="M203" s="110" t="s">
        <v>758</v>
      </c>
      <c r="N203" s="595">
        <v>9168.1200000000008</v>
      </c>
      <c r="O203" s="594">
        <v>1</v>
      </c>
      <c r="R203" t="s">
        <v>820</v>
      </c>
      <c r="S203" t="e">
        <v>#N/A</v>
      </c>
      <c r="T203" t="s">
        <v>56</v>
      </c>
      <c r="U203" t="s">
        <v>56</v>
      </c>
      <c r="V203" t="s">
        <v>745</v>
      </c>
      <c r="W203" s="593">
        <v>711.55999999999983</v>
      </c>
      <c r="X203" s="594">
        <v>1</v>
      </c>
      <c r="Y203" s="610">
        <v>711.55999999999983</v>
      </c>
    </row>
    <row r="204" spans="1:25" ht="15" x14ac:dyDescent="0.25">
      <c r="A204" t="s">
        <v>74</v>
      </c>
      <c r="B204" t="s">
        <v>773</v>
      </c>
      <c r="C204" s="593">
        <v>6183.66</v>
      </c>
      <c r="E204" t="s">
        <v>1006</v>
      </c>
      <c r="F204" s="594"/>
      <c r="I204" s="609" t="s">
        <v>820</v>
      </c>
      <c r="J204" t="s">
        <v>758</v>
      </c>
      <c r="K204">
        <v>32043.119999999974</v>
      </c>
      <c r="L204" s="110" t="s">
        <v>823</v>
      </c>
      <c r="M204" s="110" t="s">
        <v>770</v>
      </c>
      <c r="N204" s="595">
        <v>668923.31000000006</v>
      </c>
      <c r="R204" t="s">
        <v>820</v>
      </c>
      <c r="S204" t="e">
        <v>#N/A</v>
      </c>
      <c r="T204" t="s">
        <v>56</v>
      </c>
      <c r="U204" t="s">
        <v>56</v>
      </c>
      <c r="V204" t="s">
        <v>758</v>
      </c>
      <c r="W204" s="593">
        <v>28209.119999999984</v>
      </c>
      <c r="X204" s="594">
        <v>1</v>
      </c>
      <c r="Y204" s="610">
        <v>28209.119999999984</v>
      </c>
    </row>
    <row r="205" spans="1:25" ht="15" x14ac:dyDescent="0.25">
      <c r="A205" t="s">
        <v>75</v>
      </c>
      <c r="B205" t="s">
        <v>773</v>
      </c>
      <c r="C205" s="593">
        <v>162637.70999999996</v>
      </c>
      <c r="E205" t="s">
        <v>1007</v>
      </c>
      <c r="F205" s="594"/>
      <c r="I205" s="609" t="s">
        <v>820</v>
      </c>
      <c r="J205" t="s">
        <v>770</v>
      </c>
      <c r="K205">
        <v>22251.83</v>
      </c>
      <c r="L205" s="110" t="s">
        <v>823</v>
      </c>
      <c r="M205" s="110" t="s">
        <v>773</v>
      </c>
      <c r="N205" s="595">
        <v>294826.43</v>
      </c>
      <c r="R205" t="s">
        <v>820</v>
      </c>
      <c r="S205" t="e">
        <v>#N/A</v>
      </c>
      <c r="T205" t="s">
        <v>56</v>
      </c>
      <c r="U205" t="s">
        <v>56</v>
      </c>
      <c r="V205" t="s">
        <v>770</v>
      </c>
      <c r="W205" s="593">
        <v>20979.760000000006</v>
      </c>
      <c r="X205" s="594"/>
      <c r="Y205" s="610">
        <v>0</v>
      </c>
    </row>
    <row r="206" spans="1:25" ht="15" x14ac:dyDescent="0.25">
      <c r="A206" t="s">
        <v>76</v>
      </c>
      <c r="B206" t="s">
        <v>773</v>
      </c>
      <c r="C206" s="593">
        <v>125002.85</v>
      </c>
      <c r="E206" t="s">
        <v>1008</v>
      </c>
      <c r="F206" s="594"/>
      <c r="I206" s="609" t="s">
        <v>820</v>
      </c>
      <c r="J206" t="s">
        <v>773</v>
      </c>
      <c r="K206">
        <v>9371.8900000000012</v>
      </c>
      <c r="L206" s="110" t="s">
        <v>823</v>
      </c>
      <c r="M206" s="110" t="s">
        <v>777</v>
      </c>
      <c r="N206" s="595">
        <v>1221445.6400000001</v>
      </c>
      <c r="R206" t="s">
        <v>820</v>
      </c>
      <c r="S206" t="e">
        <v>#N/A</v>
      </c>
      <c r="T206" t="s">
        <v>56</v>
      </c>
      <c r="U206" t="s">
        <v>56</v>
      </c>
      <c r="V206" t="s">
        <v>773</v>
      </c>
      <c r="W206" s="593">
        <v>8358.0400000000009</v>
      </c>
      <c r="X206" s="594"/>
      <c r="Y206" s="610">
        <v>0</v>
      </c>
    </row>
    <row r="207" spans="1:25" ht="15" x14ac:dyDescent="0.25">
      <c r="A207" t="s">
        <v>848</v>
      </c>
      <c r="B207" t="s">
        <v>773</v>
      </c>
      <c r="C207" s="593">
        <v>57506.579999999994</v>
      </c>
      <c r="E207" t="s">
        <v>1009</v>
      </c>
      <c r="F207" s="594"/>
      <c r="I207" s="609" t="s">
        <v>820</v>
      </c>
      <c r="J207" t="s">
        <v>777</v>
      </c>
      <c r="K207">
        <v>34048.450000000004</v>
      </c>
      <c r="L207" s="110" t="s">
        <v>823</v>
      </c>
      <c r="M207" s="110" t="s">
        <v>780</v>
      </c>
      <c r="N207" s="595">
        <v>29552.999999999971</v>
      </c>
      <c r="R207" t="s">
        <v>820</v>
      </c>
      <c r="S207" t="e">
        <v>#N/A</v>
      </c>
      <c r="T207" t="s">
        <v>56</v>
      </c>
      <c r="U207" t="s">
        <v>56</v>
      </c>
      <c r="V207" t="s">
        <v>777</v>
      </c>
      <c r="W207" s="593">
        <v>34561.17</v>
      </c>
      <c r="X207" s="594"/>
      <c r="Y207" s="610">
        <v>0</v>
      </c>
    </row>
    <row r="208" spans="1:25" ht="15" x14ac:dyDescent="0.25">
      <c r="A208" t="s">
        <v>84</v>
      </c>
      <c r="B208" t="s">
        <v>773</v>
      </c>
      <c r="C208" s="593">
        <v>131210.72</v>
      </c>
      <c r="E208" t="s">
        <v>1010</v>
      </c>
      <c r="F208" s="594"/>
      <c r="I208" s="609" t="s">
        <v>820</v>
      </c>
      <c r="J208" t="s">
        <v>780</v>
      </c>
      <c r="K208">
        <v>31170.6</v>
      </c>
      <c r="L208" s="110" t="s">
        <v>825</v>
      </c>
      <c r="M208" s="110" t="s">
        <v>753</v>
      </c>
      <c r="N208" s="595">
        <v>251059.67000000004</v>
      </c>
      <c r="R208" t="s">
        <v>820</v>
      </c>
      <c r="S208" t="e">
        <v>#N/A</v>
      </c>
      <c r="T208" t="s">
        <v>56</v>
      </c>
      <c r="U208" t="s">
        <v>56</v>
      </c>
      <c r="V208" t="s">
        <v>780</v>
      </c>
      <c r="W208" s="593">
        <v>33564.000000000036</v>
      </c>
      <c r="X208" s="594"/>
      <c r="Y208" s="610">
        <v>0</v>
      </c>
    </row>
    <row r="209" spans="1:25" ht="15" x14ac:dyDescent="0.25">
      <c r="A209" t="s">
        <v>851</v>
      </c>
      <c r="B209" t="s">
        <v>773</v>
      </c>
      <c r="C209" s="593">
        <v>476447.68000000005</v>
      </c>
      <c r="E209" t="s">
        <v>1011</v>
      </c>
      <c r="F209" s="594"/>
      <c r="I209" s="609" t="s">
        <v>823</v>
      </c>
      <c r="J209" t="s">
        <v>753</v>
      </c>
      <c r="K209">
        <v>477808.95999999996</v>
      </c>
      <c r="L209" s="110" t="s">
        <v>825</v>
      </c>
      <c r="M209" s="110" t="s">
        <v>770</v>
      </c>
      <c r="N209" s="595">
        <v>367596.5</v>
      </c>
      <c r="R209" s="615" t="s">
        <v>823</v>
      </c>
      <c r="S209" t="e">
        <v>#N/A</v>
      </c>
      <c r="T209" t="s">
        <v>59</v>
      </c>
      <c r="U209" s="615" t="s">
        <v>59</v>
      </c>
      <c r="V209" t="s">
        <v>753</v>
      </c>
      <c r="W209" s="593">
        <v>512653</v>
      </c>
      <c r="X209" s="594"/>
      <c r="Y209" s="610">
        <v>0</v>
      </c>
    </row>
    <row r="210" spans="1:25" ht="15" x14ac:dyDescent="0.25">
      <c r="A210" t="s">
        <v>752</v>
      </c>
      <c r="B210" t="s">
        <v>777</v>
      </c>
      <c r="C210" s="593">
        <v>18207932.360000007</v>
      </c>
      <c r="E210" t="s">
        <v>1012</v>
      </c>
      <c r="F210" s="594"/>
      <c r="I210" s="609" t="s">
        <v>823</v>
      </c>
      <c r="J210" t="s">
        <v>745</v>
      </c>
      <c r="K210">
        <v>37618.03</v>
      </c>
      <c r="L210" s="110" t="s">
        <v>825</v>
      </c>
      <c r="M210" s="110" t="s">
        <v>773</v>
      </c>
      <c r="N210" s="595">
        <v>162017.32</v>
      </c>
      <c r="R210" s="615" t="s">
        <v>823</v>
      </c>
      <c r="S210" t="e">
        <v>#N/A</v>
      </c>
      <c r="T210" t="s">
        <v>59</v>
      </c>
      <c r="U210" s="615" t="s">
        <v>59</v>
      </c>
      <c r="V210" t="s">
        <v>745</v>
      </c>
      <c r="W210" s="593">
        <v>36855.9</v>
      </c>
      <c r="X210" s="594">
        <v>1</v>
      </c>
      <c r="Y210" s="610">
        <v>36855.9</v>
      </c>
    </row>
    <row r="211" spans="1:25" ht="15" x14ac:dyDescent="0.25">
      <c r="A211" t="s">
        <v>22</v>
      </c>
      <c r="B211" t="s">
        <v>777</v>
      </c>
      <c r="C211" s="593">
        <v>436005.95</v>
      </c>
      <c r="E211" t="s">
        <v>1013</v>
      </c>
      <c r="F211" s="594"/>
      <c r="I211" s="609" t="s">
        <v>823</v>
      </c>
      <c r="J211" t="s">
        <v>758</v>
      </c>
      <c r="K211">
        <v>8010.7800000000007</v>
      </c>
      <c r="L211" s="110" t="s">
        <v>825</v>
      </c>
      <c r="M211" s="110" t="s">
        <v>777</v>
      </c>
      <c r="N211" s="595">
        <v>643180.19999999995</v>
      </c>
      <c r="R211" s="615" t="s">
        <v>823</v>
      </c>
      <c r="S211" t="e">
        <v>#N/A</v>
      </c>
      <c r="T211" t="s">
        <v>59</v>
      </c>
      <c r="U211" s="615" t="s">
        <v>59</v>
      </c>
      <c r="V211" t="s">
        <v>758</v>
      </c>
      <c r="W211" s="593">
        <v>7052.2800000000025</v>
      </c>
      <c r="X211" s="594">
        <v>1</v>
      </c>
      <c r="Y211" s="610">
        <v>7052.2800000000025</v>
      </c>
    </row>
    <row r="212" spans="1:25" ht="15" x14ac:dyDescent="0.25">
      <c r="A212" t="s">
        <v>27</v>
      </c>
      <c r="B212" t="s">
        <v>777</v>
      </c>
      <c r="C212" s="593">
        <v>49.25</v>
      </c>
      <c r="E212" t="s">
        <v>1014</v>
      </c>
      <c r="F212" s="594"/>
      <c r="I212" s="609" t="s">
        <v>823</v>
      </c>
      <c r="J212" t="s">
        <v>770</v>
      </c>
      <c r="K212">
        <v>693881.32000000007</v>
      </c>
      <c r="L212" s="110" t="s">
        <v>825</v>
      </c>
      <c r="M212" s="110" t="s">
        <v>780</v>
      </c>
      <c r="N212" s="595">
        <v>17731.799999999988</v>
      </c>
      <c r="R212" s="615" t="s">
        <v>823</v>
      </c>
      <c r="S212" t="e">
        <v>#N/A</v>
      </c>
      <c r="T212" t="s">
        <v>59</v>
      </c>
      <c r="U212" s="615" t="s">
        <v>59</v>
      </c>
      <c r="V212" t="s">
        <v>770</v>
      </c>
      <c r="W212" s="593">
        <v>720647.69</v>
      </c>
      <c r="X212" s="594"/>
      <c r="Y212" s="610">
        <v>0</v>
      </c>
    </row>
    <row r="213" spans="1:25" ht="15" x14ac:dyDescent="0.25">
      <c r="A213" t="s">
        <v>768</v>
      </c>
      <c r="B213" t="s">
        <v>777</v>
      </c>
      <c r="C213" s="593">
        <v>970464.82000000007</v>
      </c>
      <c r="E213" t="s">
        <v>1015</v>
      </c>
      <c r="F213" s="594"/>
      <c r="I213" s="609" t="s">
        <v>823</v>
      </c>
      <c r="J213" t="s">
        <v>773</v>
      </c>
      <c r="K213">
        <v>289705.2</v>
      </c>
      <c r="L213" s="110" t="s">
        <v>59</v>
      </c>
      <c r="M213" s="110" t="s">
        <v>753</v>
      </c>
      <c r="N213" s="595">
        <v>126806.89</v>
      </c>
      <c r="R213" s="615" t="s">
        <v>823</v>
      </c>
      <c r="S213" t="e">
        <v>#N/A</v>
      </c>
      <c r="T213" t="s">
        <v>59</v>
      </c>
      <c r="U213" s="615" t="s">
        <v>59</v>
      </c>
      <c r="V213" t="s">
        <v>773</v>
      </c>
      <c r="W213" s="593">
        <v>287095.7</v>
      </c>
      <c r="X213" s="594"/>
      <c r="Y213" s="610">
        <v>0</v>
      </c>
    </row>
    <row r="214" spans="1:25" ht="15" x14ac:dyDescent="0.25">
      <c r="A214" t="s">
        <v>814</v>
      </c>
      <c r="B214" t="s">
        <v>777</v>
      </c>
      <c r="C214" s="593">
        <v>60865.399999999994</v>
      </c>
      <c r="E214" t="s">
        <v>1016</v>
      </c>
      <c r="F214" s="594"/>
      <c r="I214" s="609" t="s">
        <v>823</v>
      </c>
      <c r="J214" t="s">
        <v>777</v>
      </c>
      <c r="K214">
        <v>1161816.8700000001</v>
      </c>
      <c r="L214" s="336" t="s">
        <v>59</v>
      </c>
      <c r="M214" s="110" t="s">
        <v>758</v>
      </c>
      <c r="N214" s="595">
        <v>27504.359999999979</v>
      </c>
      <c r="O214" s="594">
        <v>1</v>
      </c>
      <c r="R214" s="615" t="s">
        <v>823</v>
      </c>
      <c r="S214" t="e">
        <v>#N/A</v>
      </c>
      <c r="T214" t="s">
        <v>59</v>
      </c>
      <c r="U214" s="615" t="s">
        <v>59</v>
      </c>
      <c r="V214" t="s">
        <v>777</v>
      </c>
      <c r="W214" s="593">
        <v>1212618.0000000002</v>
      </c>
      <c r="X214" s="594"/>
      <c r="Y214" s="610">
        <v>0</v>
      </c>
    </row>
    <row r="215" spans="1:25" ht="15" x14ac:dyDescent="0.25">
      <c r="A215" t="s">
        <v>771</v>
      </c>
      <c r="B215" t="s">
        <v>777</v>
      </c>
      <c r="C215" s="593">
        <v>231257.87000000002</v>
      </c>
      <c r="E215" t="s">
        <v>1017</v>
      </c>
      <c r="F215" s="594"/>
      <c r="I215" s="609" t="s">
        <v>823</v>
      </c>
      <c r="J215" t="s">
        <v>780</v>
      </c>
      <c r="K215">
        <v>31170.599999999995</v>
      </c>
      <c r="L215" s="110" t="s">
        <v>59</v>
      </c>
      <c r="M215" s="110" t="s">
        <v>770</v>
      </c>
      <c r="N215" s="595">
        <v>190313.03</v>
      </c>
      <c r="R215" s="615" t="s">
        <v>823</v>
      </c>
      <c r="S215" t="e">
        <v>#N/A</v>
      </c>
      <c r="T215" t="s">
        <v>59</v>
      </c>
      <c r="U215" s="615" t="s">
        <v>59</v>
      </c>
      <c r="V215" t="s">
        <v>780</v>
      </c>
      <c r="W215" s="593">
        <v>33564.000000000036</v>
      </c>
      <c r="X215" s="594"/>
      <c r="Y215" s="610">
        <v>0</v>
      </c>
    </row>
    <row r="216" spans="1:25" ht="15" x14ac:dyDescent="0.25">
      <c r="A216" t="s">
        <v>775</v>
      </c>
      <c r="B216" t="s">
        <v>777</v>
      </c>
      <c r="C216" s="593">
        <v>2012221.9300000002</v>
      </c>
      <c r="E216" t="s">
        <v>1018</v>
      </c>
      <c r="F216" s="594"/>
      <c r="I216" s="609" t="s">
        <v>825</v>
      </c>
      <c r="J216" t="s">
        <v>753</v>
      </c>
      <c r="K216">
        <v>378619.61</v>
      </c>
      <c r="L216" s="110" t="s">
        <v>59</v>
      </c>
      <c r="M216" s="110" t="s">
        <v>773</v>
      </c>
      <c r="N216" s="595">
        <v>83880.03</v>
      </c>
      <c r="R216" t="s">
        <v>825</v>
      </c>
      <c r="S216" t="e">
        <v>#N/A</v>
      </c>
      <c r="T216" t="s">
        <v>58</v>
      </c>
      <c r="U216" t="s">
        <v>58</v>
      </c>
      <c r="V216" t="s">
        <v>753</v>
      </c>
      <c r="W216" s="593">
        <v>412360.55000000005</v>
      </c>
      <c r="X216" s="594"/>
      <c r="Y216" s="610">
        <v>0</v>
      </c>
    </row>
    <row r="217" spans="1:25" ht="15" x14ac:dyDescent="0.25">
      <c r="A217" t="s">
        <v>778</v>
      </c>
      <c r="B217" t="s">
        <v>777</v>
      </c>
      <c r="C217" s="593">
        <v>354669.97000000003</v>
      </c>
      <c r="E217" t="s">
        <v>1019</v>
      </c>
      <c r="F217" s="594"/>
      <c r="I217" s="609" t="s">
        <v>825</v>
      </c>
      <c r="J217" t="s">
        <v>770</v>
      </c>
      <c r="K217">
        <v>538282.27999999991</v>
      </c>
      <c r="L217" s="110" t="s">
        <v>59</v>
      </c>
      <c r="M217" s="110" t="s">
        <v>777</v>
      </c>
      <c r="N217" s="595">
        <v>325363.58999999997</v>
      </c>
      <c r="R217" t="s">
        <v>825</v>
      </c>
      <c r="S217" t="e">
        <v>#N/A</v>
      </c>
      <c r="T217" t="s">
        <v>58</v>
      </c>
      <c r="U217" t="s">
        <v>58</v>
      </c>
      <c r="V217" t="s">
        <v>770</v>
      </c>
      <c r="W217" s="593">
        <v>565569.58999999985</v>
      </c>
      <c r="X217" s="594"/>
      <c r="Y217" s="610">
        <v>0</v>
      </c>
    </row>
    <row r="218" spans="1:25" ht="15" x14ac:dyDescent="0.25">
      <c r="A218" t="s">
        <v>781</v>
      </c>
      <c r="B218" t="s">
        <v>777</v>
      </c>
      <c r="C218" s="593">
        <v>10439945.559999999</v>
      </c>
      <c r="E218" t="s">
        <v>1020</v>
      </c>
      <c r="F218" s="594"/>
      <c r="I218" s="609" t="s">
        <v>825</v>
      </c>
      <c r="J218" t="s">
        <v>773</v>
      </c>
      <c r="K218">
        <v>226077.35000000003</v>
      </c>
      <c r="L218" s="110" t="s">
        <v>59</v>
      </c>
      <c r="M218" s="110" t="s">
        <v>780</v>
      </c>
      <c r="N218" s="595">
        <v>17731.799999999988</v>
      </c>
      <c r="R218" t="s">
        <v>825</v>
      </c>
      <c r="S218" t="e">
        <v>#N/A</v>
      </c>
      <c r="T218" t="s">
        <v>58</v>
      </c>
      <c r="U218" t="s">
        <v>58</v>
      </c>
      <c r="V218" t="s">
        <v>773</v>
      </c>
      <c r="W218" s="593">
        <v>225314.82</v>
      </c>
      <c r="X218" s="594"/>
      <c r="Y218" s="610">
        <v>0</v>
      </c>
    </row>
    <row r="219" spans="1:25" ht="15" x14ac:dyDescent="0.25">
      <c r="A219" t="s">
        <v>783</v>
      </c>
      <c r="B219" t="s">
        <v>777</v>
      </c>
      <c r="C219" s="593">
        <v>339454.60000000003</v>
      </c>
      <c r="E219" t="s">
        <v>1021</v>
      </c>
      <c r="F219" s="594"/>
      <c r="I219" s="609" t="s">
        <v>825</v>
      </c>
      <c r="J219" t="s">
        <v>777</v>
      </c>
      <c r="K219">
        <v>935889.98999999987</v>
      </c>
      <c r="L219" s="110" t="s">
        <v>830</v>
      </c>
      <c r="M219" s="110" t="s">
        <v>753</v>
      </c>
      <c r="N219" s="595">
        <v>349489.31</v>
      </c>
      <c r="R219" t="s">
        <v>825</v>
      </c>
      <c r="S219" t="e">
        <v>#N/A</v>
      </c>
      <c r="T219" t="s">
        <v>58</v>
      </c>
      <c r="U219" t="s">
        <v>58</v>
      </c>
      <c r="V219" t="s">
        <v>777</v>
      </c>
      <c r="W219" s="593">
        <v>948274.71000000008</v>
      </c>
      <c r="X219" s="594"/>
      <c r="Y219" s="610">
        <v>0</v>
      </c>
    </row>
    <row r="220" spans="1:25" ht="15" x14ac:dyDescent="0.25">
      <c r="A220" t="s">
        <v>8</v>
      </c>
      <c r="B220" t="s">
        <v>777</v>
      </c>
      <c r="C220" s="593">
        <v>769143.14999999991</v>
      </c>
      <c r="E220" t="s">
        <v>1022</v>
      </c>
      <c r="F220" s="594"/>
      <c r="I220" s="609" t="s">
        <v>825</v>
      </c>
      <c r="J220" t="s">
        <v>780</v>
      </c>
      <c r="K220">
        <v>18702.359999999993</v>
      </c>
      <c r="L220" s="110" t="s">
        <v>830</v>
      </c>
      <c r="M220" s="110" t="s">
        <v>815</v>
      </c>
      <c r="N220" s="595">
        <v>387254.89</v>
      </c>
      <c r="R220" t="s">
        <v>825</v>
      </c>
      <c r="S220" t="e">
        <v>#N/A</v>
      </c>
      <c r="T220" t="s">
        <v>58</v>
      </c>
      <c r="U220" t="s">
        <v>58</v>
      </c>
      <c r="V220" t="s">
        <v>780</v>
      </c>
      <c r="W220" s="593">
        <v>20138.400000000001</v>
      </c>
      <c r="X220" s="594"/>
      <c r="Y220" s="610">
        <v>0</v>
      </c>
    </row>
    <row r="221" spans="1:25" ht="15" x14ac:dyDescent="0.25">
      <c r="A221" t="s">
        <v>786</v>
      </c>
      <c r="B221" t="s">
        <v>777</v>
      </c>
      <c r="C221" s="593">
        <v>1660599.7999999998</v>
      </c>
      <c r="E221" t="s">
        <v>1023</v>
      </c>
      <c r="F221" s="594"/>
      <c r="I221" s="609" t="s">
        <v>59</v>
      </c>
      <c r="J221" t="s">
        <v>753</v>
      </c>
      <c r="K221">
        <v>129613.96999999999</v>
      </c>
      <c r="L221" s="336" t="s">
        <v>60</v>
      </c>
      <c r="M221" s="110" t="s">
        <v>745</v>
      </c>
      <c r="N221" s="595">
        <v>83645.539999999994</v>
      </c>
      <c r="O221" s="594">
        <v>1</v>
      </c>
      <c r="R221" t="s">
        <v>59</v>
      </c>
      <c r="S221" t="s">
        <v>59</v>
      </c>
      <c r="T221" t="s">
        <v>59</v>
      </c>
      <c r="U221" t="s">
        <v>59</v>
      </c>
      <c r="V221" t="s">
        <v>753</v>
      </c>
      <c r="W221" s="593">
        <v>155031.88</v>
      </c>
      <c r="X221" s="594"/>
      <c r="Y221" s="610">
        <v>0</v>
      </c>
    </row>
    <row r="222" spans="1:25" ht="15" x14ac:dyDescent="0.25">
      <c r="A222" t="s">
        <v>788</v>
      </c>
      <c r="B222" t="s">
        <v>777</v>
      </c>
      <c r="C222" s="593">
        <v>2063268.82</v>
      </c>
      <c r="E222" t="s">
        <v>1024</v>
      </c>
      <c r="F222" s="594"/>
      <c r="I222" s="609" t="s">
        <v>59</v>
      </c>
      <c r="J222" t="s">
        <v>758</v>
      </c>
      <c r="K222">
        <v>24032.339999999993</v>
      </c>
      <c r="L222" s="336" t="s">
        <v>60</v>
      </c>
      <c r="M222" s="110" t="s">
        <v>758</v>
      </c>
      <c r="N222" s="595">
        <v>9168.1200000000008</v>
      </c>
      <c r="O222" s="594">
        <v>1</v>
      </c>
      <c r="R222" t="s">
        <v>59</v>
      </c>
      <c r="S222" t="s">
        <v>59</v>
      </c>
      <c r="T222" t="s">
        <v>59</v>
      </c>
      <c r="U222" t="s">
        <v>59</v>
      </c>
      <c r="V222" t="s">
        <v>758</v>
      </c>
      <c r="W222" s="593">
        <v>21156.84</v>
      </c>
      <c r="X222" s="594">
        <v>1</v>
      </c>
      <c r="Y222" s="610">
        <v>21156.84</v>
      </c>
    </row>
    <row r="223" spans="1:25" ht="15" x14ac:dyDescent="0.25">
      <c r="A223" t="s">
        <v>9</v>
      </c>
      <c r="B223" t="s">
        <v>777</v>
      </c>
      <c r="C223" s="593">
        <v>2562578.560000001</v>
      </c>
      <c r="E223" t="s">
        <v>1025</v>
      </c>
      <c r="F223" s="594"/>
      <c r="I223" s="609" t="s">
        <v>59</v>
      </c>
      <c r="J223" t="s">
        <v>770</v>
      </c>
      <c r="K223">
        <v>188469.02999999997</v>
      </c>
      <c r="L223" s="110" t="s">
        <v>830</v>
      </c>
      <c r="M223" s="110" t="s">
        <v>770</v>
      </c>
      <c r="N223" s="595">
        <v>503715.27000000008</v>
      </c>
      <c r="R223" t="s">
        <v>59</v>
      </c>
      <c r="S223" t="s">
        <v>59</v>
      </c>
      <c r="T223" t="s">
        <v>59</v>
      </c>
      <c r="U223" t="s">
        <v>59</v>
      </c>
      <c r="V223" t="s">
        <v>770</v>
      </c>
      <c r="W223" s="593">
        <v>217931.72</v>
      </c>
      <c r="X223" s="594"/>
      <c r="Y223" s="610">
        <v>0</v>
      </c>
    </row>
    <row r="224" spans="1:25" ht="15" x14ac:dyDescent="0.25">
      <c r="A224" t="s">
        <v>791</v>
      </c>
      <c r="B224" t="s">
        <v>777</v>
      </c>
      <c r="C224" s="593">
        <v>382085.73</v>
      </c>
      <c r="E224" t="s">
        <v>1026</v>
      </c>
      <c r="F224" s="594"/>
      <c r="I224" s="609" t="s">
        <v>59</v>
      </c>
      <c r="J224" t="s">
        <v>773</v>
      </c>
      <c r="K224">
        <v>78861.87999999999</v>
      </c>
      <c r="L224" s="110" t="s">
        <v>830</v>
      </c>
      <c r="M224" s="110" t="s">
        <v>773</v>
      </c>
      <c r="N224" s="595">
        <v>388068.97</v>
      </c>
      <c r="R224" t="s">
        <v>59</v>
      </c>
      <c r="S224" t="s">
        <v>59</v>
      </c>
      <c r="T224" t="s">
        <v>59</v>
      </c>
      <c r="U224" t="s">
        <v>59</v>
      </c>
      <c r="V224" t="s">
        <v>773</v>
      </c>
      <c r="W224" s="593">
        <v>86820.87</v>
      </c>
      <c r="X224" s="594"/>
      <c r="Y224" s="610">
        <v>0</v>
      </c>
    </row>
    <row r="225" spans="1:25" ht="15" x14ac:dyDescent="0.25">
      <c r="A225" t="s">
        <v>793</v>
      </c>
      <c r="B225" t="s">
        <v>777</v>
      </c>
      <c r="C225" s="593">
        <v>3740843.4300000016</v>
      </c>
      <c r="E225" t="s">
        <v>1027</v>
      </c>
      <c r="F225" s="594"/>
      <c r="I225" s="609" t="s">
        <v>59</v>
      </c>
      <c r="J225" t="s">
        <v>777</v>
      </c>
      <c r="K225">
        <v>309532.23</v>
      </c>
      <c r="L225" s="110" t="s">
        <v>830</v>
      </c>
      <c r="M225" s="110" t="s">
        <v>777</v>
      </c>
      <c r="N225" s="595">
        <v>1594907.86</v>
      </c>
      <c r="R225" t="s">
        <v>59</v>
      </c>
      <c r="S225" t="s">
        <v>59</v>
      </c>
      <c r="T225" t="s">
        <v>59</v>
      </c>
      <c r="U225" t="s">
        <v>59</v>
      </c>
      <c r="V225" t="s">
        <v>777</v>
      </c>
      <c r="W225" s="593">
        <v>357640.81</v>
      </c>
      <c r="X225" s="594"/>
      <c r="Y225" s="610">
        <v>0</v>
      </c>
    </row>
    <row r="226" spans="1:25" ht="15" x14ac:dyDescent="0.25">
      <c r="A226" t="s">
        <v>795</v>
      </c>
      <c r="B226" t="s">
        <v>777</v>
      </c>
      <c r="C226" s="593">
        <v>369307.36000000004</v>
      </c>
      <c r="E226" t="s">
        <v>1028</v>
      </c>
      <c r="F226" s="594"/>
      <c r="I226" s="609" t="s">
        <v>59</v>
      </c>
      <c r="J226" t="s">
        <v>780</v>
      </c>
      <c r="K226">
        <v>18702.359999999993</v>
      </c>
      <c r="L226" s="110" t="s">
        <v>830</v>
      </c>
      <c r="M226" s="110" t="s">
        <v>780</v>
      </c>
      <c r="N226" s="595">
        <v>59106.000000000124</v>
      </c>
      <c r="R226" t="s">
        <v>59</v>
      </c>
      <c r="S226" t="s">
        <v>59</v>
      </c>
      <c r="T226" t="s">
        <v>59</v>
      </c>
      <c r="U226" t="s">
        <v>59</v>
      </c>
      <c r="V226" t="s">
        <v>780</v>
      </c>
      <c r="W226" s="593">
        <v>20138.400000000001</v>
      </c>
      <c r="X226" s="594"/>
      <c r="Y226" s="610">
        <v>0</v>
      </c>
    </row>
    <row r="227" spans="1:25" ht="15" x14ac:dyDescent="0.25">
      <c r="A227" t="s">
        <v>797</v>
      </c>
      <c r="B227" t="s">
        <v>777</v>
      </c>
      <c r="C227" s="593">
        <v>547296.74</v>
      </c>
      <c r="E227" t="s">
        <v>1029</v>
      </c>
      <c r="F227" s="594"/>
      <c r="I227" s="609" t="s">
        <v>830</v>
      </c>
      <c r="J227" t="s">
        <v>753</v>
      </c>
      <c r="K227">
        <v>391769.40000000008</v>
      </c>
      <c r="L227" s="336" t="s">
        <v>60</v>
      </c>
      <c r="M227" s="110" t="s">
        <v>751</v>
      </c>
      <c r="N227" s="595">
        <v>1268.1600000000005</v>
      </c>
      <c r="O227" s="594">
        <v>1</v>
      </c>
      <c r="R227" t="s">
        <v>830</v>
      </c>
      <c r="S227" t="e">
        <v>#N/A</v>
      </c>
      <c r="T227" t="s">
        <v>60</v>
      </c>
      <c r="U227" t="s">
        <v>60</v>
      </c>
      <c r="V227" t="s">
        <v>753</v>
      </c>
      <c r="W227" s="593">
        <v>436294.54999999981</v>
      </c>
      <c r="X227" s="594"/>
      <c r="Y227" s="610">
        <v>0</v>
      </c>
    </row>
    <row r="228" spans="1:25" ht="15" x14ac:dyDescent="0.25">
      <c r="A228" t="s">
        <v>10</v>
      </c>
      <c r="B228" t="s">
        <v>777</v>
      </c>
      <c r="C228" s="593">
        <v>665482.19999999995</v>
      </c>
      <c r="E228" t="s">
        <v>1030</v>
      </c>
      <c r="F228" s="594"/>
      <c r="I228" s="609" t="s">
        <v>830</v>
      </c>
      <c r="J228" t="s">
        <v>815</v>
      </c>
      <c r="K228">
        <v>401024.03</v>
      </c>
      <c r="L228" s="110" t="s">
        <v>833</v>
      </c>
      <c r="M228" s="110" t="s">
        <v>753</v>
      </c>
      <c r="N228" s="595">
        <v>43344.04</v>
      </c>
      <c r="R228" t="s">
        <v>830</v>
      </c>
      <c r="S228" t="e">
        <v>#N/A</v>
      </c>
      <c r="T228" t="s">
        <v>60</v>
      </c>
      <c r="U228" t="s">
        <v>60</v>
      </c>
      <c r="V228" t="s">
        <v>815</v>
      </c>
      <c r="W228" s="593">
        <v>423752.57999999996</v>
      </c>
      <c r="X228" s="594"/>
      <c r="Y228" s="610">
        <v>0</v>
      </c>
    </row>
    <row r="229" spans="1:25" ht="15" x14ac:dyDescent="0.25">
      <c r="A229" t="s">
        <v>800</v>
      </c>
      <c r="B229" t="s">
        <v>777</v>
      </c>
      <c r="C229" s="593">
        <v>3027529.87</v>
      </c>
      <c r="E229" t="s">
        <v>1031</v>
      </c>
      <c r="F229" s="594"/>
      <c r="I229" s="609" t="s">
        <v>830</v>
      </c>
      <c r="J229" t="s">
        <v>745</v>
      </c>
      <c r="K229">
        <v>81162.39</v>
      </c>
      <c r="L229" s="110" t="s">
        <v>833</v>
      </c>
      <c r="M229" s="110" t="s">
        <v>770</v>
      </c>
      <c r="N229" s="595">
        <v>65051.199999999997</v>
      </c>
      <c r="R229" t="s">
        <v>830</v>
      </c>
      <c r="S229" t="e">
        <v>#N/A</v>
      </c>
      <c r="T229" t="s">
        <v>60</v>
      </c>
      <c r="U229" t="s">
        <v>60</v>
      </c>
      <c r="V229" t="s">
        <v>745</v>
      </c>
      <c r="W229" s="593">
        <v>85015.72</v>
      </c>
      <c r="X229" s="594">
        <v>1</v>
      </c>
      <c r="Y229" s="610">
        <v>85015.72</v>
      </c>
    </row>
    <row r="230" spans="1:25" ht="15" x14ac:dyDescent="0.25">
      <c r="A230" t="s">
        <v>802</v>
      </c>
      <c r="B230" t="s">
        <v>777</v>
      </c>
      <c r="C230" s="593">
        <v>479734.85</v>
      </c>
      <c r="E230" t="s">
        <v>1032</v>
      </c>
      <c r="F230" s="594"/>
      <c r="I230" s="609" t="s">
        <v>830</v>
      </c>
      <c r="J230" t="s">
        <v>758</v>
      </c>
      <c r="K230">
        <v>8010.7800000000007</v>
      </c>
      <c r="L230" s="110" t="s">
        <v>833</v>
      </c>
      <c r="M230" s="110" t="s">
        <v>773</v>
      </c>
      <c r="N230" s="595">
        <v>28671.16</v>
      </c>
      <c r="R230" t="s">
        <v>830</v>
      </c>
      <c r="S230" t="e">
        <v>#N/A</v>
      </c>
      <c r="T230" t="s">
        <v>60</v>
      </c>
      <c r="U230" t="s">
        <v>60</v>
      </c>
      <c r="V230" t="s">
        <v>758</v>
      </c>
      <c r="W230" s="593">
        <v>7052.2800000000025</v>
      </c>
      <c r="X230" s="594">
        <v>1</v>
      </c>
      <c r="Y230" s="610">
        <v>7052.2800000000025</v>
      </c>
    </row>
    <row r="231" spans="1:25" ht="15" x14ac:dyDescent="0.25">
      <c r="A231" t="s">
        <v>11</v>
      </c>
      <c r="B231" t="s">
        <v>777</v>
      </c>
      <c r="C231" s="593">
        <v>328339.78999999998</v>
      </c>
      <c r="E231" t="s">
        <v>1033</v>
      </c>
      <c r="F231" s="594"/>
      <c r="I231" s="609" t="s">
        <v>830</v>
      </c>
      <c r="J231" t="s">
        <v>770</v>
      </c>
      <c r="K231">
        <v>547906.20000000007</v>
      </c>
      <c r="L231" s="110" t="s">
        <v>833</v>
      </c>
      <c r="M231" s="110" t="s">
        <v>777</v>
      </c>
      <c r="N231" s="595">
        <v>106298.69</v>
      </c>
      <c r="R231" t="s">
        <v>830</v>
      </c>
      <c r="S231" t="e">
        <v>#N/A</v>
      </c>
      <c r="T231" t="s">
        <v>60</v>
      </c>
      <c r="U231" t="s">
        <v>60</v>
      </c>
      <c r="V231" t="s">
        <v>770</v>
      </c>
      <c r="W231" s="593">
        <v>589180.25000000012</v>
      </c>
      <c r="X231" s="594"/>
      <c r="Y231" s="610">
        <v>0</v>
      </c>
    </row>
    <row r="232" spans="1:25" ht="15" x14ac:dyDescent="0.25">
      <c r="A232" t="s">
        <v>805</v>
      </c>
      <c r="B232" t="s">
        <v>777</v>
      </c>
      <c r="C232" s="593">
        <v>148696.81</v>
      </c>
      <c r="E232" t="s">
        <v>1034</v>
      </c>
      <c r="F232" s="594"/>
      <c r="I232" s="609" t="s">
        <v>830</v>
      </c>
      <c r="J232" t="s">
        <v>773</v>
      </c>
      <c r="K232">
        <v>385169.72</v>
      </c>
      <c r="L232" s="110" t="s">
        <v>833</v>
      </c>
      <c r="M232" s="110" t="s">
        <v>780</v>
      </c>
      <c r="N232" s="595">
        <v>11821.199999999997</v>
      </c>
      <c r="R232" t="s">
        <v>830</v>
      </c>
      <c r="S232" t="e">
        <v>#N/A</v>
      </c>
      <c r="T232" t="s">
        <v>60</v>
      </c>
      <c r="U232" t="s">
        <v>60</v>
      </c>
      <c r="V232" t="s">
        <v>773</v>
      </c>
      <c r="W232" s="593">
        <v>385722.42000000004</v>
      </c>
      <c r="X232" s="594"/>
      <c r="Y232" s="610">
        <v>0</v>
      </c>
    </row>
    <row r="233" spans="1:25" ht="15" x14ac:dyDescent="0.25">
      <c r="A233" t="s">
        <v>807</v>
      </c>
      <c r="B233" t="s">
        <v>777</v>
      </c>
      <c r="C233" s="593">
        <v>73831.98000000001</v>
      </c>
      <c r="E233" t="s">
        <v>1035</v>
      </c>
      <c r="F233" s="594"/>
      <c r="I233" s="609" t="s">
        <v>830</v>
      </c>
      <c r="J233" t="s">
        <v>777</v>
      </c>
      <c r="K233">
        <v>1600195.7299999995</v>
      </c>
      <c r="L233" s="336">
        <v>0</v>
      </c>
      <c r="M233" s="110" t="s">
        <v>761</v>
      </c>
      <c r="N233" s="595">
        <v>138679.29999999999</v>
      </c>
      <c r="O233" s="594">
        <v>0.45</v>
      </c>
      <c r="R233" t="s">
        <v>830</v>
      </c>
      <c r="S233" t="e">
        <v>#N/A</v>
      </c>
      <c r="T233" t="s">
        <v>60</v>
      </c>
      <c r="U233" t="s">
        <v>60</v>
      </c>
      <c r="V233" t="s">
        <v>777</v>
      </c>
      <c r="W233" s="593">
        <v>1627977.5900000003</v>
      </c>
      <c r="X233" s="594"/>
      <c r="Y233" s="610">
        <v>0</v>
      </c>
    </row>
    <row r="234" spans="1:25" ht="15" x14ac:dyDescent="0.25">
      <c r="A234" t="s">
        <v>50</v>
      </c>
      <c r="B234" t="s">
        <v>777</v>
      </c>
      <c r="C234" s="593">
        <v>1760005.62</v>
      </c>
      <c r="E234" t="s">
        <v>1036</v>
      </c>
      <c r="F234" s="594"/>
      <c r="I234" s="609" t="s">
        <v>830</v>
      </c>
      <c r="J234" t="s">
        <v>780</v>
      </c>
      <c r="K234">
        <v>62341.200000000106</v>
      </c>
      <c r="L234" s="110" t="s">
        <v>866</v>
      </c>
      <c r="M234" s="110" t="s">
        <v>773</v>
      </c>
      <c r="N234" s="595">
        <v>32950.97</v>
      </c>
      <c r="R234" t="s">
        <v>830</v>
      </c>
      <c r="S234" t="e">
        <v>#N/A</v>
      </c>
      <c r="T234" t="s">
        <v>60</v>
      </c>
      <c r="U234" t="s">
        <v>60</v>
      </c>
      <c r="V234" t="s">
        <v>780</v>
      </c>
      <c r="W234" s="593">
        <v>67128.000000000102</v>
      </c>
      <c r="X234" s="594"/>
      <c r="Y234" s="610">
        <v>0</v>
      </c>
    </row>
    <row r="235" spans="1:25" ht="15" x14ac:dyDescent="0.25">
      <c r="A235" t="s">
        <v>810</v>
      </c>
      <c r="B235" t="s">
        <v>777</v>
      </c>
      <c r="C235" s="593">
        <v>20590.010000000002</v>
      </c>
      <c r="E235" t="s">
        <v>1037</v>
      </c>
      <c r="F235" s="594"/>
      <c r="I235" s="609" t="s">
        <v>830</v>
      </c>
      <c r="J235" t="s">
        <v>751</v>
      </c>
      <c r="K235">
        <v>1009.0800000000002</v>
      </c>
      <c r="L235" s="110" t="s">
        <v>866</v>
      </c>
      <c r="M235" s="110" t="s">
        <v>777</v>
      </c>
      <c r="N235" s="595">
        <v>136079.43</v>
      </c>
      <c r="R235" t="s">
        <v>830</v>
      </c>
      <c r="S235" t="e">
        <v>#N/A</v>
      </c>
      <c r="T235" t="s">
        <v>60</v>
      </c>
      <c r="U235" t="s">
        <v>60</v>
      </c>
      <c r="V235" t="s">
        <v>751</v>
      </c>
      <c r="W235" s="593">
        <v>750</v>
      </c>
      <c r="X235" s="594">
        <v>1</v>
      </c>
      <c r="Y235" s="610">
        <v>750</v>
      </c>
    </row>
    <row r="236" spans="1:25" ht="15" x14ac:dyDescent="0.25">
      <c r="A236" t="s">
        <v>12</v>
      </c>
      <c r="B236" t="s">
        <v>777</v>
      </c>
      <c r="C236" s="593">
        <v>2062720.75</v>
      </c>
      <c r="E236" t="s">
        <v>1038</v>
      </c>
      <c r="F236" s="594"/>
      <c r="I236" s="609" t="s">
        <v>833</v>
      </c>
      <c r="J236" t="s">
        <v>753</v>
      </c>
      <c r="K236">
        <v>57465.81</v>
      </c>
      <c r="L236" s="110" t="s">
        <v>866</v>
      </c>
      <c r="M236" s="110" t="s">
        <v>780</v>
      </c>
      <c r="N236" s="595">
        <v>11821.199999999997</v>
      </c>
      <c r="R236" t="s">
        <v>833</v>
      </c>
      <c r="S236" t="e">
        <v>#N/A</v>
      </c>
      <c r="T236" t="s">
        <v>63</v>
      </c>
      <c r="U236" t="s">
        <v>63</v>
      </c>
      <c r="V236" t="s">
        <v>753</v>
      </c>
      <c r="W236" s="593">
        <v>53952.1</v>
      </c>
      <c r="X236" s="594"/>
      <c r="Y236" s="610">
        <v>0</v>
      </c>
    </row>
    <row r="237" spans="1:25" ht="15" x14ac:dyDescent="0.25">
      <c r="A237" t="s">
        <v>52</v>
      </c>
      <c r="B237" t="s">
        <v>777</v>
      </c>
      <c r="C237" s="593">
        <v>3078978.35</v>
      </c>
      <c r="E237" t="s">
        <v>1039</v>
      </c>
      <c r="F237" s="594"/>
      <c r="I237" s="609" t="s">
        <v>833</v>
      </c>
      <c r="J237" t="s">
        <v>770</v>
      </c>
      <c r="K237">
        <v>84115.549999999988</v>
      </c>
      <c r="L237" s="110" t="s">
        <v>835</v>
      </c>
      <c r="M237" s="110" t="s">
        <v>753</v>
      </c>
      <c r="N237" s="595">
        <v>845925.94000000006</v>
      </c>
      <c r="R237" t="s">
        <v>833</v>
      </c>
      <c r="S237" t="e">
        <v>#N/A</v>
      </c>
      <c r="T237" t="s">
        <v>63</v>
      </c>
      <c r="U237" t="s">
        <v>63</v>
      </c>
      <c r="V237" t="s">
        <v>770</v>
      </c>
      <c r="W237" s="593">
        <v>75841.67</v>
      </c>
      <c r="X237" s="594"/>
      <c r="Y237" s="610">
        <v>0</v>
      </c>
    </row>
    <row r="238" spans="1:25" ht="15" x14ac:dyDescent="0.25">
      <c r="A238" t="s">
        <v>816</v>
      </c>
      <c r="B238" t="s">
        <v>777</v>
      </c>
      <c r="C238" s="593">
        <v>1574224.1500000001</v>
      </c>
      <c r="E238" t="s">
        <v>1040</v>
      </c>
      <c r="F238" s="594"/>
      <c r="I238" s="609" t="s">
        <v>833</v>
      </c>
      <c r="J238" t="s">
        <v>773</v>
      </c>
      <c r="K238">
        <v>35595.040000000001</v>
      </c>
      <c r="L238" s="110" t="s">
        <v>835</v>
      </c>
      <c r="M238" s="110" t="s">
        <v>770</v>
      </c>
      <c r="N238" s="595">
        <v>1234523.1900000002</v>
      </c>
      <c r="R238" t="s">
        <v>833</v>
      </c>
      <c r="S238" t="e">
        <v>#N/A</v>
      </c>
      <c r="T238" t="s">
        <v>63</v>
      </c>
      <c r="U238" t="s">
        <v>63</v>
      </c>
      <c r="V238" t="s">
        <v>773</v>
      </c>
      <c r="W238" s="593">
        <v>30214.23</v>
      </c>
      <c r="X238" s="594"/>
      <c r="Y238" s="610">
        <v>0</v>
      </c>
    </row>
    <row r="239" spans="1:25" ht="15" x14ac:dyDescent="0.25">
      <c r="A239" t="s">
        <v>818</v>
      </c>
      <c r="B239" t="s">
        <v>777</v>
      </c>
      <c r="C239" s="593">
        <v>1635720.9700000002</v>
      </c>
      <c r="E239" t="s">
        <v>1041</v>
      </c>
      <c r="F239" s="594"/>
      <c r="I239" s="609" t="s">
        <v>833</v>
      </c>
      <c r="J239" t="s">
        <v>777</v>
      </c>
      <c r="K239">
        <v>137266.72</v>
      </c>
      <c r="L239" s="110" t="s">
        <v>835</v>
      </c>
      <c r="M239" s="110" t="s">
        <v>777</v>
      </c>
      <c r="N239" s="595">
        <v>2247569.5399999996</v>
      </c>
      <c r="R239" t="s">
        <v>833</v>
      </c>
      <c r="S239" t="e">
        <v>#N/A</v>
      </c>
      <c r="T239" t="s">
        <v>63</v>
      </c>
      <c r="U239" t="s">
        <v>63</v>
      </c>
      <c r="V239" t="s">
        <v>777</v>
      </c>
      <c r="W239" s="593">
        <v>121272.41</v>
      </c>
      <c r="X239" s="594"/>
      <c r="Y239" s="610">
        <v>0</v>
      </c>
    </row>
    <row r="240" spans="1:25" ht="15" x14ac:dyDescent="0.25">
      <c r="A240" t="s">
        <v>820</v>
      </c>
      <c r="B240" t="s">
        <v>777</v>
      </c>
      <c r="C240" s="593">
        <v>34561.17</v>
      </c>
      <c r="E240" t="s">
        <v>1042</v>
      </c>
      <c r="F240" s="594"/>
      <c r="I240" s="609" t="s">
        <v>833</v>
      </c>
      <c r="J240" t="s">
        <v>780</v>
      </c>
      <c r="K240">
        <v>12468.239999999996</v>
      </c>
      <c r="L240" s="110" t="s">
        <v>835</v>
      </c>
      <c r="M240" s="110" t="s">
        <v>780</v>
      </c>
      <c r="N240" s="595">
        <v>5910.6000000000013</v>
      </c>
      <c r="R240" t="s">
        <v>833</v>
      </c>
      <c r="S240" t="e">
        <v>#N/A</v>
      </c>
      <c r="T240" t="s">
        <v>63</v>
      </c>
      <c r="U240" t="s">
        <v>63</v>
      </c>
      <c r="V240" t="s">
        <v>780</v>
      </c>
      <c r="W240" s="593">
        <v>13425.599999999995</v>
      </c>
      <c r="X240" s="594"/>
      <c r="Y240" s="610">
        <v>0</v>
      </c>
    </row>
    <row r="241" spans="1:25" ht="15" x14ac:dyDescent="0.25">
      <c r="A241" t="s">
        <v>823</v>
      </c>
      <c r="B241" t="s">
        <v>777</v>
      </c>
      <c r="C241" s="593">
        <v>1212618.0000000002</v>
      </c>
      <c r="E241" t="s">
        <v>1043</v>
      </c>
      <c r="F241" s="594"/>
      <c r="I241" s="609" t="s">
        <v>866</v>
      </c>
      <c r="J241" t="s">
        <v>761</v>
      </c>
      <c r="K241">
        <v>146650.63</v>
      </c>
      <c r="L241" s="110" t="s">
        <v>66</v>
      </c>
      <c r="M241" s="110" t="s">
        <v>753</v>
      </c>
      <c r="N241" s="595">
        <v>648797.46</v>
      </c>
      <c r="R241" t="s">
        <v>866</v>
      </c>
      <c r="S241" t="e">
        <v>#N/A</v>
      </c>
      <c r="T241" t="s">
        <v>64</v>
      </c>
      <c r="U241" t="s">
        <v>64</v>
      </c>
      <c r="V241" t="s">
        <v>761</v>
      </c>
      <c r="W241" s="593">
        <v>159131.60999999999</v>
      </c>
      <c r="X241" s="594">
        <v>0.45</v>
      </c>
      <c r="Y241" s="610">
        <v>71609.224499999997</v>
      </c>
    </row>
    <row r="242" spans="1:25" ht="15" x14ac:dyDescent="0.25">
      <c r="A242" t="s">
        <v>825</v>
      </c>
      <c r="B242" t="s">
        <v>777</v>
      </c>
      <c r="C242" s="593">
        <v>948274.71000000008</v>
      </c>
      <c r="E242" t="s">
        <v>1044</v>
      </c>
      <c r="F242" s="594"/>
      <c r="I242" s="609" t="s">
        <v>866</v>
      </c>
      <c r="J242" t="s">
        <v>773</v>
      </c>
      <c r="K242">
        <v>33177.450000000004</v>
      </c>
      <c r="L242" s="110" t="s">
        <v>66</v>
      </c>
      <c r="M242" s="110" t="s">
        <v>745</v>
      </c>
      <c r="N242" s="595">
        <v>36271.24</v>
      </c>
      <c r="O242" s="594">
        <v>1</v>
      </c>
      <c r="R242" t="s">
        <v>866</v>
      </c>
      <c r="S242" t="e">
        <v>#N/A</v>
      </c>
      <c r="T242" t="s">
        <v>64</v>
      </c>
      <c r="U242" t="s">
        <v>64</v>
      </c>
      <c r="V242" t="s">
        <v>773</v>
      </c>
      <c r="W242" s="593">
        <v>34792.270000000004</v>
      </c>
      <c r="X242" s="594"/>
      <c r="Y242" s="610">
        <v>0</v>
      </c>
    </row>
    <row r="243" spans="1:25" ht="15" x14ac:dyDescent="0.25">
      <c r="A243" t="s">
        <v>59</v>
      </c>
      <c r="B243" t="s">
        <v>777</v>
      </c>
      <c r="C243" s="593">
        <v>357640.81</v>
      </c>
      <c r="E243" t="s">
        <v>1045</v>
      </c>
      <c r="F243" s="594"/>
      <c r="I243" s="609" t="s">
        <v>866</v>
      </c>
      <c r="J243" t="s">
        <v>777</v>
      </c>
      <c r="K243">
        <v>136820.28999999998</v>
      </c>
      <c r="L243" s="110" t="s">
        <v>66</v>
      </c>
      <c r="M243" s="110" t="s">
        <v>770</v>
      </c>
      <c r="N243" s="595">
        <v>959477.55</v>
      </c>
      <c r="R243" t="s">
        <v>866</v>
      </c>
      <c r="S243" t="e">
        <v>#N/A</v>
      </c>
      <c r="T243" t="s">
        <v>64</v>
      </c>
      <c r="U243" t="s">
        <v>64</v>
      </c>
      <c r="V243" t="s">
        <v>777</v>
      </c>
      <c r="W243" s="593">
        <v>146336.62000000002</v>
      </c>
      <c r="X243" s="594"/>
      <c r="Y243" s="610">
        <v>0</v>
      </c>
    </row>
    <row r="244" spans="1:25" ht="15" x14ac:dyDescent="0.25">
      <c r="A244" t="s">
        <v>830</v>
      </c>
      <c r="B244" t="s">
        <v>777</v>
      </c>
      <c r="C244" s="593">
        <v>1627977.5900000003</v>
      </c>
      <c r="E244" t="s">
        <v>1046</v>
      </c>
      <c r="F244" s="594"/>
      <c r="I244" s="609" t="s">
        <v>866</v>
      </c>
      <c r="J244" t="s">
        <v>780</v>
      </c>
      <c r="K244">
        <v>12468.239999999996</v>
      </c>
      <c r="L244" s="110" t="s">
        <v>66</v>
      </c>
      <c r="M244" s="110" t="s">
        <v>777</v>
      </c>
      <c r="N244" s="595">
        <v>1748885.53</v>
      </c>
      <c r="R244" t="s">
        <v>866</v>
      </c>
      <c r="S244" t="e">
        <v>#N/A</v>
      </c>
      <c r="T244" t="s">
        <v>64</v>
      </c>
      <c r="U244" t="s">
        <v>64</v>
      </c>
      <c r="V244" t="s">
        <v>780</v>
      </c>
      <c r="W244" s="593">
        <v>13425.599999999995</v>
      </c>
      <c r="X244" s="594"/>
      <c r="Y244" s="610">
        <v>0</v>
      </c>
    </row>
    <row r="245" spans="1:25" ht="15" x14ac:dyDescent="0.25">
      <c r="A245" t="s">
        <v>833</v>
      </c>
      <c r="B245" t="s">
        <v>777</v>
      </c>
      <c r="C245" s="593">
        <v>121272.41</v>
      </c>
      <c r="E245" t="s">
        <v>1047</v>
      </c>
      <c r="F245" s="594"/>
      <c r="I245" s="609" t="s">
        <v>835</v>
      </c>
      <c r="J245" t="s">
        <v>753</v>
      </c>
      <c r="K245">
        <v>824104.37</v>
      </c>
      <c r="L245" s="110" t="s">
        <v>66</v>
      </c>
      <c r="M245" s="110" t="s">
        <v>780</v>
      </c>
      <c r="N245" s="595">
        <v>28649.989999999972</v>
      </c>
      <c r="R245" t="s">
        <v>835</v>
      </c>
      <c r="S245" t="e">
        <v>#N/A</v>
      </c>
      <c r="T245" t="s">
        <v>65</v>
      </c>
      <c r="U245" t="s">
        <v>65</v>
      </c>
      <c r="V245" t="s">
        <v>753</v>
      </c>
      <c r="W245" s="593">
        <v>935936.65999999992</v>
      </c>
      <c r="X245" s="594"/>
      <c r="Y245" s="610">
        <v>0</v>
      </c>
    </row>
    <row r="246" spans="1:25" ht="15" x14ac:dyDescent="0.25">
      <c r="A246" t="s">
        <v>866</v>
      </c>
      <c r="B246" t="s">
        <v>777</v>
      </c>
      <c r="C246" s="593">
        <v>146336.62000000002</v>
      </c>
      <c r="E246" t="s">
        <v>1048</v>
      </c>
      <c r="F246" s="594"/>
      <c r="I246" s="609" t="s">
        <v>835</v>
      </c>
      <c r="J246" t="s">
        <v>770</v>
      </c>
      <c r="K246">
        <v>1164378.8699999996</v>
      </c>
      <c r="L246" s="110" t="s">
        <v>67</v>
      </c>
      <c r="M246" s="110" t="s">
        <v>753</v>
      </c>
      <c r="N246" s="595">
        <v>736287.96999999986</v>
      </c>
      <c r="R246" t="s">
        <v>835</v>
      </c>
      <c r="S246" t="e">
        <v>#N/A</v>
      </c>
      <c r="T246" t="s">
        <v>65</v>
      </c>
      <c r="U246" t="s">
        <v>65</v>
      </c>
      <c r="V246" t="s">
        <v>770</v>
      </c>
      <c r="W246" s="593">
        <v>1279264.0799999998</v>
      </c>
      <c r="X246" s="594"/>
      <c r="Y246" s="610">
        <v>0</v>
      </c>
    </row>
    <row r="247" spans="1:25" ht="15" x14ac:dyDescent="0.25">
      <c r="A247" t="s">
        <v>835</v>
      </c>
      <c r="B247" t="s">
        <v>777</v>
      </c>
      <c r="C247" s="593">
        <v>2152589.52</v>
      </c>
      <c r="E247" t="s">
        <v>1049</v>
      </c>
      <c r="F247" s="594"/>
      <c r="I247" s="609" t="s">
        <v>835</v>
      </c>
      <c r="J247" t="s">
        <v>777</v>
      </c>
      <c r="K247">
        <v>2024284.3500000003</v>
      </c>
      <c r="L247" s="110" t="s">
        <v>67</v>
      </c>
      <c r="M247" s="110" t="s">
        <v>770</v>
      </c>
      <c r="N247" s="595">
        <v>958372.75</v>
      </c>
      <c r="R247" t="s">
        <v>835</v>
      </c>
      <c r="S247" t="e">
        <v>#N/A</v>
      </c>
      <c r="T247" t="s">
        <v>65</v>
      </c>
      <c r="U247" t="s">
        <v>65</v>
      </c>
      <c r="V247" t="s">
        <v>777</v>
      </c>
      <c r="W247" s="593">
        <v>2152589.52</v>
      </c>
      <c r="X247" s="594"/>
      <c r="Y247" s="610">
        <v>0</v>
      </c>
    </row>
    <row r="248" spans="1:25" ht="15" x14ac:dyDescent="0.25">
      <c r="A248" t="s">
        <v>66</v>
      </c>
      <c r="B248" t="s">
        <v>777</v>
      </c>
      <c r="C248" s="593">
        <v>1707265.06</v>
      </c>
      <c r="E248" t="s">
        <v>1050</v>
      </c>
      <c r="F248" s="594"/>
      <c r="I248" s="609" t="s">
        <v>835</v>
      </c>
      <c r="J248" t="s">
        <v>780</v>
      </c>
      <c r="K248">
        <v>6234.1200000000017</v>
      </c>
      <c r="L248" s="110" t="s">
        <v>67</v>
      </c>
      <c r="M248" s="110" t="s">
        <v>773</v>
      </c>
      <c r="N248" s="595">
        <v>422400.6100000001</v>
      </c>
      <c r="R248" t="s">
        <v>835</v>
      </c>
      <c r="S248" t="e">
        <v>#N/A</v>
      </c>
      <c r="T248" t="s">
        <v>65</v>
      </c>
      <c r="U248" t="s">
        <v>65</v>
      </c>
      <c r="V248" t="s">
        <v>780</v>
      </c>
      <c r="W248" s="593">
        <v>6712.7999999999984</v>
      </c>
      <c r="X248" s="594"/>
      <c r="Y248" s="610">
        <v>0</v>
      </c>
    </row>
    <row r="249" spans="1:25" ht="15" x14ac:dyDescent="0.25">
      <c r="A249" t="s">
        <v>67</v>
      </c>
      <c r="B249" t="s">
        <v>777</v>
      </c>
      <c r="C249" s="593">
        <v>1679114.99</v>
      </c>
      <c r="E249" t="s">
        <v>1051</v>
      </c>
      <c r="F249" s="594"/>
      <c r="I249" s="609" t="s">
        <v>66</v>
      </c>
      <c r="J249" t="s">
        <v>753</v>
      </c>
      <c r="K249">
        <v>629014.81000000006</v>
      </c>
      <c r="L249" s="110" t="s">
        <v>67</v>
      </c>
      <c r="M249" s="110" t="s">
        <v>777</v>
      </c>
      <c r="N249" s="595">
        <v>1704976.48</v>
      </c>
      <c r="R249" t="s">
        <v>66</v>
      </c>
      <c r="S249" t="s">
        <v>66</v>
      </c>
      <c r="T249" t="s">
        <v>66</v>
      </c>
      <c r="U249" t="s">
        <v>66</v>
      </c>
      <c r="V249" t="s">
        <v>753</v>
      </c>
      <c r="W249" s="593">
        <v>733791.84000000008</v>
      </c>
      <c r="X249" s="594"/>
      <c r="Y249" s="610">
        <v>0</v>
      </c>
    </row>
    <row r="250" spans="1:25" ht="15" x14ac:dyDescent="0.25">
      <c r="A250" t="s">
        <v>839</v>
      </c>
      <c r="B250" t="s">
        <v>777</v>
      </c>
      <c r="C250" s="593">
        <v>1075588.8</v>
      </c>
      <c r="E250" t="s">
        <v>1052</v>
      </c>
      <c r="F250" s="594"/>
      <c r="I250" s="609" t="s">
        <v>66</v>
      </c>
      <c r="J250" t="s">
        <v>745</v>
      </c>
      <c r="K250">
        <v>35401.100000000006</v>
      </c>
      <c r="L250" s="110" t="s">
        <v>67</v>
      </c>
      <c r="M250" s="110" t="s">
        <v>780</v>
      </c>
      <c r="N250" s="595">
        <v>23642.39999999998</v>
      </c>
      <c r="R250" t="s">
        <v>66</v>
      </c>
      <c r="S250" t="s">
        <v>66</v>
      </c>
      <c r="T250" t="s">
        <v>66</v>
      </c>
      <c r="U250" t="s">
        <v>66</v>
      </c>
      <c r="V250" t="s">
        <v>745</v>
      </c>
      <c r="W250" s="593">
        <v>38400.140000000007</v>
      </c>
      <c r="X250" s="594">
        <v>1</v>
      </c>
      <c r="Y250" s="610">
        <v>38400.140000000007</v>
      </c>
    </row>
    <row r="251" spans="1:25" ht="15" x14ac:dyDescent="0.25">
      <c r="A251" t="s">
        <v>13</v>
      </c>
      <c r="B251" t="s">
        <v>777</v>
      </c>
      <c r="C251" s="593">
        <v>1150242.1800000002</v>
      </c>
      <c r="E251" t="s">
        <v>1053</v>
      </c>
      <c r="F251" s="594"/>
      <c r="I251" s="609" t="s">
        <v>66</v>
      </c>
      <c r="J251" t="s">
        <v>770</v>
      </c>
      <c r="K251">
        <v>899875.65</v>
      </c>
      <c r="L251" s="110" t="s">
        <v>839</v>
      </c>
      <c r="M251" s="110" t="s">
        <v>753</v>
      </c>
      <c r="N251" s="595">
        <v>429674.89</v>
      </c>
      <c r="R251" t="s">
        <v>66</v>
      </c>
      <c r="S251" t="s">
        <v>66</v>
      </c>
      <c r="T251" t="s">
        <v>66</v>
      </c>
      <c r="U251" t="s">
        <v>66</v>
      </c>
      <c r="V251" t="s">
        <v>770</v>
      </c>
      <c r="W251" s="593">
        <v>1015925.2099999998</v>
      </c>
      <c r="X251" s="594"/>
      <c r="Y251" s="610">
        <v>0</v>
      </c>
    </row>
    <row r="252" spans="1:25" ht="15" x14ac:dyDescent="0.25">
      <c r="A252" t="s">
        <v>741</v>
      </c>
      <c r="B252" t="s">
        <v>777</v>
      </c>
      <c r="C252" s="593">
        <v>834177.11</v>
      </c>
      <c r="E252" t="s">
        <v>1054</v>
      </c>
      <c r="F252" s="594"/>
      <c r="I252" s="609" t="s">
        <v>66</v>
      </c>
      <c r="J252" t="s">
        <v>777</v>
      </c>
      <c r="K252">
        <v>1564150.5399999998</v>
      </c>
      <c r="L252" s="336" t="s">
        <v>69</v>
      </c>
      <c r="M252" s="110" t="s">
        <v>745</v>
      </c>
      <c r="N252" s="595">
        <v>38900.269999999997</v>
      </c>
      <c r="O252" s="594">
        <v>1</v>
      </c>
      <c r="R252" t="s">
        <v>66</v>
      </c>
      <c r="S252" t="s">
        <v>66</v>
      </c>
      <c r="T252" t="s">
        <v>66</v>
      </c>
      <c r="U252" t="s">
        <v>66</v>
      </c>
      <c r="V252" t="s">
        <v>777</v>
      </c>
      <c r="W252" s="593">
        <v>1707265.06</v>
      </c>
      <c r="X252" s="594"/>
      <c r="Y252" s="610">
        <v>0</v>
      </c>
    </row>
    <row r="253" spans="1:25" ht="15" x14ac:dyDescent="0.25">
      <c r="A253" t="s">
        <v>74</v>
      </c>
      <c r="B253" t="s">
        <v>777</v>
      </c>
      <c r="C253" s="593">
        <v>487551.74999999994</v>
      </c>
      <c r="E253" t="s">
        <v>1055</v>
      </c>
      <c r="F253" s="594"/>
      <c r="I253" s="609" t="s">
        <v>66</v>
      </c>
      <c r="J253" t="s">
        <v>780</v>
      </c>
      <c r="K253">
        <v>31170.599999999995</v>
      </c>
      <c r="L253" s="336" t="s">
        <v>69</v>
      </c>
      <c r="M253" s="110" t="s">
        <v>758</v>
      </c>
      <c r="N253" s="595">
        <v>55008.720000000038</v>
      </c>
      <c r="O253" s="594">
        <v>1</v>
      </c>
      <c r="R253" t="s">
        <v>66</v>
      </c>
      <c r="S253" t="s">
        <v>66</v>
      </c>
      <c r="T253" t="s">
        <v>66</v>
      </c>
      <c r="U253" t="s">
        <v>66</v>
      </c>
      <c r="V253" t="s">
        <v>780</v>
      </c>
      <c r="W253" s="593">
        <v>33564.000000000036</v>
      </c>
      <c r="X253" s="594"/>
      <c r="Y253" s="610">
        <v>0</v>
      </c>
    </row>
    <row r="254" spans="1:25" ht="15" x14ac:dyDescent="0.25">
      <c r="A254" t="s">
        <v>75</v>
      </c>
      <c r="B254" t="s">
        <v>777</v>
      </c>
      <c r="C254" s="593">
        <v>708015.53999999992</v>
      </c>
      <c r="E254" t="s">
        <v>1056</v>
      </c>
      <c r="F254" s="594"/>
      <c r="I254" s="609" t="s">
        <v>67</v>
      </c>
      <c r="J254" t="s">
        <v>753</v>
      </c>
      <c r="K254">
        <v>766127.5</v>
      </c>
      <c r="L254" s="110" t="s">
        <v>839</v>
      </c>
      <c r="M254" s="110" t="s">
        <v>770</v>
      </c>
      <c r="N254" s="595">
        <v>783503.4099999998</v>
      </c>
      <c r="R254" t="s">
        <v>67</v>
      </c>
      <c r="S254" t="s">
        <v>67</v>
      </c>
      <c r="T254" t="s">
        <v>67</v>
      </c>
      <c r="U254" t="s">
        <v>67</v>
      </c>
      <c r="V254" t="s">
        <v>753</v>
      </c>
      <c r="W254" s="593">
        <v>868694.01999999979</v>
      </c>
      <c r="X254" s="594"/>
      <c r="Y254" s="610">
        <v>0</v>
      </c>
    </row>
    <row r="255" spans="1:25" ht="15" x14ac:dyDescent="0.25">
      <c r="A255" t="s">
        <v>76</v>
      </c>
      <c r="B255" t="s">
        <v>777</v>
      </c>
      <c r="C255" s="593">
        <v>527789.08000000007</v>
      </c>
      <c r="E255" t="s">
        <v>1057</v>
      </c>
      <c r="F255" s="594"/>
      <c r="I255" s="609" t="s">
        <v>67</v>
      </c>
      <c r="J255" t="s">
        <v>770</v>
      </c>
      <c r="K255">
        <v>939026.35</v>
      </c>
      <c r="L255" s="110" t="s">
        <v>839</v>
      </c>
      <c r="M255" s="110" t="s">
        <v>773</v>
      </c>
      <c r="N255" s="595">
        <v>345327.33999999997</v>
      </c>
      <c r="R255" t="s">
        <v>67</v>
      </c>
      <c r="S255" t="s">
        <v>67</v>
      </c>
      <c r="T255" t="s">
        <v>67</v>
      </c>
      <c r="U255" t="s">
        <v>67</v>
      </c>
      <c r="V255" t="s">
        <v>770</v>
      </c>
      <c r="W255" s="593">
        <v>1014360.91</v>
      </c>
      <c r="X255" s="594"/>
      <c r="Y255" s="610">
        <v>0</v>
      </c>
    </row>
    <row r="256" spans="1:25" ht="15" x14ac:dyDescent="0.25">
      <c r="A256" t="s">
        <v>846</v>
      </c>
      <c r="B256" t="s">
        <v>777</v>
      </c>
      <c r="C256" s="593">
        <v>1071623.27</v>
      </c>
      <c r="E256" t="s">
        <v>1058</v>
      </c>
      <c r="F256" s="594"/>
      <c r="I256" s="609" t="s">
        <v>67</v>
      </c>
      <c r="J256" t="s">
        <v>773</v>
      </c>
      <c r="K256">
        <v>392451.41000000003</v>
      </c>
      <c r="L256" s="110" t="s">
        <v>839</v>
      </c>
      <c r="M256" s="110" t="s">
        <v>777</v>
      </c>
      <c r="N256" s="595">
        <v>1396204.3900000001</v>
      </c>
      <c r="R256" t="s">
        <v>67</v>
      </c>
      <c r="S256" t="s">
        <v>67</v>
      </c>
      <c r="T256" t="s">
        <v>67</v>
      </c>
      <c r="U256" t="s">
        <v>67</v>
      </c>
      <c r="V256" t="s">
        <v>773</v>
      </c>
      <c r="W256" s="593">
        <v>404106.84000000008</v>
      </c>
      <c r="X256" s="594"/>
      <c r="Y256" s="610">
        <v>0</v>
      </c>
    </row>
    <row r="257" spans="1:26" ht="15" x14ac:dyDescent="0.25">
      <c r="A257" t="s">
        <v>848</v>
      </c>
      <c r="B257" t="s">
        <v>777</v>
      </c>
      <c r="C257" s="593">
        <v>242415.65999999997</v>
      </c>
      <c r="E257" t="s">
        <v>1059</v>
      </c>
      <c r="F257" s="594"/>
      <c r="I257" s="609" t="s">
        <v>67</v>
      </c>
      <c r="J257" t="s">
        <v>777</v>
      </c>
      <c r="K257">
        <v>1616042.2000000002</v>
      </c>
      <c r="L257" s="110" t="s">
        <v>839</v>
      </c>
      <c r="M257" s="110" t="s">
        <v>780</v>
      </c>
      <c r="N257" s="595">
        <v>29552.999999999971</v>
      </c>
      <c r="R257" t="s">
        <v>67</v>
      </c>
      <c r="S257" t="s">
        <v>67</v>
      </c>
      <c r="T257" t="s">
        <v>67</v>
      </c>
      <c r="U257" t="s">
        <v>67</v>
      </c>
      <c r="V257" t="s">
        <v>777</v>
      </c>
      <c r="W257" s="593">
        <v>1679114.99</v>
      </c>
      <c r="X257" s="594"/>
      <c r="Y257" s="610">
        <v>0</v>
      </c>
    </row>
    <row r="258" spans="1:26" ht="15" x14ac:dyDescent="0.25">
      <c r="A258" t="s">
        <v>84</v>
      </c>
      <c r="B258" t="s">
        <v>777</v>
      </c>
      <c r="C258" s="593">
        <v>662858.77999999991</v>
      </c>
      <c r="E258" t="s">
        <v>1060</v>
      </c>
      <c r="F258" s="594"/>
      <c r="I258" s="609" t="s">
        <v>67</v>
      </c>
      <c r="J258" t="s">
        <v>780</v>
      </c>
      <c r="K258">
        <v>24936.479999999996</v>
      </c>
      <c r="L258" s="110" t="s">
        <v>13</v>
      </c>
      <c r="M258" s="110" t="s">
        <v>753</v>
      </c>
      <c r="N258" s="595">
        <v>912028.43000000028</v>
      </c>
      <c r="R258" t="s">
        <v>67</v>
      </c>
      <c r="S258" t="s">
        <v>67</v>
      </c>
      <c r="T258" t="s">
        <v>67</v>
      </c>
      <c r="U258" t="s">
        <v>67</v>
      </c>
      <c r="V258" t="s">
        <v>780</v>
      </c>
      <c r="W258" s="593">
        <v>26851.200000000019</v>
      </c>
      <c r="X258" s="594"/>
      <c r="Y258" s="610">
        <v>0</v>
      </c>
    </row>
    <row r="259" spans="1:26" ht="15" x14ac:dyDescent="0.25">
      <c r="A259" t="s">
        <v>851</v>
      </c>
      <c r="B259" t="s">
        <v>777</v>
      </c>
      <c r="C259" s="593">
        <v>2975540.7899999996</v>
      </c>
      <c r="E259" t="s">
        <v>1061</v>
      </c>
      <c r="F259" s="594"/>
      <c r="I259" s="609" t="s">
        <v>839</v>
      </c>
      <c r="J259" t="s">
        <v>753</v>
      </c>
      <c r="K259">
        <v>449982.42999999993</v>
      </c>
      <c r="L259" s="110" t="s">
        <v>13</v>
      </c>
      <c r="M259" s="110" t="s">
        <v>815</v>
      </c>
      <c r="N259" s="595">
        <v>67916.179999999993</v>
      </c>
      <c r="R259" s="615" t="s">
        <v>839</v>
      </c>
      <c r="S259" t="e">
        <v>#N/A</v>
      </c>
      <c r="T259" t="s">
        <v>69</v>
      </c>
      <c r="U259" t="s">
        <v>69</v>
      </c>
      <c r="V259" t="s">
        <v>753</v>
      </c>
      <c r="W259" s="593">
        <v>492554.55</v>
      </c>
      <c r="X259" s="594"/>
      <c r="Y259" s="610">
        <v>0</v>
      </c>
    </row>
    <row r="260" spans="1:26" ht="15" x14ac:dyDescent="0.25">
      <c r="A260" t="s">
        <v>752</v>
      </c>
      <c r="B260" t="s">
        <v>780</v>
      </c>
      <c r="C260" s="593">
        <v>314942.2000000003</v>
      </c>
      <c r="E260" t="s">
        <v>1062</v>
      </c>
      <c r="F260" s="594"/>
      <c r="I260" s="609" t="s">
        <v>839</v>
      </c>
      <c r="J260" t="s">
        <v>745</v>
      </c>
      <c r="K260">
        <v>39354.589999999989</v>
      </c>
      <c r="L260" s="336">
        <v>0</v>
      </c>
      <c r="M260" s="110" t="s">
        <v>745</v>
      </c>
      <c r="N260" s="595">
        <v>38528.509999999995</v>
      </c>
      <c r="O260" s="594">
        <v>1</v>
      </c>
      <c r="R260" s="615" t="s">
        <v>839</v>
      </c>
      <c r="S260" t="e">
        <v>#N/A</v>
      </c>
      <c r="T260" t="s">
        <v>69</v>
      </c>
      <c r="U260" t="s">
        <v>69</v>
      </c>
      <c r="V260" t="s">
        <v>745</v>
      </c>
      <c r="W260" s="593">
        <v>38408.719999999994</v>
      </c>
      <c r="X260" s="594">
        <v>1</v>
      </c>
      <c r="Y260" s="610">
        <v>38408.719999999994</v>
      </c>
    </row>
    <row r="261" spans="1:26" ht="15" x14ac:dyDescent="0.25">
      <c r="A261" t="s">
        <v>22</v>
      </c>
      <c r="B261" t="s">
        <v>780</v>
      </c>
      <c r="C261" s="593">
        <v>36920.400000000045</v>
      </c>
      <c r="E261" t="s">
        <v>1063</v>
      </c>
      <c r="F261" s="594"/>
      <c r="I261" s="609" t="s">
        <v>839</v>
      </c>
      <c r="J261" t="s">
        <v>758</v>
      </c>
      <c r="K261">
        <v>48064.680000000037</v>
      </c>
      <c r="L261" s="110" t="s">
        <v>13</v>
      </c>
      <c r="M261" s="110" t="s">
        <v>770</v>
      </c>
      <c r="N261" s="595">
        <v>1269390.02</v>
      </c>
      <c r="R261" s="615" t="s">
        <v>839</v>
      </c>
      <c r="S261" t="e">
        <v>#N/A</v>
      </c>
      <c r="T261" t="s">
        <v>69</v>
      </c>
      <c r="U261" t="s">
        <v>69</v>
      </c>
      <c r="V261" t="s">
        <v>758</v>
      </c>
      <c r="W261" s="593">
        <v>42313.680000000029</v>
      </c>
      <c r="X261" s="594">
        <v>1</v>
      </c>
      <c r="Y261" s="610">
        <v>42313.680000000029</v>
      </c>
    </row>
    <row r="262" spans="1:26" ht="15" x14ac:dyDescent="0.25">
      <c r="A262" t="s">
        <v>27</v>
      </c>
      <c r="B262" t="s">
        <v>780</v>
      </c>
      <c r="C262" s="593">
        <v>6712.7999999999984</v>
      </c>
      <c r="E262" t="s">
        <v>1064</v>
      </c>
      <c r="F262" s="594"/>
      <c r="I262" s="609" t="s">
        <v>839</v>
      </c>
      <c r="J262" t="s">
        <v>770</v>
      </c>
      <c r="K262">
        <v>631643.25</v>
      </c>
      <c r="L262" s="110" t="s">
        <v>13</v>
      </c>
      <c r="M262" s="110" t="s">
        <v>773</v>
      </c>
      <c r="N262" s="595">
        <v>103722.60999999999</v>
      </c>
      <c r="R262" s="615" t="s">
        <v>839</v>
      </c>
      <c r="S262" t="e">
        <v>#N/A</v>
      </c>
      <c r="T262" t="s">
        <v>69</v>
      </c>
      <c r="U262" t="s">
        <v>69</v>
      </c>
      <c r="V262" t="s">
        <v>770</v>
      </c>
      <c r="W262" s="593">
        <v>668179.09000000008</v>
      </c>
      <c r="X262" s="594"/>
      <c r="Y262" s="610">
        <v>0</v>
      </c>
    </row>
    <row r="263" spans="1:26" ht="15" x14ac:dyDescent="0.25">
      <c r="A263" t="s">
        <v>768</v>
      </c>
      <c r="B263" t="s">
        <v>780</v>
      </c>
      <c r="C263" s="593">
        <v>20138.400000000001</v>
      </c>
      <c r="E263" t="s">
        <v>1065</v>
      </c>
      <c r="F263" s="594"/>
      <c r="I263" s="609" t="s">
        <v>839</v>
      </c>
      <c r="J263" t="s">
        <v>773</v>
      </c>
      <c r="K263">
        <v>263905.14999999997</v>
      </c>
      <c r="L263" s="110" t="s">
        <v>13</v>
      </c>
      <c r="M263" s="110" t="s">
        <v>777</v>
      </c>
      <c r="N263" s="595">
        <v>2116293.2799999998</v>
      </c>
      <c r="R263" s="615" t="s">
        <v>839</v>
      </c>
      <c r="S263" t="e">
        <v>#N/A</v>
      </c>
      <c r="T263" t="s">
        <v>69</v>
      </c>
      <c r="U263" t="s">
        <v>69</v>
      </c>
      <c r="V263" t="s">
        <v>773</v>
      </c>
      <c r="W263" s="593">
        <v>266192.94999999995</v>
      </c>
      <c r="X263" s="594"/>
      <c r="Y263" s="610">
        <v>0</v>
      </c>
    </row>
    <row r="264" spans="1:26" ht="15" x14ac:dyDescent="0.25">
      <c r="A264" t="s">
        <v>814</v>
      </c>
      <c r="B264" t="s">
        <v>780</v>
      </c>
      <c r="C264" s="593">
        <v>6712.7999999999984</v>
      </c>
      <c r="E264" t="s">
        <v>1066</v>
      </c>
      <c r="F264" s="594"/>
      <c r="I264" s="609" t="s">
        <v>839</v>
      </c>
      <c r="J264" t="s">
        <v>777</v>
      </c>
      <c r="K264">
        <v>1075714.8899999999</v>
      </c>
      <c r="L264" s="110" t="s">
        <v>13</v>
      </c>
      <c r="M264" s="110" t="s">
        <v>780</v>
      </c>
      <c r="N264" s="595">
        <v>47284.800000000054</v>
      </c>
      <c r="R264" s="615" t="s">
        <v>839</v>
      </c>
      <c r="S264" t="e">
        <v>#N/A</v>
      </c>
      <c r="T264" t="s">
        <v>69</v>
      </c>
      <c r="U264" t="s">
        <v>69</v>
      </c>
      <c r="V264" t="s">
        <v>777</v>
      </c>
      <c r="W264" s="593">
        <v>1075588.8</v>
      </c>
      <c r="X264" s="594"/>
      <c r="Y264" s="610">
        <v>0</v>
      </c>
    </row>
    <row r="265" spans="1:26" ht="15" x14ac:dyDescent="0.25">
      <c r="A265" t="s">
        <v>771</v>
      </c>
      <c r="B265" t="s">
        <v>780</v>
      </c>
      <c r="C265" s="593">
        <v>6712.7999999999984</v>
      </c>
      <c r="E265" t="s">
        <v>1067</v>
      </c>
      <c r="F265" s="594"/>
      <c r="I265" s="609" t="s">
        <v>839</v>
      </c>
      <c r="J265" t="s">
        <v>780</v>
      </c>
      <c r="K265">
        <v>31170.6</v>
      </c>
      <c r="L265" s="110" t="s">
        <v>74</v>
      </c>
      <c r="M265" s="110" t="s">
        <v>753</v>
      </c>
      <c r="N265" s="595">
        <v>258306.3</v>
      </c>
      <c r="R265" s="615" t="s">
        <v>839</v>
      </c>
      <c r="S265" t="e">
        <v>#N/A</v>
      </c>
      <c r="T265" t="s">
        <v>69</v>
      </c>
      <c r="U265" t="s">
        <v>69</v>
      </c>
      <c r="V265" t="s">
        <v>780</v>
      </c>
      <c r="W265" s="593">
        <v>33564.000000000036</v>
      </c>
      <c r="X265" s="594"/>
      <c r="Y265" s="610">
        <v>0</v>
      </c>
    </row>
    <row r="266" spans="1:26" ht="15" x14ac:dyDescent="0.25">
      <c r="A266" t="s">
        <v>775</v>
      </c>
      <c r="B266" t="s">
        <v>780</v>
      </c>
      <c r="C266" s="593">
        <v>59296.400000000089</v>
      </c>
      <c r="E266" t="s">
        <v>1068</v>
      </c>
      <c r="F266" s="594"/>
      <c r="I266" s="609" t="s">
        <v>13</v>
      </c>
      <c r="J266" t="s">
        <v>753</v>
      </c>
      <c r="K266">
        <v>869382.31</v>
      </c>
      <c r="L266" s="110" t="s">
        <v>74</v>
      </c>
      <c r="M266" s="110" t="s">
        <v>758</v>
      </c>
      <c r="N266" s="595">
        <v>29796.389999999974</v>
      </c>
      <c r="O266" s="594">
        <v>1</v>
      </c>
      <c r="R266" t="s">
        <v>13</v>
      </c>
      <c r="S266" t="e">
        <v>#N/A</v>
      </c>
      <c r="T266" t="s">
        <v>71</v>
      </c>
      <c r="U266" t="s">
        <v>71</v>
      </c>
      <c r="V266" t="s">
        <v>753</v>
      </c>
      <c r="W266" s="593">
        <v>581656.39999999979</v>
      </c>
      <c r="X266" s="594"/>
      <c r="Y266" s="610">
        <v>0</v>
      </c>
    </row>
    <row r="267" spans="1:26" ht="15" x14ac:dyDescent="0.25">
      <c r="A267" t="s">
        <v>778</v>
      </c>
      <c r="B267" t="s">
        <v>780</v>
      </c>
      <c r="C267" s="593">
        <v>6712.7999999999984</v>
      </c>
      <c r="E267" t="s">
        <v>1069</v>
      </c>
      <c r="F267" s="594"/>
      <c r="I267" s="609" t="s">
        <v>13</v>
      </c>
      <c r="J267" t="s">
        <v>815</v>
      </c>
      <c r="K267">
        <v>7978.2</v>
      </c>
      <c r="L267" s="110" t="s">
        <v>74</v>
      </c>
      <c r="M267" s="110" t="s">
        <v>770</v>
      </c>
      <c r="N267" s="595">
        <v>386319.17999999993</v>
      </c>
      <c r="R267" t="s">
        <v>13</v>
      </c>
      <c r="S267" t="e">
        <v>#N/A</v>
      </c>
      <c r="T267" t="s">
        <v>71</v>
      </c>
      <c r="U267" t="s">
        <v>71</v>
      </c>
      <c r="V267" t="s">
        <v>815</v>
      </c>
      <c r="W267" s="593">
        <v>1.9200000000000002</v>
      </c>
      <c r="X267" s="594"/>
      <c r="Y267" s="610">
        <v>0</v>
      </c>
      <c r="Z267" s="110" t="s">
        <v>781</v>
      </c>
    </row>
    <row r="268" spans="1:26" ht="15" x14ac:dyDescent="0.25">
      <c r="A268" t="s">
        <v>781</v>
      </c>
      <c r="B268" t="s">
        <v>780</v>
      </c>
      <c r="C268" s="593">
        <v>228235.19999999844</v>
      </c>
      <c r="E268" t="s">
        <v>1070</v>
      </c>
      <c r="F268" s="594"/>
      <c r="I268" s="609" t="s">
        <v>13</v>
      </c>
      <c r="J268" t="s">
        <v>745</v>
      </c>
      <c r="K268">
        <v>36395.200000000004</v>
      </c>
      <c r="L268" s="110" t="s">
        <v>74</v>
      </c>
      <c r="M268" s="110" t="s">
        <v>773</v>
      </c>
      <c r="N268" s="595">
        <v>18313.600000000006</v>
      </c>
      <c r="R268" t="s">
        <v>13</v>
      </c>
      <c r="S268" t="e">
        <v>#N/A</v>
      </c>
      <c r="T268" t="s">
        <v>71</v>
      </c>
      <c r="U268" t="s">
        <v>71</v>
      </c>
      <c r="V268" t="s">
        <v>745</v>
      </c>
      <c r="W268" s="593">
        <v>43411.199999999997</v>
      </c>
      <c r="X268" s="594">
        <v>1</v>
      </c>
      <c r="Y268" s="610">
        <v>43411.199999999997</v>
      </c>
    </row>
    <row r="269" spans="1:26" ht="15" x14ac:dyDescent="0.25">
      <c r="A269" t="s">
        <v>783</v>
      </c>
      <c r="B269" t="s">
        <v>780</v>
      </c>
      <c r="C269" s="593">
        <v>26851.200000000019</v>
      </c>
      <c r="E269" t="s">
        <v>1071</v>
      </c>
      <c r="F269" s="594"/>
      <c r="I269" s="609" t="s">
        <v>13</v>
      </c>
      <c r="J269" t="s">
        <v>770</v>
      </c>
      <c r="K269">
        <v>1227997.4000000001</v>
      </c>
      <c r="L269" s="110" t="s">
        <v>74</v>
      </c>
      <c r="M269" s="110" t="s">
        <v>777</v>
      </c>
      <c r="N269" s="595">
        <v>637071</v>
      </c>
      <c r="R269" t="s">
        <v>13</v>
      </c>
      <c r="S269" t="e">
        <v>#N/A</v>
      </c>
      <c r="T269" t="s">
        <v>71</v>
      </c>
      <c r="U269" t="s">
        <v>71</v>
      </c>
      <c r="V269" t="s">
        <v>770</v>
      </c>
      <c r="W269" s="593">
        <v>797844.86</v>
      </c>
      <c r="X269" s="594"/>
      <c r="Y269" s="610">
        <v>0</v>
      </c>
    </row>
    <row r="270" spans="1:26" ht="15" x14ac:dyDescent="0.25">
      <c r="A270" t="s">
        <v>8</v>
      </c>
      <c r="B270" t="s">
        <v>780</v>
      </c>
      <c r="C270" s="593">
        <v>40276.800000000054</v>
      </c>
      <c r="E270" t="s">
        <v>1072</v>
      </c>
      <c r="F270" s="594"/>
      <c r="I270" s="609" t="s">
        <v>13</v>
      </c>
      <c r="J270" t="s">
        <v>773</v>
      </c>
      <c r="K270">
        <v>75278.87999999999</v>
      </c>
      <c r="L270" s="110" t="s">
        <v>74</v>
      </c>
      <c r="M270" s="110" t="s">
        <v>780</v>
      </c>
      <c r="N270" s="595">
        <v>19209.449999999986</v>
      </c>
      <c r="R270" t="s">
        <v>13</v>
      </c>
      <c r="S270" t="e">
        <v>#N/A</v>
      </c>
      <c r="T270" t="s">
        <v>71</v>
      </c>
      <c r="U270" t="s">
        <v>71</v>
      </c>
      <c r="V270" t="s">
        <v>773</v>
      </c>
      <c r="W270" s="593">
        <v>43415.320000000007</v>
      </c>
      <c r="X270" s="594"/>
      <c r="Y270" s="610">
        <v>0</v>
      </c>
    </row>
    <row r="271" spans="1:26" ht="15" x14ac:dyDescent="0.25">
      <c r="A271" t="s">
        <v>786</v>
      </c>
      <c r="B271" t="s">
        <v>780</v>
      </c>
      <c r="C271" s="593">
        <v>114117.59999999961</v>
      </c>
      <c r="E271" t="s">
        <v>1073</v>
      </c>
      <c r="F271" s="594"/>
      <c r="I271" s="609" t="s">
        <v>13</v>
      </c>
      <c r="J271" t="s">
        <v>777</v>
      </c>
      <c r="K271">
        <v>1843947.2300000004</v>
      </c>
      <c r="L271" s="110" t="s">
        <v>75</v>
      </c>
      <c r="M271" s="110" t="s">
        <v>753</v>
      </c>
      <c r="N271" s="595">
        <v>246575.70999999996</v>
      </c>
      <c r="R271" t="s">
        <v>13</v>
      </c>
      <c r="S271" t="e">
        <v>#N/A</v>
      </c>
      <c r="T271" t="s">
        <v>71</v>
      </c>
      <c r="U271" t="s">
        <v>71</v>
      </c>
      <c r="V271" t="s">
        <v>777</v>
      </c>
      <c r="W271" s="593">
        <v>1150242.1800000002</v>
      </c>
      <c r="X271" s="594"/>
      <c r="Y271" s="610">
        <v>0</v>
      </c>
    </row>
    <row r="272" spans="1:26" ht="15" x14ac:dyDescent="0.25">
      <c r="A272" t="s">
        <v>788</v>
      </c>
      <c r="B272" t="s">
        <v>780</v>
      </c>
      <c r="C272" s="593">
        <v>60415.200000000106</v>
      </c>
      <c r="E272" t="s">
        <v>1074</v>
      </c>
      <c r="F272" s="594"/>
      <c r="I272" s="609" t="s">
        <v>13</v>
      </c>
      <c r="J272" t="s">
        <v>780</v>
      </c>
      <c r="K272">
        <v>49872.960000000065</v>
      </c>
      <c r="L272" s="110" t="s">
        <v>75</v>
      </c>
      <c r="M272" s="110" t="s">
        <v>745</v>
      </c>
      <c r="N272" s="595">
        <v>32856.74</v>
      </c>
      <c r="O272" s="594">
        <v>1</v>
      </c>
      <c r="R272" t="s">
        <v>13</v>
      </c>
      <c r="S272" t="e">
        <v>#N/A</v>
      </c>
      <c r="T272" t="s">
        <v>71</v>
      </c>
      <c r="U272" t="s">
        <v>71</v>
      </c>
      <c r="V272" t="s">
        <v>780</v>
      </c>
      <c r="W272" s="593">
        <v>62652.800000000112</v>
      </c>
      <c r="X272" s="594"/>
      <c r="Y272" s="610">
        <v>0</v>
      </c>
    </row>
    <row r="273" spans="1:25" ht="15" x14ac:dyDescent="0.25">
      <c r="A273" t="s">
        <v>9</v>
      </c>
      <c r="B273" t="s">
        <v>780</v>
      </c>
      <c r="C273" s="593">
        <v>127543.19999999947</v>
      </c>
      <c r="E273" t="s">
        <v>1075</v>
      </c>
      <c r="F273" s="594"/>
      <c r="I273" s="609" t="s">
        <v>74</v>
      </c>
      <c r="J273" t="s">
        <v>753</v>
      </c>
      <c r="K273">
        <v>215117.43000000002</v>
      </c>
      <c r="L273" s="110" t="s">
        <v>75</v>
      </c>
      <c r="M273" s="110" t="s">
        <v>770</v>
      </c>
      <c r="N273" s="595">
        <v>370063.26000000007</v>
      </c>
      <c r="R273" s="615" t="s">
        <v>741</v>
      </c>
      <c r="S273" t="e">
        <v>#N/A</v>
      </c>
      <c r="T273" t="s">
        <v>71</v>
      </c>
      <c r="U273" t="s">
        <v>71</v>
      </c>
      <c r="V273" t="s">
        <v>753</v>
      </c>
      <c r="W273" s="593">
        <v>405065.06999999995</v>
      </c>
      <c r="X273" s="594"/>
      <c r="Y273" s="610">
        <v>0</v>
      </c>
    </row>
    <row r="274" spans="1:25" ht="15" x14ac:dyDescent="0.25">
      <c r="A274" t="s">
        <v>791</v>
      </c>
      <c r="B274" t="s">
        <v>780</v>
      </c>
      <c r="C274" s="593">
        <v>33564.000000000036</v>
      </c>
      <c r="E274" t="s">
        <v>1076</v>
      </c>
      <c r="F274" s="594"/>
      <c r="I274" s="609" t="s">
        <v>74</v>
      </c>
      <c r="J274" t="s">
        <v>758</v>
      </c>
      <c r="K274">
        <v>24032.339999999993</v>
      </c>
      <c r="L274" s="110" t="s">
        <v>75</v>
      </c>
      <c r="M274" s="110" t="s">
        <v>773</v>
      </c>
      <c r="N274" s="595">
        <v>163104.56999999998</v>
      </c>
      <c r="R274" s="615" t="s">
        <v>741</v>
      </c>
      <c r="S274" t="e">
        <v>#N/A</v>
      </c>
      <c r="T274" t="s">
        <v>71</v>
      </c>
      <c r="U274" t="s">
        <v>71</v>
      </c>
      <c r="V274" t="s">
        <v>815</v>
      </c>
      <c r="W274" s="593">
        <v>1.35</v>
      </c>
      <c r="X274" s="594"/>
      <c r="Y274" s="610">
        <v>0</v>
      </c>
    </row>
    <row r="275" spans="1:25" ht="15" x14ac:dyDescent="0.25">
      <c r="A275" t="s">
        <v>793</v>
      </c>
      <c r="B275" t="s">
        <v>780</v>
      </c>
      <c r="C275" s="593">
        <v>93979.199999999822</v>
      </c>
      <c r="E275" t="s">
        <v>1077</v>
      </c>
      <c r="F275" s="594"/>
      <c r="I275" s="609" t="s">
        <v>74</v>
      </c>
      <c r="J275" t="s">
        <v>770</v>
      </c>
      <c r="K275">
        <v>311342.3</v>
      </c>
      <c r="L275" s="110" t="s">
        <v>75</v>
      </c>
      <c r="M275" s="110" t="s">
        <v>777</v>
      </c>
      <c r="N275" s="595">
        <v>674298.82</v>
      </c>
      <c r="R275" s="615" t="s">
        <v>741</v>
      </c>
      <c r="S275" t="e">
        <v>#N/A</v>
      </c>
      <c r="T275" t="s">
        <v>71</v>
      </c>
      <c r="U275" t="s">
        <v>71</v>
      </c>
      <c r="V275" t="s">
        <v>745</v>
      </c>
      <c r="W275" s="593">
        <v>30337.120000000003</v>
      </c>
      <c r="X275" s="594">
        <v>1</v>
      </c>
      <c r="Y275" s="610">
        <v>30337.120000000003</v>
      </c>
    </row>
    <row r="276" spans="1:25" ht="15" x14ac:dyDescent="0.25">
      <c r="A276" t="s">
        <v>795</v>
      </c>
      <c r="B276" t="s">
        <v>780</v>
      </c>
      <c r="C276" s="593">
        <v>40276.800000000054</v>
      </c>
      <c r="E276" t="s">
        <v>1078</v>
      </c>
      <c r="F276" s="594"/>
      <c r="I276" s="609" t="s">
        <v>74</v>
      </c>
      <c r="J276" t="s">
        <v>777</v>
      </c>
      <c r="K276">
        <v>486250.49</v>
      </c>
      <c r="L276" s="110" t="s">
        <v>75</v>
      </c>
      <c r="M276" s="110" t="s">
        <v>780</v>
      </c>
      <c r="N276" s="595">
        <v>65016.600000000159</v>
      </c>
      <c r="R276" s="615" t="s">
        <v>741</v>
      </c>
      <c r="S276" t="e">
        <v>#N/A</v>
      </c>
      <c r="T276" t="s">
        <v>71</v>
      </c>
      <c r="U276" t="s">
        <v>71</v>
      </c>
      <c r="V276" t="s">
        <v>770</v>
      </c>
      <c r="W276" s="593">
        <v>555665.67000000004</v>
      </c>
      <c r="X276" s="594"/>
      <c r="Y276" s="610">
        <v>0</v>
      </c>
    </row>
    <row r="277" spans="1:25" ht="15" x14ac:dyDescent="0.25">
      <c r="A277" t="s">
        <v>797</v>
      </c>
      <c r="B277" t="s">
        <v>780</v>
      </c>
      <c r="C277" s="593">
        <v>46989.600000000071</v>
      </c>
      <c r="E277" t="s">
        <v>1079</v>
      </c>
      <c r="F277" s="594"/>
      <c r="I277" s="609" t="s">
        <v>74</v>
      </c>
      <c r="J277" t="s">
        <v>780</v>
      </c>
      <c r="K277">
        <v>18702.359999999997</v>
      </c>
      <c r="L277" s="110" t="s">
        <v>76</v>
      </c>
      <c r="M277" s="110" t="s">
        <v>815</v>
      </c>
      <c r="N277" s="595">
        <v>284034</v>
      </c>
      <c r="R277" s="615" t="s">
        <v>741</v>
      </c>
      <c r="S277" t="e">
        <v>#N/A</v>
      </c>
      <c r="T277" t="s">
        <v>71</v>
      </c>
      <c r="U277" t="s">
        <v>71</v>
      </c>
      <c r="V277" t="s">
        <v>773</v>
      </c>
      <c r="W277" s="593">
        <v>30821.84</v>
      </c>
      <c r="X277" s="594"/>
      <c r="Y277" s="610">
        <v>0</v>
      </c>
    </row>
    <row r="278" spans="1:25" ht="15" x14ac:dyDescent="0.25">
      <c r="A278" t="s">
        <v>10</v>
      </c>
      <c r="B278" t="s">
        <v>780</v>
      </c>
      <c r="C278" s="593">
        <v>13425.599999999995</v>
      </c>
      <c r="E278" t="s">
        <v>1080</v>
      </c>
      <c r="F278" s="594"/>
      <c r="I278" s="609" t="s">
        <v>75</v>
      </c>
      <c r="J278" t="s">
        <v>753</v>
      </c>
      <c r="K278">
        <v>279039.56999999995</v>
      </c>
      <c r="L278" s="110" t="s">
        <v>76</v>
      </c>
      <c r="M278" s="110" t="s">
        <v>758</v>
      </c>
      <c r="N278" s="595">
        <v>18336.239999999998</v>
      </c>
      <c r="O278" s="594">
        <v>1</v>
      </c>
      <c r="R278" s="615" t="s">
        <v>741</v>
      </c>
      <c r="S278" t="e">
        <v>#N/A</v>
      </c>
      <c r="T278" t="s">
        <v>71</v>
      </c>
      <c r="U278" t="s">
        <v>71</v>
      </c>
      <c r="V278" t="s">
        <v>777</v>
      </c>
      <c r="W278" s="593">
        <v>834177.11</v>
      </c>
      <c r="X278" s="594"/>
      <c r="Y278" s="610">
        <v>0</v>
      </c>
    </row>
    <row r="279" spans="1:25" ht="15" x14ac:dyDescent="0.25">
      <c r="A279" t="s">
        <v>800</v>
      </c>
      <c r="B279" t="s">
        <v>780</v>
      </c>
      <c r="C279" s="593">
        <v>33564.000000000036</v>
      </c>
      <c r="E279" t="s">
        <v>1081</v>
      </c>
      <c r="F279" s="594"/>
      <c r="I279" s="609" t="s">
        <v>75</v>
      </c>
      <c r="J279" t="s">
        <v>745</v>
      </c>
      <c r="K279">
        <v>32262.309999999994</v>
      </c>
      <c r="L279" s="110" t="s">
        <v>76</v>
      </c>
      <c r="M279" s="110" t="s">
        <v>773</v>
      </c>
      <c r="N279" s="595">
        <v>121402.39000000001</v>
      </c>
      <c r="R279" s="615" t="s">
        <v>741</v>
      </c>
      <c r="S279" t="e">
        <v>#N/A</v>
      </c>
      <c r="T279" t="s">
        <v>71</v>
      </c>
      <c r="U279" t="s">
        <v>71</v>
      </c>
      <c r="V279" t="s">
        <v>780</v>
      </c>
      <c r="W279" s="593">
        <v>44752.000000000065</v>
      </c>
      <c r="X279" s="594"/>
      <c r="Y279" s="610">
        <v>0</v>
      </c>
    </row>
    <row r="280" spans="1:25" ht="15" x14ac:dyDescent="0.25">
      <c r="A280" t="s">
        <v>802</v>
      </c>
      <c r="B280" t="s">
        <v>780</v>
      </c>
      <c r="C280" s="593">
        <v>6712.7999999999984</v>
      </c>
      <c r="E280" t="s">
        <v>1082</v>
      </c>
      <c r="F280" s="594"/>
      <c r="I280" s="609" t="s">
        <v>75</v>
      </c>
      <c r="J280" t="s">
        <v>770</v>
      </c>
      <c r="K280">
        <v>405282.95000000007</v>
      </c>
      <c r="L280" s="110" t="s">
        <v>76</v>
      </c>
      <c r="M280" s="110" t="s">
        <v>777</v>
      </c>
      <c r="N280" s="595">
        <v>502280.03</v>
      </c>
      <c r="R280" t="s">
        <v>74</v>
      </c>
      <c r="S280" t="s">
        <v>74</v>
      </c>
      <c r="T280" t="s">
        <v>74</v>
      </c>
      <c r="U280" t="s">
        <v>74</v>
      </c>
      <c r="V280" t="s">
        <v>753</v>
      </c>
      <c r="W280" s="593">
        <v>256258.99</v>
      </c>
      <c r="X280" s="594"/>
      <c r="Y280" s="610">
        <v>0</v>
      </c>
    </row>
    <row r="281" spans="1:25" ht="15" x14ac:dyDescent="0.25">
      <c r="A281" t="s">
        <v>11</v>
      </c>
      <c r="B281" t="s">
        <v>780</v>
      </c>
      <c r="C281" s="593">
        <v>6712.7999999999984</v>
      </c>
      <c r="E281" t="s">
        <v>1083</v>
      </c>
      <c r="F281" s="594"/>
      <c r="I281" s="609" t="s">
        <v>75</v>
      </c>
      <c r="J281" t="s">
        <v>773</v>
      </c>
      <c r="K281">
        <v>169252.61000000004</v>
      </c>
      <c r="L281" s="110" t="s">
        <v>76</v>
      </c>
      <c r="M281" s="110" t="s">
        <v>780</v>
      </c>
      <c r="N281" s="595">
        <v>11821.199999999997</v>
      </c>
      <c r="R281" t="s">
        <v>74</v>
      </c>
      <c r="S281" t="s">
        <v>74</v>
      </c>
      <c r="T281" t="s">
        <v>74</v>
      </c>
      <c r="U281" t="s">
        <v>74</v>
      </c>
      <c r="V281" t="s">
        <v>758</v>
      </c>
      <c r="W281" s="593">
        <v>21156.84</v>
      </c>
      <c r="X281" s="594">
        <v>1</v>
      </c>
      <c r="Y281" s="610">
        <v>21156.84</v>
      </c>
    </row>
    <row r="282" spans="1:25" ht="15" x14ac:dyDescent="0.25">
      <c r="A282" t="s">
        <v>805</v>
      </c>
      <c r="B282" t="s">
        <v>780</v>
      </c>
      <c r="C282" s="593">
        <v>20138.400000000001</v>
      </c>
      <c r="E282" t="s">
        <v>1084</v>
      </c>
      <c r="F282" s="594"/>
      <c r="I282" s="609" t="s">
        <v>75</v>
      </c>
      <c r="J282" t="s">
        <v>777</v>
      </c>
      <c r="K282">
        <v>660403.67000000004</v>
      </c>
      <c r="L282" s="110" t="s">
        <v>14</v>
      </c>
      <c r="M282" s="110" t="s">
        <v>753</v>
      </c>
      <c r="N282" s="595">
        <v>297717.02</v>
      </c>
      <c r="R282" t="s">
        <v>74</v>
      </c>
      <c r="S282" t="s">
        <v>74</v>
      </c>
      <c r="T282" t="s">
        <v>74</v>
      </c>
      <c r="U282" t="s">
        <v>74</v>
      </c>
      <c r="V282" t="s">
        <v>770</v>
      </c>
      <c r="W282" s="593">
        <v>358086.53</v>
      </c>
      <c r="X282" s="594"/>
      <c r="Y282" s="610">
        <v>0</v>
      </c>
    </row>
    <row r="283" spans="1:25" ht="15" x14ac:dyDescent="0.25">
      <c r="A283" t="s">
        <v>807</v>
      </c>
      <c r="B283" t="s">
        <v>780</v>
      </c>
      <c r="C283" s="593">
        <v>6712.7999999999984</v>
      </c>
      <c r="E283" t="s">
        <v>1085</v>
      </c>
      <c r="F283" s="594"/>
      <c r="I283" s="609" t="s">
        <v>75</v>
      </c>
      <c r="J283" t="s">
        <v>780</v>
      </c>
      <c r="K283">
        <v>62341.200000000121</v>
      </c>
      <c r="L283" s="110" t="s">
        <v>14</v>
      </c>
      <c r="M283" s="110" t="s">
        <v>780</v>
      </c>
      <c r="N283" s="595">
        <v>11821.199999999997</v>
      </c>
      <c r="R283" t="s">
        <v>74</v>
      </c>
      <c r="S283" t="s">
        <v>74</v>
      </c>
      <c r="T283" t="s">
        <v>74</v>
      </c>
      <c r="U283" t="s">
        <v>74</v>
      </c>
      <c r="V283" t="s">
        <v>773</v>
      </c>
      <c r="W283" s="593">
        <v>6183.66</v>
      </c>
      <c r="X283" s="594"/>
      <c r="Y283" s="610">
        <v>0</v>
      </c>
    </row>
    <row r="284" spans="1:25" ht="15" x14ac:dyDescent="0.25">
      <c r="A284" t="s">
        <v>50</v>
      </c>
      <c r="B284" t="s">
        <v>780</v>
      </c>
      <c r="C284" s="593">
        <v>46989.600000000071</v>
      </c>
      <c r="E284" t="s">
        <v>1086</v>
      </c>
      <c r="F284" s="594"/>
      <c r="I284" s="609" t="s">
        <v>76</v>
      </c>
      <c r="J284" t="s">
        <v>815</v>
      </c>
      <c r="K284">
        <v>329951.8</v>
      </c>
      <c r="L284" s="110" t="s">
        <v>846</v>
      </c>
      <c r="M284" s="110" t="s">
        <v>753</v>
      </c>
      <c r="N284" s="595">
        <v>382508.52999999991</v>
      </c>
      <c r="R284" t="s">
        <v>74</v>
      </c>
      <c r="S284" t="s">
        <v>74</v>
      </c>
      <c r="T284" t="s">
        <v>74</v>
      </c>
      <c r="U284" t="s">
        <v>74</v>
      </c>
      <c r="V284" t="s">
        <v>777</v>
      </c>
      <c r="W284" s="593">
        <v>487551.74999999994</v>
      </c>
      <c r="X284" s="594"/>
      <c r="Y284" s="610">
        <v>0</v>
      </c>
    </row>
    <row r="285" spans="1:25" ht="15" x14ac:dyDescent="0.25">
      <c r="A285" t="s">
        <v>810</v>
      </c>
      <c r="B285" t="s">
        <v>780</v>
      </c>
      <c r="C285" s="593">
        <v>6712.7999999999984</v>
      </c>
      <c r="E285" t="s">
        <v>1087</v>
      </c>
      <c r="F285" s="594"/>
      <c r="I285" s="609" t="s">
        <v>76</v>
      </c>
      <c r="J285" t="s">
        <v>758</v>
      </c>
      <c r="K285">
        <v>16021.560000000007</v>
      </c>
      <c r="L285" s="336">
        <v>0</v>
      </c>
      <c r="M285" s="110" t="s">
        <v>745</v>
      </c>
      <c r="N285" s="595">
        <v>14094.049999999997</v>
      </c>
      <c r="O285" s="594">
        <v>1</v>
      </c>
      <c r="R285" t="s">
        <v>74</v>
      </c>
      <c r="S285" t="s">
        <v>74</v>
      </c>
      <c r="T285" t="s">
        <v>74</v>
      </c>
      <c r="U285" t="s">
        <v>74</v>
      </c>
      <c r="V285" t="s">
        <v>780</v>
      </c>
      <c r="W285" s="593">
        <v>20138.400000000001</v>
      </c>
      <c r="X285" s="594"/>
      <c r="Y285" s="610">
        <v>0</v>
      </c>
    </row>
    <row r="286" spans="1:25" ht="15" x14ac:dyDescent="0.25">
      <c r="A286" t="s">
        <v>12</v>
      </c>
      <c r="B286" t="s">
        <v>780</v>
      </c>
      <c r="C286" s="593">
        <v>53702.400000000089</v>
      </c>
      <c r="E286" t="s">
        <v>1088</v>
      </c>
      <c r="F286" s="594"/>
      <c r="I286" s="609" t="s">
        <v>76</v>
      </c>
      <c r="J286" t="s">
        <v>773</v>
      </c>
      <c r="K286">
        <v>129131.72</v>
      </c>
      <c r="L286" s="110" t="s">
        <v>846</v>
      </c>
      <c r="M286" s="110" t="s">
        <v>770</v>
      </c>
      <c r="N286" s="595">
        <v>574072.64</v>
      </c>
      <c r="R286" t="s">
        <v>75</v>
      </c>
      <c r="S286" t="s">
        <v>75</v>
      </c>
      <c r="T286" t="s">
        <v>75</v>
      </c>
      <c r="U286" t="s">
        <v>75</v>
      </c>
      <c r="V286" t="s">
        <v>753</v>
      </c>
      <c r="W286" s="593">
        <v>290513.25000000006</v>
      </c>
      <c r="X286" s="594"/>
      <c r="Y286" s="610">
        <v>0</v>
      </c>
    </row>
    <row r="287" spans="1:25" ht="15" x14ac:dyDescent="0.25">
      <c r="A287" t="s">
        <v>52</v>
      </c>
      <c r="B287" t="s">
        <v>780</v>
      </c>
      <c r="C287" s="593">
        <v>29392.040000000026</v>
      </c>
      <c r="E287" t="s">
        <v>1089</v>
      </c>
      <c r="F287" s="594"/>
      <c r="I287" s="609" t="s">
        <v>76</v>
      </c>
      <c r="J287" t="s">
        <v>777</v>
      </c>
      <c r="K287">
        <v>535210.61</v>
      </c>
      <c r="L287" s="110" t="s">
        <v>846</v>
      </c>
      <c r="M287" s="110" t="s">
        <v>777</v>
      </c>
      <c r="N287" s="595">
        <v>975171.86999999988</v>
      </c>
      <c r="R287" t="s">
        <v>75</v>
      </c>
      <c r="S287" t="s">
        <v>75</v>
      </c>
      <c r="T287" t="s">
        <v>75</v>
      </c>
      <c r="U287" t="s">
        <v>75</v>
      </c>
      <c r="V287" t="s">
        <v>745</v>
      </c>
      <c r="W287" s="593">
        <v>31491.24</v>
      </c>
      <c r="X287" s="594">
        <v>1</v>
      </c>
      <c r="Y287" s="610">
        <v>31491.24</v>
      </c>
    </row>
    <row r="288" spans="1:25" ht="15" x14ac:dyDescent="0.25">
      <c r="A288" t="s">
        <v>816</v>
      </c>
      <c r="B288" t="s">
        <v>780</v>
      </c>
      <c r="C288" s="593">
        <v>26851.200000000019</v>
      </c>
      <c r="E288" t="s">
        <v>1090</v>
      </c>
      <c r="F288" s="594"/>
      <c r="I288" s="609" t="s">
        <v>76</v>
      </c>
      <c r="J288" t="s">
        <v>780</v>
      </c>
      <c r="K288">
        <v>12468.239999999996</v>
      </c>
      <c r="L288" s="110" t="s">
        <v>846</v>
      </c>
      <c r="M288" s="110" t="s">
        <v>780</v>
      </c>
      <c r="N288" s="595">
        <v>23642.39999999998</v>
      </c>
      <c r="R288" t="s">
        <v>75</v>
      </c>
      <c r="S288" t="s">
        <v>75</v>
      </c>
      <c r="T288" t="s">
        <v>75</v>
      </c>
      <c r="U288" t="s">
        <v>75</v>
      </c>
      <c r="V288" t="s">
        <v>770</v>
      </c>
      <c r="W288" s="593">
        <v>408257.99999999988</v>
      </c>
      <c r="X288" s="594"/>
      <c r="Y288" s="610">
        <v>0</v>
      </c>
    </row>
    <row r="289" spans="1:25" ht="15" x14ac:dyDescent="0.25">
      <c r="A289" t="s">
        <v>818</v>
      </c>
      <c r="B289" t="s">
        <v>780</v>
      </c>
      <c r="C289" s="593">
        <v>114117.59999999961</v>
      </c>
      <c r="E289" t="s">
        <v>1091</v>
      </c>
      <c r="F289" s="594"/>
      <c r="I289" s="609" t="s">
        <v>14</v>
      </c>
      <c r="J289" t="s">
        <v>753</v>
      </c>
      <c r="K289">
        <v>291453.66000000003</v>
      </c>
      <c r="L289" s="110" t="s">
        <v>848</v>
      </c>
      <c r="M289" s="110" t="s">
        <v>753</v>
      </c>
      <c r="N289" s="595">
        <v>81512.030000000013</v>
      </c>
      <c r="R289" t="s">
        <v>75</v>
      </c>
      <c r="S289" t="s">
        <v>75</v>
      </c>
      <c r="T289" t="s">
        <v>75</v>
      </c>
      <c r="U289" t="s">
        <v>75</v>
      </c>
      <c r="V289" t="s">
        <v>773</v>
      </c>
      <c r="W289" s="593">
        <v>162637.70999999996</v>
      </c>
      <c r="X289" s="594"/>
      <c r="Y289" s="610">
        <v>0</v>
      </c>
    </row>
    <row r="290" spans="1:25" ht="15" x14ac:dyDescent="0.25">
      <c r="A290" t="s">
        <v>820</v>
      </c>
      <c r="B290" t="s">
        <v>780</v>
      </c>
      <c r="C290" s="593">
        <v>33564.000000000036</v>
      </c>
      <c r="E290" t="s">
        <v>1092</v>
      </c>
      <c r="F290" s="594"/>
      <c r="I290" s="609" t="s">
        <v>14</v>
      </c>
      <c r="J290" t="s">
        <v>780</v>
      </c>
      <c r="K290">
        <v>12468.239999999996</v>
      </c>
      <c r="L290" s="336">
        <v>0</v>
      </c>
      <c r="M290" s="110" t="s">
        <v>758</v>
      </c>
      <c r="N290" s="595">
        <v>18336.239999999998</v>
      </c>
      <c r="O290" s="594">
        <v>1</v>
      </c>
      <c r="R290" t="s">
        <v>75</v>
      </c>
      <c r="S290" t="s">
        <v>75</v>
      </c>
      <c r="T290" t="s">
        <v>75</v>
      </c>
      <c r="U290" t="s">
        <v>75</v>
      </c>
      <c r="V290" t="s">
        <v>777</v>
      </c>
      <c r="W290" s="593">
        <v>708015.53999999992</v>
      </c>
      <c r="X290" s="594"/>
      <c r="Y290" s="610">
        <v>0</v>
      </c>
    </row>
    <row r="291" spans="1:25" ht="15" x14ac:dyDescent="0.25">
      <c r="A291" t="s">
        <v>823</v>
      </c>
      <c r="B291" t="s">
        <v>780</v>
      </c>
      <c r="C291" s="593">
        <v>33564.000000000036</v>
      </c>
      <c r="E291" t="s">
        <v>1093</v>
      </c>
      <c r="F291" s="594"/>
      <c r="I291" s="609" t="s">
        <v>846</v>
      </c>
      <c r="J291" t="s">
        <v>753</v>
      </c>
      <c r="K291">
        <v>379977.36</v>
      </c>
      <c r="L291" s="110" t="s">
        <v>848</v>
      </c>
      <c r="M291" s="110" t="s">
        <v>770</v>
      </c>
      <c r="N291" s="595">
        <v>122334.06999999999</v>
      </c>
      <c r="R291" t="s">
        <v>75</v>
      </c>
      <c r="S291" t="s">
        <v>75</v>
      </c>
      <c r="T291" t="s">
        <v>75</v>
      </c>
      <c r="U291" t="s">
        <v>75</v>
      </c>
      <c r="V291" t="s">
        <v>780</v>
      </c>
      <c r="W291" s="593">
        <v>67128.000000000102</v>
      </c>
      <c r="X291" s="594"/>
      <c r="Y291" s="610">
        <v>0</v>
      </c>
    </row>
    <row r="292" spans="1:25" ht="15" x14ac:dyDescent="0.25">
      <c r="A292" t="s">
        <v>825</v>
      </c>
      <c r="B292" t="s">
        <v>780</v>
      </c>
      <c r="C292" s="593">
        <v>20138.400000000001</v>
      </c>
      <c r="E292" t="s">
        <v>1094</v>
      </c>
      <c r="F292" s="594"/>
      <c r="I292" s="609" t="s">
        <v>846</v>
      </c>
      <c r="J292" t="s">
        <v>745</v>
      </c>
      <c r="K292">
        <v>13719.800000000001</v>
      </c>
      <c r="L292" s="110" t="s">
        <v>848</v>
      </c>
      <c r="M292" s="110" t="s">
        <v>773</v>
      </c>
      <c r="N292" s="595">
        <v>53918.460000000006</v>
      </c>
      <c r="R292" t="s">
        <v>76</v>
      </c>
      <c r="S292" t="s">
        <v>76</v>
      </c>
      <c r="T292" t="s">
        <v>76</v>
      </c>
      <c r="U292" t="s">
        <v>76</v>
      </c>
      <c r="V292" t="s">
        <v>815</v>
      </c>
      <c r="W292" s="593">
        <v>351893.96</v>
      </c>
      <c r="X292" s="594"/>
      <c r="Y292" s="610">
        <v>0</v>
      </c>
    </row>
    <row r="293" spans="1:25" ht="15" x14ac:dyDescent="0.25">
      <c r="A293" t="s">
        <v>59</v>
      </c>
      <c r="B293" t="s">
        <v>780</v>
      </c>
      <c r="C293" s="593">
        <v>20138.400000000001</v>
      </c>
      <c r="E293" t="s">
        <v>1095</v>
      </c>
      <c r="F293" s="594"/>
      <c r="I293" s="609" t="s">
        <v>846</v>
      </c>
      <c r="J293" t="s">
        <v>770</v>
      </c>
      <c r="K293">
        <v>551760.69999999995</v>
      </c>
      <c r="L293" s="110" t="s">
        <v>848</v>
      </c>
      <c r="M293" s="110" t="s">
        <v>777</v>
      </c>
      <c r="N293" s="595">
        <v>219182.99000000002</v>
      </c>
      <c r="R293" t="s">
        <v>76</v>
      </c>
      <c r="S293" t="s">
        <v>76</v>
      </c>
      <c r="T293" t="s">
        <v>76</v>
      </c>
      <c r="U293" t="s">
        <v>76</v>
      </c>
      <c r="V293" t="s">
        <v>758</v>
      </c>
      <c r="W293" s="593">
        <v>14104.560000000009</v>
      </c>
      <c r="X293" s="594">
        <v>1</v>
      </c>
      <c r="Y293" s="610">
        <v>14104.560000000009</v>
      </c>
    </row>
    <row r="294" spans="1:25" ht="15" x14ac:dyDescent="0.25">
      <c r="A294" t="s">
        <v>830</v>
      </c>
      <c r="B294" t="s">
        <v>780</v>
      </c>
      <c r="C294" s="593">
        <v>67128.000000000102</v>
      </c>
      <c r="E294" t="s">
        <v>1096</v>
      </c>
      <c r="F294" s="594"/>
      <c r="I294" s="609" t="s">
        <v>846</v>
      </c>
      <c r="J294" t="s">
        <v>777</v>
      </c>
      <c r="K294">
        <v>893552.23</v>
      </c>
      <c r="L294" s="110" t="s">
        <v>848</v>
      </c>
      <c r="M294" s="110" t="s">
        <v>780</v>
      </c>
      <c r="N294" s="595">
        <v>17731.799999999988</v>
      </c>
      <c r="R294" t="s">
        <v>76</v>
      </c>
      <c r="S294" t="s">
        <v>76</v>
      </c>
      <c r="T294" t="s">
        <v>76</v>
      </c>
      <c r="U294" t="s">
        <v>76</v>
      </c>
      <c r="V294" t="s">
        <v>773</v>
      </c>
      <c r="W294" s="593">
        <v>125002.85</v>
      </c>
      <c r="X294" s="594"/>
      <c r="Y294" s="610">
        <v>0</v>
      </c>
    </row>
    <row r="295" spans="1:25" ht="15" x14ac:dyDescent="0.25">
      <c r="A295" t="s">
        <v>833</v>
      </c>
      <c r="B295" t="s">
        <v>780</v>
      </c>
      <c r="C295" s="593">
        <v>13425.599999999995</v>
      </c>
      <c r="E295" t="s">
        <v>1097</v>
      </c>
      <c r="F295" s="594"/>
      <c r="I295" s="609" t="s">
        <v>846</v>
      </c>
      <c r="J295" t="s">
        <v>780</v>
      </c>
      <c r="K295">
        <v>24936.479999999996</v>
      </c>
      <c r="L295" s="110" t="s">
        <v>84</v>
      </c>
      <c r="M295" s="110" t="s">
        <v>753</v>
      </c>
      <c r="N295" s="595">
        <v>275977.07</v>
      </c>
      <c r="R295" t="s">
        <v>76</v>
      </c>
      <c r="S295" t="s">
        <v>76</v>
      </c>
      <c r="T295" t="s">
        <v>76</v>
      </c>
      <c r="U295" t="s">
        <v>76</v>
      </c>
      <c r="V295" t="s">
        <v>777</v>
      </c>
      <c r="W295" s="593">
        <v>527789.08000000007</v>
      </c>
      <c r="X295" s="594"/>
      <c r="Y295" s="610">
        <v>0</v>
      </c>
    </row>
    <row r="296" spans="1:25" ht="15" x14ac:dyDescent="0.25">
      <c r="A296" t="s">
        <v>866</v>
      </c>
      <c r="B296" t="s">
        <v>780</v>
      </c>
      <c r="C296" s="593">
        <v>13425.599999999995</v>
      </c>
      <c r="E296" t="s">
        <v>1098</v>
      </c>
      <c r="F296" s="594"/>
      <c r="I296" s="609" t="s">
        <v>848</v>
      </c>
      <c r="J296" t="s">
        <v>753</v>
      </c>
      <c r="K296">
        <v>93961.090000000011</v>
      </c>
      <c r="L296" s="110" t="s">
        <v>84</v>
      </c>
      <c r="M296" s="110" t="s">
        <v>745</v>
      </c>
      <c r="N296" s="595">
        <v>6196.0300000000007</v>
      </c>
      <c r="O296" s="594">
        <v>1</v>
      </c>
      <c r="R296" t="s">
        <v>76</v>
      </c>
      <c r="S296" t="s">
        <v>76</v>
      </c>
      <c r="T296" t="s">
        <v>76</v>
      </c>
      <c r="U296" t="s">
        <v>76</v>
      </c>
      <c r="V296" t="s">
        <v>780</v>
      </c>
      <c r="W296" s="593">
        <v>13425.599999999995</v>
      </c>
      <c r="X296" s="594"/>
      <c r="Y296" s="610">
        <v>0</v>
      </c>
    </row>
    <row r="297" spans="1:25" ht="15" x14ac:dyDescent="0.25">
      <c r="A297" t="s">
        <v>835</v>
      </c>
      <c r="B297" t="s">
        <v>780</v>
      </c>
      <c r="C297" s="593">
        <v>6712.7999999999984</v>
      </c>
      <c r="E297" t="s">
        <v>1099</v>
      </c>
      <c r="F297" s="594"/>
      <c r="I297" s="609" t="s">
        <v>848</v>
      </c>
      <c r="J297" t="s">
        <v>758</v>
      </c>
      <c r="K297">
        <v>17420.420000000006</v>
      </c>
      <c r="L297" s="110" t="s">
        <v>84</v>
      </c>
      <c r="M297" s="110" t="s">
        <v>770</v>
      </c>
      <c r="N297" s="595">
        <v>414189.16</v>
      </c>
      <c r="R297" t="s">
        <v>14</v>
      </c>
      <c r="S297" t="e">
        <v>#N/A</v>
      </c>
      <c r="T297" t="s">
        <v>79</v>
      </c>
      <c r="U297" t="s">
        <v>79</v>
      </c>
      <c r="V297" t="s">
        <v>753</v>
      </c>
      <c r="W297" s="593">
        <v>328299.01999999996</v>
      </c>
      <c r="X297" s="594"/>
      <c r="Y297" s="610">
        <v>0</v>
      </c>
    </row>
    <row r="298" spans="1:25" ht="15" x14ac:dyDescent="0.25">
      <c r="A298" t="s">
        <v>66</v>
      </c>
      <c r="B298" t="s">
        <v>780</v>
      </c>
      <c r="C298" s="593">
        <v>33564.000000000036</v>
      </c>
      <c r="E298" t="s">
        <v>1100</v>
      </c>
      <c r="F298" s="594"/>
      <c r="I298" s="609" t="s">
        <v>848</v>
      </c>
      <c r="J298" t="s">
        <v>770</v>
      </c>
      <c r="K298">
        <v>136558.54999999999</v>
      </c>
      <c r="L298" s="110" t="s">
        <v>84</v>
      </c>
      <c r="M298" s="110" t="s">
        <v>773</v>
      </c>
      <c r="N298" s="595">
        <v>118680.68999999999</v>
      </c>
      <c r="R298" t="s">
        <v>14</v>
      </c>
      <c r="S298" t="e">
        <v>#N/A</v>
      </c>
      <c r="T298" t="s">
        <v>79</v>
      </c>
      <c r="U298" t="s">
        <v>79</v>
      </c>
      <c r="V298" t="s">
        <v>780</v>
      </c>
      <c r="W298" s="593">
        <v>13425.599999999995</v>
      </c>
      <c r="X298" s="594"/>
      <c r="Y298" s="610">
        <v>0</v>
      </c>
    </row>
    <row r="299" spans="1:25" ht="15" x14ac:dyDescent="0.25">
      <c r="A299" t="s">
        <v>67</v>
      </c>
      <c r="B299" t="s">
        <v>780</v>
      </c>
      <c r="C299" s="593">
        <v>26851.200000000019</v>
      </c>
      <c r="E299" t="s">
        <v>1101</v>
      </c>
      <c r="F299" s="594"/>
      <c r="I299" s="609" t="s">
        <v>848</v>
      </c>
      <c r="J299" t="s">
        <v>773</v>
      </c>
      <c r="K299">
        <v>57113.029999999984</v>
      </c>
      <c r="L299" s="110" t="s">
        <v>84</v>
      </c>
      <c r="M299" s="110" t="s">
        <v>777</v>
      </c>
      <c r="N299" s="595">
        <v>732735.07000000007</v>
      </c>
      <c r="R299" t="s">
        <v>846</v>
      </c>
      <c r="S299" t="e">
        <v>#N/A</v>
      </c>
      <c r="T299" t="s">
        <v>81</v>
      </c>
      <c r="U299" t="s">
        <v>81</v>
      </c>
      <c r="V299" t="s">
        <v>753</v>
      </c>
      <c r="W299" s="593">
        <v>464249.26999999996</v>
      </c>
      <c r="X299" s="594"/>
      <c r="Y299" s="610">
        <v>0</v>
      </c>
    </row>
    <row r="300" spans="1:25" ht="15" x14ac:dyDescent="0.25">
      <c r="A300" t="s">
        <v>839</v>
      </c>
      <c r="B300" t="s">
        <v>780</v>
      </c>
      <c r="C300" s="593">
        <v>33564.000000000036</v>
      </c>
      <c r="E300" t="s">
        <v>1102</v>
      </c>
      <c r="F300" s="594"/>
      <c r="I300" s="609" t="s">
        <v>848</v>
      </c>
      <c r="J300" t="s">
        <v>777</v>
      </c>
      <c r="K300">
        <v>234135.07000000004</v>
      </c>
      <c r="L300" s="110" t="s">
        <v>84</v>
      </c>
      <c r="M300" s="110" t="s">
        <v>780</v>
      </c>
      <c r="N300" s="595">
        <v>25612.599999999977</v>
      </c>
      <c r="R300" t="s">
        <v>846</v>
      </c>
      <c r="S300" t="e">
        <v>#N/A</v>
      </c>
      <c r="T300" t="s">
        <v>81</v>
      </c>
      <c r="U300" t="s">
        <v>81</v>
      </c>
      <c r="V300" t="s">
        <v>745</v>
      </c>
      <c r="W300" s="593">
        <v>13729.019999999999</v>
      </c>
      <c r="X300" s="594">
        <v>1</v>
      </c>
      <c r="Y300" s="610">
        <v>13729.019999999999</v>
      </c>
    </row>
    <row r="301" spans="1:25" ht="15" x14ac:dyDescent="0.25">
      <c r="A301" t="s">
        <v>13</v>
      </c>
      <c r="B301" t="s">
        <v>780</v>
      </c>
      <c r="C301" s="593">
        <v>62652.800000000112</v>
      </c>
      <c r="E301" t="s">
        <v>1103</v>
      </c>
      <c r="F301" s="594"/>
      <c r="I301" s="609" t="s">
        <v>848</v>
      </c>
      <c r="J301" t="s">
        <v>780</v>
      </c>
      <c r="K301">
        <v>20253.749999999993</v>
      </c>
      <c r="L301" s="110" t="s">
        <v>851</v>
      </c>
      <c r="M301" s="110" t="s">
        <v>753</v>
      </c>
      <c r="N301" s="595">
        <v>1048855.8899999999</v>
      </c>
      <c r="R301" t="s">
        <v>846</v>
      </c>
      <c r="S301" t="e">
        <v>#N/A</v>
      </c>
      <c r="T301" t="s">
        <v>81</v>
      </c>
      <c r="U301" t="s">
        <v>81</v>
      </c>
      <c r="V301" t="s">
        <v>770</v>
      </c>
      <c r="W301" s="593">
        <v>652605.42999999993</v>
      </c>
      <c r="X301" s="594"/>
      <c r="Y301" s="610">
        <v>0</v>
      </c>
    </row>
    <row r="302" spans="1:25" ht="15" x14ac:dyDescent="0.25">
      <c r="A302" t="s">
        <v>741</v>
      </c>
      <c r="B302" t="s">
        <v>780</v>
      </c>
      <c r="C302" s="593">
        <v>44752.000000000065</v>
      </c>
      <c r="E302" t="s">
        <v>1104</v>
      </c>
      <c r="F302" s="594"/>
      <c r="I302" s="609" t="s">
        <v>84</v>
      </c>
      <c r="J302" t="s">
        <v>753</v>
      </c>
      <c r="K302">
        <v>253206.76</v>
      </c>
      <c r="L302" s="336">
        <v>0</v>
      </c>
      <c r="M302" s="110" t="s">
        <v>745</v>
      </c>
      <c r="N302" s="595">
        <v>83954.640000000014</v>
      </c>
      <c r="O302" s="594">
        <v>1</v>
      </c>
      <c r="R302" t="s">
        <v>846</v>
      </c>
      <c r="S302" t="e">
        <v>#N/A</v>
      </c>
      <c r="T302" t="s">
        <v>81</v>
      </c>
      <c r="U302" t="s">
        <v>81</v>
      </c>
      <c r="V302" t="s">
        <v>777</v>
      </c>
      <c r="W302" s="593">
        <v>1071623.27</v>
      </c>
      <c r="X302" s="594"/>
      <c r="Y302" s="610">
        <v>0</v>
      </c>
    </row>
    <row r="303" spans="1:25" ht="15" x14ac:dyDescent="0.25">
      <c r="A303" t="s">
        <v>74</v>
      </c>
      <c r="B303" t="s">
        <v>780</v>
      </c>
      <c r="C303" s="593">
        <v>20138.400000000001</v>
      </c>
      <c r="E303" t="s">
        <v>1105</v>
      </c>
      <c r="F303" s="594"/>
      <c r="I303" s="609" t="s">
        <v>84</v>
      </c>
      <c r="J303" t="s">
        <v>745</v>
      </c>
      <c r="K303">
        <v>5429.8700000000008</v>
      </c>
      <c r="L303" s="110" t="s">
        <v>851</v>
      </c>
      <c r="M303" s="110" t="s">
        <v>770</v>
      </c>
      <c r="N303" s="595">
        <v>1564760.4699999997</v>
      </c>
      <c r="R303" t="s">
        <v>846</v>
      </c>
      <c r="S303" t="e">
        <v>#N/A</v>
      </c>
      <c r="T303" t="s">
        <v>81</v>
      </c>
      <c r="U303" t="s">
        <v>81</v>
      </c>
      <c r="V303" t="s">
        <v>780</v>
      </c>
      <c r="W303" s="593">
        <v>26851.200000000019</v>
      </c>
      <c r="X303" s="594"/>
      <c r="Y303" s="610">
        <v>0</v>
      </c>
    </row>
    <row r="304" spans="1:25" ht="15" x14ac:dyDescent="0.25">
      <c r="A304" t="s">
        <v>75</v>
      </c>
      <c r="B304" t="s">
        <v>780</v>
      </c>
      <c r="C304" s="593">
        <v>67128.000000000102</v>
      </c>
      <c r="E304" t="s">
        <v>1106</v>
      </c>
      <c r="F304" s="594"/>
      <c r="I304" s="609" t="s">
        <v>84</v>
      </c>
      <c r="J304" t="s">
        <v>770</v>
      </c>
      <c r="K304">
        <v>368364.72000000009</v>
      </c>
      <c r="L304" s="110" t="s">
        <v>851</v>
      </c>
      <c r="M304" s="110" t="s">
        <v>773</v>
      </c>
      <c r="N304" s="595">
        <v>461178.98999999987</v>
      </c>
      <c r="R304" t="s">
        <v>848</v>
      </c>
      <c r="S304" t="e">
        <v>#N/A</v>
      </c>
      <c r="T304" t="s">
        <v>82</v>
      </c>
      <c r="U304" t="s">
        <v>82</v>
      </c>
      <c r="V304" t="s">
        <v>753</v>
      </c>
      <c r="W304" s="593">
        <v>102705.24999999997</v>
      </c>
      <c r="X304" s="594"/>
      <c r="Y304" s="610">
        <v>0</v>
      </c>
    </row>
    <row r="305" spans="1:25" ht="15" x14ac:dyDescent="0.25">
      <c r="A305" t="s">
        <v>76</v>
      </c>
      <c r="B305" t="s">
        <v>780</v>
      </c>
      <c r="C305" s="593">
        <v>13425.599999999995</v>
      </c>
      <c r="E305" t="s">
        <v>1107</v>
      </c>
      <c r="F305" s="594"/>
      <c r="I305" s="609" t="s">
        <v>84</v>
      </c>
      <c r="J305" t="s">
        <v>773</v>
      </c>
      <c r="K305">
        <v>124689.61999999997</v>
      </c>
      <c r="L305" s="110" t="s">
        <v>851</v>
      </c>
      <c r="M305" s="110" t="s">
        <v>777</v>
      </c>
      <c r="N305" s="595">
        <v>2820306.8099999991</v>
      </c>
      <c r="R305" t="s">
        <v>848</v>
      </c>
      <c r="S305" t="e">
        <v>#N/A</v>
      </c>
      <c r="T305" t="s">
        <v>82</v>
      </c>
      <c r="U305" t="s">
        <v>82</v>
      </c>
      <c r="V305" t="s">
        <v>758</v>
      </c>
      <c r="W305" s="593">
        <v>15529.300000000007</v>
      </c>
      <c r="X305" s="594">
        <v>1</v>
      </c>
      <c r="Y305" s="610">
        <v>15529.300000000007</v>
      </c>
    </row>
    <row r="306" spans="1:25" ht="15" x14ac:dyDescent="0.25">
      <c r="A306" t="s">
        <v>14</v>
      </c>
      <c r="B306" t="s">
        <v>780</v>
      </c>
      <c r="C306" s="593">
        <v>13425.599999999995</v>
      </c>
      <c r="E306" t="s">
        <v>1108</v>
      </c>
      <c r="F306" s="594"/>
      <c r="I306" s="609" t="s">
        <v>84</v>
      </c>
      <c r="J306" t="s">
        <v>777</v>
      </c>
      <c r="K306">
        <v>628897.94999999995</v>
      </c>
      <c r="L306" s="110" t="s">
        <v>851</v>
      </c>
      <c r="M306" s="110" t="s">
        <v>780</v>
      </c>
      <c r="N306" s="595">
        <v>118212.00000000047</v>
      </c>
      <c r="R306" t="s">
        <v>848</v>
      </c>
      <c r="S306" t="e">
        <v>#N/A</v>
      </c>
      <c r="T306" t="s">
        <v>82</v>
      </c>
      <c r="U306" t="s">
        <v>82</v>
      </c>
      <c r="V306" t="s">
        <v>770</v>
      </c>
      <c r="W306" s="593">
        <v>144352.78000000003</v>
      </c>
      <c r="X306" s="594"/>
      <c r="Y306" s="610">
        <v>0</v>
      </c>
    </row>
    <row r="307" spans="1:25" ht="15" x14ac:dyDescent="0.25">
      <c r="A307" t="s">
        <v>846</v>
      </c>
      <c r="B307" t="s">
        <v>780</v>
      </c>
      <c r="C307" s="593">
        <v>26851.200000000019</v>
      </c>
      <c r="E307" t="s">
        <v>1109</v>
      </c>
      <c r="F307" s="594"/>
      <c r="I307" s="609" t="s">
        <v>84</v>
      </c>
      <c r="J307" t="s">
        <v>780</v>
      </c>
      <c r="K307">
        <v>24936.479999999996</v>
      </c>
      <c r="L307" s="110" t="s">
        <v>624</v>
      </c>
      <c r="M307" s="110"/>
      <c r="N307" s="595">
        <v>178786563.07999998</v>
      </c>
      <c r="R307" t="s">
        <v>848</v>
      </c>
      <c r="S307" t="e">
        <v>#N/A</v>
      </c>
      <c r="T307" t="s">
        <v>82</v>
      </c>
      <c r="U307" t="s">
        <v>82</v>
      </c>
      <c r="V307" t="s">
        <v>773</v>
      </c>
      <c r="W307" s="593">
        <v>57506.579999999994</v>
      </c>
      <c r="X307" s="594"/>
      <c r="Y307" s="610">
        <v>0</v>
      </c>
    </row>
    <row r="308" spans="1:25" ht="15" x14ac:dyDescent="0.25">
      <c r="A308" t="s">
        <v>848</v>
      </c>
      <c r="B308" t="s">
        <v>780</v>
      </c>
      <c r="C308" s="593">
        <v>22044.030000000006</v>
      </c>
      <c r="E308" t="s">
        <v>1110</v>
      </c>
      <c r="F308" s="594"/>
      <c r="I308" s="609" t="s">
        <v>851</v>
      </c>
      <c r="J308" t="s">
        <v>753</v>
      </c>
      <c r="K308">
        <v>1113503.56</v>
      </c>
      <c r="L308" s="110"/>
      <c r="M308" s="110"/>
      <c r="N308" s="595"/>
      <c r="R308" t="s">
        <v>848</v>
      </c>
      <c r="S308" t="e">
        <v>#N/A</v>
      </c>
      <c r="T308" t="s">
        <v>82</v>
      </c>
      <c r="U308" t="s">
        <v>82</v>
      </c>
      <c r="V308" t="s">
        <v>777</v>
      </c>
      <c r="W308" s="593">
        <v>242415.65999999997</v>
      </c>
      <c r="X308" s="594"/>
      <c r="Y308" s="610">
        <v>0</v>
      </c>
    </row>
    <row r="309" spans="1:25" ht="15" x14ac:dyDescent="0.25">
      <c r="A309" t="s">
        <v>84</v>
      </c>
      <c r="B309" t="s">
        <v>780</v>
      </c>
      <c r="C309" s="593">
        <v>26851.200000000019</v>
      </c>
      <c r="E309" t="s">
        <v>1111</v>
      </c>
      <c r="F309" s="594"/>
      <c r="I309" s="609" t="s">
        <v>851</v>
      </c>
      <c r="J309" t="s">
        <v>745</v>
      </c>
      <c r="K309">
        <v>83894.44</v>
      </c>
      <c r="L309" s="110"/>
      <c r="M309" s="110"/>
      <c r="N309" s="595"/>
      <c r="R309" t="s">
        <v>848</v>
      </c>
      <c r="S309" t="e">
        <v>#N/A</v>
      </c>
      <c r="T309" t="s">
        <v>82</v>
      </c>
      <c r="U309" t="s">
        <v>82</v>
      </c>
      <c r="V309" t="s">
        <v>780</v>
      </c>
      <c r="W309" s="593">
        <v>22044.030000000006</v>
      </c>
      <c r="X309" s="594"/>
      <c r="Y309" s="610">
        <v>0</v>
      </c>
    </row>
    <row r="310" spans="1:25" ht="15" x14ac:dyDescent="0.25">
      <c r="A310" t="s">
        <v>851</v>
      </c>
      <c r="B310" t="s">
        <v>780</v>
      </c>
      <c r="C310" s="593">
        <v>127543.19999999947</v>
      </c>
      <c r="E310" t="s">
        <v>1112</v>
      </c>
      <c r="F310" s="594"/>
      <c r="I310" s="609" t="s">
        <v>851</v>
      </c>
      <c r="J310" t="s">
        <v>770</v>
      </c>
      <c r="K310">
        <v>1610387.1600000001</v>
      </c>
      <c r="L310" s="110"/>
      <c r="M310" s="110"/>
      <c r="N310" s="595"/>
      <c r="R310" t="s">
        <v>84</v>
      </c>
      <c r="S310" t="s">
        <v>84</v>
      </c>
      <c r="T310" t="s">
        <v>84</v>
      </c>
      <c r="U310" t="s">
        <v>84</v>
      </c>
      <c r="V310" t="s">
        <v>753</v>
      </c>
      <c r="W310" s="593">
        <v>280730.21000000002</v>
      </c>
      <c r="X310" s="594"/>
      <c r="Y310" s="610">
        <v>0</v>
      </c>
    </row>
    <row r="311" spans="1:25" ht="15" x14ac:dyDescent="0.25">
      <c r="A311" t="s">
        <v>752</v>
      </c>
      <c r="B311" t="s">
        <v>751</v>
      </c>
      <c r="C311" s="593">
        <v>93874.770000000062</v>
      </c>
      <c r="D311" s="594">
        <v>1</v>
      </c>
      <c r="E311" t="s">
        <v>1113</v>
      </c>
      <c r="F311" s="594"/>
      <c r="I311" s="609" t="s">
        <v>851</v>
      </c>
      <c r="J311" t="s">
        <v>773</v>
      </c>
      <c r="K311">
        <v>455624.46999999991</v>
      </c>
      <c r="L311" s="110"/>
      <c r="M311" s="110"/>
      <c r="N311" s="595"/>
      <c r="R311" t="s">
        <v>84</v>
      </c>
      <c r="S311" t="s">
        <v>84</v>
      </c>
      <c r="T311" t="s">
        <v>84</v>
      </c>
      <c r="U311" t="s">
        <v>84</v>
      </c>
      <c r="V311" t="s">
        <v>745</v>
      </c>
      <c r="W311" s="593">
        <v>5580.7199999999993</v>
      </c>
      <c r="X311" s="594">
        <v>1</v>
      </c>
      <c r="Y311" s="610">
        <v>5580.7199999999993</v>
      </c>
    </row>
    <row r="312" spans="1:25" ht="15" x14ac:dyDescent="0.25">
      <c r="A312" t="s">
        <v>768</v>
      </c>
      <c r="B312" t="s">
        <v>751</v>
      </c>
      <c r="C312" s="593">
        <v>30232.199999999993</v>
      </c>
      <c r="D312" s="594">
        <v>1</v>
      </c>
      <c r="E312" t="s">
        <v>1114</v>
      </c>
      <c r="F312" s="594"/>
      <c r="I312" s="609" t="s">
        <v>851</v>
      </c>
      <c r="J312" t="s">
        <v>777</v>
      </c>
      <c r="K312">
        <v>2792813.3600000003</v>
      </c>
      <c r="L312" s="110"/>
      <c r="M312" s="110"/>
      <c r="N312" s="595"/>
      <c r="R312" t="s">
        <v>84</v>
      </c>
      <c r="S312" t="s">
        <v>84</v>
      </c>
      <c r="T312" t="s">
        <v>84</v>
      </c>
      <c r="U312" t="s">
        <v>84</v>
      </c>
      <c r="V312" t="s">
        <v>770</v>
      </c>
      <c r="W312" s="593">
        <v>394628.64999999997</v>
      </c>
      <c r="X312" s="594"/>
      <c r="Y312" s="610">
        <v>0</v>
      </c>
    </row>
    <row r="313" spans="1:25" ht="15" x14ac:dyDescent="0.25">
      <c r="A313" t="s">
        <v>781</v>
      </c>
      <c r="B313" t="s">
        <v>751</v>
      </c>
      <c r="C313" s="593">
        <v>96875.75999999998</v>
      </c>
      <c r="D313" s="594">
        <v>1</v>
      </c>
      <c r="E313" t="s">
        <v>1115</v>
      </c>
      <c r="F313" s="594"/>
      <c r="I313" s="609" t="s">
        <v>851</v>
      </c>
      <c r="J313" t="s">
        <v>780</v>
      </c>
      <c r="K313">
        <v>124682.40000000036</v>
      </c>
      <c r="L313" s="110"/>
      <c r="M313" s="110"/>
      <c r="N313" s="595"/>
      <c r="R313" t="s">
        <v>84</v>
      </c>
      <c r="S313" t="s">
        <v>84</v>
      </c>
      <c r="T313" t="s">
        <v>84</v>
      </c>
      <c r="U313" t="s">
        <v>84</v>
      </c>
      <c r="V313" t="s">
        <v>773</v>
      </c>
      <c r="W313" s="593">
        <v>131210.72</v>
      </c>
      <c r="X313" s="594"/>
      <c r="Y313" s="610">
        <v>0</v>
      </c>
    </row>
    <row r="314" spans="1:25" ht="15" x14ac:dyDescent="0.25">
      <c r="A314" t="s">
        <v>786</v>
      </c>
      <c r="B314" t="s">
        <v>751</v>
      </c>
      <c r="C314" s="593">
        <v>2250.12</v>
      </c>
      <c r="D314" s="594">
        <v>1</v>
      </c>
      <c r="E314" t="s">
        <v>1116</v>
      </c>
      <c r="F314" s="594"/>
      <c r="I314" s="609" t="s">
        <v>624</v>
      </c>
      <c r="K314">
        <v>170755521.86999995</v>
      </c>
      <c r="L314" s="110"/>
      <c r="M314" s="110"/>
      <c r="N314" s="595"/>
      <c r="R314" t="s">
        <v>84</v>
      </c>
      <c r="S314" t="s">
        <v>84</v>
      </c>
      <c r="T314" t="s">
        <v>84</v>
      </c>
      <c r="U314" t="s">
        <v>84</v>
      </c>
      <c r="V314" t="s">
        <v>777</v>
      </c>
      <c r="W314" s="593">
        <v>662858.77999999991</v>
      </c>
      <c r="X314" s="594"/>
      <c r="Y314" s="610">
        <v>0</v>
      </c>
    </row>
    <row r="315" spans="1:25" ht="15" x14ac:dyDescent="0.25">
      <c r="A315" t="s">
        <v>791</v>
      </c>
      <c r="B315" t="s">
        <v>751</v>
      </c>
      <c r="C315" s="593">
        <v>14423.759999999997</v>
      </c>
      <c r="D315" s="594">
        <v>1</v>
      </c>
      <c r="E315" t="s">
        <v>1117</v>
      </c>
      <c r="F315" s="594"/>
      <c r="I315" s="609"/>
      <c r="L315" s="110"/>
      <c r="M315" s="110"/>
      <c r="N315" s="595"/>
      <c r="R315" t="s">
        <v>84</v>
      </c>
      <c r="S315" t="s">
        <v>84</v>
      </c>
      <c r="T315" t="s">
        <v>84</v>
      </c>
      <c r="U315" t="s">
        <v>84</v>
      </c>
      <c r="V315" t="s">
        <v>780</v>
      </c>
      <c r="W315" s="593">
        <v>26851.200000000019</v>
      </c>
      <c r="X315" s="594"/>
      <c r="Y315" s="610">
        <v>0</v>
      </c>
    </row>
    <row r="316" spans="1:25" ht="15" x14ac:dyDescent="0.25">
      <c r="A316" t="s">
        <v>793</v>
      </c>
      <c r="B316" t="s">
        <v>751</v>
      </c>
      <c r="C316" s="593">
        <v>35713.19999999999</v>
      </c>
      <c r="D316" s="594">
        <v>1</v>
      </c>
      <c r="E316" t="s">
        <v>1118</v>
      </c>
      <c r="F316" s="594"/>
      <c r="I316" s="609"/>
      <c r="L316" s="110"/>
      <c r="M316" s="110"/>
      <c r="N316" s="595"/>
      <c r="R316" t="s">
        <v>851</v>
      </c>
      <c r="S316" t="e">
        <v>#N/A</v>
      </c>
      <c r="T316" t="s">
        <v>85</v>
      </c>
      <c r="U316" t="s">
        <v>85</v>
      </c>
      <c r="V316" t="s">
        <v>753</v>
      </c>
      <c r="W316" s="593">
        <v>1268842.1800000002</v>
      </c>
      <c r="X316" s="594"/>
      <c r="Y316" s="610">
        <v>0</v>
      </c>
    </row>
    <row r="317" spans="1:25" ht="15" x14ac:dyDescent="0.25">
      <c r="A317" t="s">
        <v>797</v>
      </c>
      <c r="B317" t="s">
        <v>751</v>
      </c>
      <c r="C317" s="593">
        <v>4500.2400000000016</v>
      </c>
      <c r="D317" s="594">
        <v>1</v>
      </c>
      <c r="E317" t="s">
        <v>1119</v>
      </c>
      <c r="F317" s="594"/>
      <c r="I317" s="609"/>
      <c r="L317" s="110"/>
      <c r="M317" s="110"/>
      <c r="N317" s="595"/>
      <c r="R317" t="s">
        <v>851</v>
      </c>
      <c r="S317" t="e">
        <v>#N/A</v>
      </c>
      <c r="T317" t="s">
        <v>85</v>
      </c>
      <c r="U317" t="s">
        <v>85</v>
      </c>
      <c r="V317" t="s">
        <v>745</v>
      </c>
      <c r="W317" s="593">
        <v>83399.74000000002</v>
      </c>
      <c r="X317" s="594">
        <v>1</v>
      </c>
      <c r="Y317" s="610">
        <v>83399.74000000002</v>
      </c>
    </row>
    <row r="318" spans="1:25" ht="15" x14ac:dyDescent="0.25">
      <c r="A318" t="s">
        <v>50</v>
      </c>
      <c r="B318" t="s">
        <v>751</v>
      </c>
      <c r="C318" s="593">
        <v>60579.839999999997</v>
      </c>
      <c r="D318" s="594">
        <v>1</v>
      </c>
      <c r="E318" t="s">
        <v>1120</v>
      </c>
      <c r="F318" s="594"/>
      <c r="I318" s="609"/>
      <c r="L318" s="110"/>
      <c r="M318" s="110"/>
      <c r="N318" s="595"/>
      <c r="R318" t="s">
        <v>851</v>
      </c>
      <c r="S318" t="e">
        <v>#N/A</v>
      </c>
      <c r="T318" t="s">
        <v>85</v>
      </c>
      <c r="U318" t="s">
        <v>85</v>
      </c>
      <c r="V318" t="s">
        <v>770</v>
      </c>
      <c r="W318" s="593">
        <v>1773905.2499999998</v>
      </c>
      <c r="X318" s="594"/>
      <c r="Y318" s="610">
        <v>0</v>
      </c>
    </row>
    <row r="319" spans="1:25" ht="15" x14ac:dyDescent="0.25">
      <c r="A319" t="s">
        <v>830</v>
      </c>
      <c r="B319" t="s">
        <v>751</v>
      </c>
      <c r="C319" s="593">
        <v>750</v>
      </c>
      <c r="D319" s="594">
        <v>1</v>
      </c>
      <c r="E319" t="s">
        <v>1121</v>
      </c>
      <c r="F319" s="594"/>
      <c r="I319" s="609"/>
      <c r="L319" s="110"/>
      <c r="M319" s="110"/>
      <c r="N319" s="595"/>
      <c r="R319" t="s">
        <v>851</v>
      </c>
      <c r="S319" t="e">
        <v>#N/A</v>
      </c>
      <c r="T319" t="s">
        <v>85</v>
      </c>
      <c r="U319" t="s">
        <v>85</v>
      </c>
      <c r="V319" t="s">
        <v>773</v>
      </c>
      <c r="W319" s="593">
        <v>476447.68000000005</v>
      </c>
      <c r="X319" s="594"/>
      <c r="Y319" s="610">
        <v>0</v>
      </c>
    </row>
    <row r="320" spans="1:25" ht="15" x14ac:dyDescent="0.25">
      <c r="A320" t="s">
        <v>624</v>
      </c>
      <c r="C320" s="593">
        <v>181164338.11000019</v>
      </c>
      <c r="E320" t="s">
        <v>624</v>
      </c>
      <c r="F320" s="594"/>
      <c r="I320" s="609"/>
      <c r="L320" s="110"/>
      <c r="M320" s="110"/>
      <c r="N320" s="595"/>
      <c r="R320" t="s">
        <v>851</v>
      </c>
      <c r="S320" t="e">
        <v>#N/A</v>
      </c>
      <c r="T320" t="s">
        <v>85</v>
      </c>
      <c r="U320" t="s">
        <v>85</v>
      </c>
      <c r="V320" t="s">
        <v>777</v>
      </c>
      <c r="W320" s="593">
        <v>2975540.7899999996</v>
      </c>
      <c r="X320" s="594"/>
      <c r="Y320" s="610">
        <v>0</v>
      </c>
    </row>
    <row r="321" spans="6:25" ht="15" x14ac:dyDescent="0.25">
      <c r="F321" s="594"/>
      <c r="I321" s="609"/>
      <c r="L321" s="110"/>
      <c r="M321" s="110"/>
      <c r="N321" s="595"/>
      <c r="R321" t="s">
        <v>851</v>
      </c>
      <c r="S321" t="e">
        <v>#N/A</v>
      </c>
      <c r="T321" t="s">
        <v>85</v>
      </c>
      <c r="U321" t="s">
        <v>85</v>
      </c>
      <c r="V321" t="s">
        <v>780</v>
      </c>
      <c r="W321" s="593">
        <v>127543.19999999947</v>
      </c>
      <c r="X321" s="594"/>
      <c r="Y321" s="610">
        <v>0</v>
      </c>
    </row>
    <row r="322" spans="6:25" ht="15" x14ac:dyDescent="0.25">
      <c r="F322" s="594"/>
      <c r="I322" s="609"/>
      <c r="L322" s="110"/>
      <c r="M322" s="110"/>
      <c r="N322" s="595"/>
    </row>
    <row r="323" spans="6:25" ht="15" x14ac:dyDescent="0.25">
      <c r="F323" s="594"/>
      <c r="I323" s="609"/>
      <c r="L323" s="110"/>
      <c r="M323" s="110"/>
      <c r="N323" s="595"/>
    </row>
    <row r="324" spans="6:25" ht="15" x14ac:dyDescent="0.25">
      <c r="I324" s="609"/>
      <c r="L324" s="110"/>
      <c r="M324" s="110"/>
      <c r="N324" s="595"/>
      <c r="Y324" s="610">
        <v>66948.349999999977</v>
      </c>
    </row>
    <row r="325" spans="6:25" ht="15" x14ac:dyDescent="0.25">
      <c r="I325" s="609"/>
      <c r="L325" s="110"/>
      <c r="M325" s="110"/>
      <c r="N325" s="595"/>
    </row>
    <row r="326" spans="6:25" ht="15" x14ac:dyDescent="0.25">
      <c r="I326" s="609"/>
      <c r="L326" s="110"/>
      <c r="M326" s="110"/>
      <c r="N326" s="595"/>
    </row>
    <row r="327" spans="6:25" ht="15" x14ac:dyDescent="0.25">
      <c r="I327" s="609"/>
      <c r="L327" s="110"/>
      <c r="M327" s="110"/>
      <c r="N327" s="595"/>
    </row>
    <row r="328" spans="6:25" ht="15" x14ac:dyDescent="0.25">
      <c r="I328" s="609"/>
      <c r="L328" s="110"/>
      <c r="M328" s="110"/>
      <c r="N328" s="595"/>
    </row>
    <row r="329" spans="6:25" ht="15" x14ac:dyDescent="0.25">
      <c r="I329" s="609"/>
      <c r="L329" s="110"/>
      <c r="M329" s="110"/>
      <c r="N329" s="595"/>
    </row>
    <row r="330" spans="6:25" ht="15" x14ac:dyDescent="0.25">
      <c r="I330" s="609"/>
      <c r="L330" s="110"/>
      <c r="M330" s="110"/>
      <c r="N330" s="595"/>
    </row>
    <row r="331" spans="6:25" ht="15" x14ac:dyDescent="0.25">
      <c r="I331" s="609"/>
      <c r="L331" s="110"/>
      <c r="M331" s="110"/>
      <c r="N331" s="595"/>
    </row>
    <row r="332" spans="6:25" ht="15" x14ac:dyDescent="0.25">
      <c r="I332" s="609"/>
      <c r="L332" s="110"/>
      <c r="M332" s="110"/>
      <c r="N332" s="595"/>
    </row>
    <row r="333" spans="6:25" ht="15" x14ac:dyDescent="0.25">
      <c r="I333" s="609"/>
      <c r="L333" s="110"/>
      <c r="M333" s="110"/>
      <c r="N333" s="595"/>
    </row>
    <row r="334" spans="6:25" ht="15" x14ac:dyDescent="0.25">
      <c r="I334" s="609"/>
      <c r="L334" s="110"/>
      <c r="M334" s="110"/>
      <c r="N334" s="595"/>
    </row>
    <row r="335" spans="6:25" ht="15" x14ac:dyDescent="0.25">
      <c r="I335" s="609"/>
      <c r="L335" s="110"/>
      <c r="M335" s="110"/>
      <c r="N335" s="595"/>
    </row>
    <row r="336" spans="6:25" ht="15" x14ac:dyDescent="0.25">
      <c r="I336" s="609"/>
      <c r="L336" s="110"/>
      <c r="M336" s="110"/>
      <c r="N336" s="595"/>
    </row>
    <row r="337" spans="9:14" ht="15" x14ac:dyDescent="0.25">
      <c r="I337" s="609"/>
      <c r="L337" s="110"/>
      <c r="M337" s="110"/>
      <c r="N337" s="595"/>
    </row>
    <row r="338" spans="9:14" ht="15" x14ac:dyDescent="0.25">
      <c r="I338" s="609"/>
      <c r="L338" s="110"/>
      <c r="M338" s="110"/>
      <c r="N338" s="595"/>
    </row>
    <row r="339" spans="9:14" ht="15" x14ac:dyDescent="0.25">
      <c r="I339" s="609"/>
      <c r="L339" s="110"/>
      <c r="M339" s="110"/>
      <c r="N339" s="595"/>
    </row>
    <row r="340" spans="9:14" ht="15" x14ac:dyDescent="0.25">
      <c r="I340" s="609"/>
      <c r="L340" s="110"/>
      <c r="M340" s="110"/>
      <c r="N340" s="595"/>
    </row>
    <row r="341" spans="9:14" ht="15" x14ac:dyDescent="0.25">
      <c r="I341" s="609"/>
      <c r="L341" s="110"/>
      <c r="M341" s="110"/>
      <c r="N341" s="595"/>
    </row>
    <row r="342" spans="9:14" ht="15" x14ac:dyDescent="0.25">
      <c r="I342" s="609"/>
      <c r="L342" s="110"/>
      <c r="M342" s="110"/>
      <c r="N342" s="595"/>
    </row>
    <row r="343" spans="9:14" ht="15" x14ac:dyDescent="0.25">
      <c r="I343" s="609"/>
      <c r="L343" s="110"/>
      <c r="M343" s="110"/>
      <c r="N343" s="595"/>
    </row>
    <row r="344" spans="9:14" ht="15" x14ac:dyDescent="0.25">
      <c r="I344" s="609"/>
      <c r="L344" s="110"/>
      <c r="M344" s="110"/>
      <c r="N344" s="595"/>
    </row>
    <row r="345" spans="9:14" ht="15" x14ac:dyDescent="0.25">
      <c r="I345" s="609"/>
      <c r="L345" s="110"/>
      <c r="M345" s="110"/>
      <c r="N345" s="595"/>
    </row>
    <row r="346" spans="9:14" ht="15" x14ac:dyDescent="0.25">
      <c r="I346" s="609"/>
      <c r="L346" s="110"/>
      <c r="M346" s="110"/>
      <c r="N346" s="595"/>
    </row>
    <row r="347" spans="9:14" ht="15" x14ac:dyDescent="0.25">
      <c r="I347" s="609"/>
      <c r="L347" s="110"/>
      <c r="M347" s="110"/>
      <c r="N347" s="595"/>
    </row>
    <row r="348" spans="9:14" ht="15" x14ac:dyDescent="0.25">
      <c r="I348" s="609"/>
      <c r="L348" s="110"/>
      <c r="M348" s="110"/>
      <c r="N348" s="595"/>
    </row>
    <row r="349" spans="9:14" ht="15" x14ac:dyDescent="0.25">
      <c r="I349" s="609"/>
      <c r="L349" s="110"/>
      <c r="M349" s="110"/>
      <c r="N349" s="595"/>
    </row>
    <row r="350" spans="9:14" ht="15" x14ac:dyDescent="0.25">
      <c r="I350" s="609"/>
      <c r="L350" s="110"/>
      <c r="M350" s="110"/>
      <c r="N350" s="595"/>
    </row>
    <row r="351" spans="9:14" ht="15" x14ac:dyDescent="0.25">
      <c r="I351" s="609"/>
      <c r="L351" s="110"/>
      <c r="M351" s="110"/>
      <c r="N351" s="595"/>
    </row>
    <row r="352" spans="9:14" ht="15" x14ac:dyDescent="0.25">
      <c r="I352" s="609"/>
      <c r="L352" s="110"/>
      <c r="M352" s="110"/>
      <c r="N352" s="595"/>
    </row>
    <row r="353" spans="9:14" ht="15" x14ac:dyDescent="0.25">
      <c r="I353" s="609"/>
      <c r="L353" s="110"/>
      <c r="M353" s="110"/>
      <c r="N353" s="595"/>
    </row>
    <row r="354" spans="9:14" ht="15" x14ac:dyDescent="0.25">
      <c r="I354" s="609"/>
      <c r="L354" s="110"/>
      <c r="M354" s="110"/>
      <c r="N354" s="595"/>
    </row>
    <row r="355" spans="9:14" ht="15" x14ac:dyDescent="0.25">
      <c r="I355" s="609"/>
      <c r="L355" s="110"/>
      <c r="M355" s="110"/>
      <c r="N355" s="595"/>
    </row>
    <row r="356" spans="9:14" ht="15" x14ac:dyDescent="0.25">
      <c r="I356" s="609"/>
      <c r="L356" s="110"/>
      <c r="M356" s="110"/>
      <c r="N356" s="595"/>
    </row>
    <row r="357" spans="9:14" ht="15" x14ac:dyDescent="0.25">
      <c r="I357" s="609"/>
      <c r="L357" s="110"/>
      <c r="M357" s="110"/>
      <c r="N357" s="595"/>
    </row>
    <row r="358" spans="9:14" ht="15" x14ac:dyDescent="0.25">
      <c r="I358" s="609"/>
      <c r="L358" s="110"/>
      <c r="M358" s="110"/>
      <c r="N358" s="595"/>
    </row>
    <row r="359" spans="9:14" ht="15" x14ac:dyDescent="0.25">
      <c r="I359" s="609"/>
      <c r="L359" s="110"/>
      <c r="M359" s="110"/>
      <c r="N359" s="595"/>
    </row>
    <row r="360" spans="9:14" ht="15" x14ac:dyDescent="0.25">
      <c r="I360" s="609"/>
      <c r="L360" s="110"/>
      <c r="M360" s="110"/>
      <c r="N360" s="595"/>
    </row>
    <row r="361" spans="9:14" ht="15" x14ac:dyDescent="0.25">
      <c r="I361" s="609"/>
      <c r="L361" s="110"/>
      <c r="M361" s="110"/>
      <c r="N361" s="595"/>
    </row>
    <row r="362" spans="9:14" ht="15" x14ac:dyDescent="0.25">
      <c r="I362" s="609"/>
      <c r="L362" s="110"/>
      <c r="M362" s="110"/>
      <c r="N362" s="595"/>
    </row>
    <row r="363" spans="9:14" ht="15" x14ac:dyDescent="0.25">
      <c r="I363" s="609"/>
      <c r="L363" s="110"/>
      <c r="M363" s="110"/>
      <c r="N363" s="595"/>
    </row>
    <row r="364" spans="9:14" ht="15" x14ac:dyDescent="0.25">
      <c r="I364" s="609"/>
      <c r="L364" s="110"/>
      <c r="M364" s="110"/>
      <c r="N364" s="595"/>
    </row>
    <row r="365" spans="9:14" ht="15" x14ac:dyDescent="0.25">
      <c r="I365" s="609"/>
      <c r="L365" s="110"/>
      <c r="M365" s="110"/>
      <c r="N365" s="595"/>
    </row>
    <row r="366" spans="9:14" ht="15" x14ac:dyDescent="0.25">
      <c r="I366" s="609"/>
      <c r="L366" s="110"/>
      <c r="M366" s="110"/>
      <c r="N366" s="595"/>
    </row>
    <row r="367" spans="9:14" ht="15" x14ac:dyDescent="0.25">
      <c r="I367" s="609"/>
      <c r="L367" s="110"/>
      <c r="M367" s="110"/>
      <c r="N367" s="595"/>
    </row>
    <row r="368" spans="9:14" ht="15" x14ac:dyDescent="0.25">
      <c r="I368" s="609"/>
      <c r="L368" s="110"/>
      <c r="M368" s="110"/>
      <c r="N368" s="595"/>
    </row>
    <row r="369" spans="9:14" ht="15" x14ac:dyDescent="0.25">
      <c r="I369" s="609"/>
      <c r="L369" s="110"/>
      <c r="M369" s="110"/>
      <c r="N369" s="595"/>
    </row>
    <row r="370" spans="9:14" ht="15" x14ac:dyDescent="0.25">
      <c r="I370" s="609"/>
      <c r="L370" s="110"/>
      <c r="M370" s="110"/>
      <c r="N370" s="595"/>
    </row>
    <row r="371" spans="9:14" ht="15" x14ac:dyDescent="0.25">
      <c r="I371" s="609"/>
      <c r="L371" s="110"/>
      <c r="M371" s="110"/>
      <c r="N371" s="595"/>
    </row>
    <row r="372" spans="9:14" ht="15" x14ac:dyDescent="0.25">
      <c r="I372" s="609"/>
      <c r="L372" s="110"/>
      <c r="M372" s="110"/>
      <c r="N372" s="595"/>
    </row>
    <row r="373" spans="9:14" ht="15" x14ac:dyDescent="0.25">
      <c r="I373" s="609"/>
      <c r="L373" s="110"/>
      <c r="M373" s="110"/>
      <c r="N373" s="595"/>
    </row>
    <row r="374" spans="9:14" ht="15" x14ac:dyDescent="0.25">
      <c r="I374" s="609"/>
      <c r="L374" s="110"/>
      <c r="M374" s="110"/>
      <c r="N374" s="595"/>
    </row>
    <row r="375" spans="9:14" ht="15" x14ac:dyDescent="0.25">
      <c r="I375" s="609"/>
      <c r="L375" s="110"/>
      <c r="M375" s="110"/>
      <c r="N375" s="595"/>
    </row>
    <row r="376" spans="9:14" ht="15" x14ac:dyDescent="0.25">
      <c r="I376" s="609"/>
      <c r="L376" s="110"/>
      <c r="M376" s="110"/>
      <c r="N376" s="595"/>
    </row>
    <row r="377" spans="9:14" ht="15" x14ac:dyDescent="0.25">
      <c r="I377" s="609"/>
      <c r="L377" s="110"/>
      <c r="M377" s="110"/>
      <c r="N377" s="595"/>
    </row>
    <row r="378" spans="9:14" ht="15" x14ac:dyDescent="0.25">
      <c r="I378" s="609"/>
      <c r="L378" s="110"/>
      <c r="M378" s="110"/>
      <c r="N378" s="595"/>
    </row>
    <row r="379" spans="9:14" ht="15" x14ac:dyDescent="0.25">
      <c r="I379" s="609"/>
      <c r="L379" s="110"/>
      <c r="M379" s="110"/>
      <c r="N379" s="595"/>
    </row>
    <row r="380" spans="9:14" ht="15" x14ac:dyDescent="0.25">
      <c r="I380" s="609"/>
      <c r="L380" s="110"/>
      <c r="M380" s="110"/>
      <c r="N380" s="595"/>
    </row>
    <row r="381" spans="9:14" ht="15" x14ac:dyDescent="0.25">
      <c r="I381" s="609"/>
      <c r="L381" s="110"/>
      <c r="M381" s="110"/>
      <c r="N381" s="595"/>
    </row>
    <row r="382" spans="9:14" ht="15" x14ac:dyDescent="0.25">
      <c r="I382" s="609"/>
      <c r="L382" s="110"/>
      <c r="M382" s="110"/>
      <c r="N382" s="595"/>
    </row>
    <row r="383" spans="9:14" ht="15" x14ac:dyDescent="0.25">
      <c r="I383" s="609"/>
      <c r="L383" s="110"/>
      <c r="M383" s="110"/>
      <c r="N383" s="595"/>
    </row>
    <row r="384" spans="9:14" ht="15" x14ac:dyDescent="0.25">
      <c r="I384" s="609"/>
      <c r="L384" s="110"/>
      <c r="M384" s="110"/>
      <c r="N384" s="595"/>
    </row>
    <row r="385" spans="9:14" ht="15" x14ac:dyDescent="0.25">
      <c r="I385" s="609"/>
      <c r="L385" s="110"/>
      <c r="M385" s="110"/>
      <c r="N385" s="595"/>
    </row>
    <row r="386" spans="9:14" ht="15" x14ac:dyDescent="0.25">
      <c r="I386" s="609"/>
      <c r="L386" s="110"/>
      <c r="M386" s="110"/>
      <c r="N386" s="595"/>
    </row>
    <row r="387" spans="9:14" ht="15" x14ac:dyDescent="0.25">
      <c r="I387" s="609"/>
      <c r="L387" s="110"/>
      <c r="M387" s="110"/>
      <c r="N387" s="595"/>
    </row>
    <row r="388" spans="9:14" ht="15" x14ac:dyDescent="0.25">
      <c r="I388" s="609"/>
      <c r="L388" s="110"/>
      <c r="M388" s="110"/>
      <c r="N388" s="595"/>
    </row>
    <row r="389" spans="9:14" ht="15" x14ac:dyDescent="0.25">
      <c r="I389" s="609"/>
      <c r="L389" s="110"/>
      <c r="M389" s="110"/>
      <c r="N389" s="595"/>
    </row>
    <row r="390" spans="9:14" ht="15" x14ac:dyDescent="0.25">
      <c r="I390" s="609"/>
      <c r="L390" s="110"/>
      <c r="M390" s="110"/>
      <c r="N390" s="595"/>
    </row>
    <row r="391" spans="9:14" ht="15" x14ac:dyDescent="0.25">
      <c r="I391" s="609"/>
      <c r="L391" s="110"/>
      <c r="M391" s="110"/>
      <c r="N391" s="595"/>
    </row>
    <row r="392" spans="9:14" ht="15" x14ac:dyDescent="0.25">
      <c r="I392" s="609"/>
      <c r="L392" s="110"/>
      <c r="M392" s="110"/>
      <c r="N392" s="595"/>
    </row>
    <row r="393" spans="9:14" ht="15" x14ac:dyDescent="0.25">
      <c r="I393" s="609"/>
      <c r="L393" s="110"/>
      <c r="M393" s="110"/>
      <c r="N393" s="595"/>
    </row>
    <row r="394" spans="9:14" ht="15" x14ac:dyDescent="0.25">
      <c r="I394" s="609"/>
      <c r="L394" s="110"/>
      <c r="M394" s="110"/>
      <c r="N394" s="595"/>
    </row>
    <row r="395" spans="9:14" ht="15" x14ac:dyDescent="0.25">
      <c r="I395" s="609"/>
      <c r="L395" s="110"/>
      <c r="M395" s="110"/>
      <c r="N395" s="595"/>
    </row>
    <row r="396" spans="9:14" ht="15" x14ac:dyDescent="0.25">
      <c r="I396" s="609"/>
      <c r="L396" s="110"/>
      <c r="M396" s="110"/>
      <c r="N396" s="595"/>
    </row>
    <row r="397" spans="9:14" ht="15" x14ac:dyDescent="0.25">
      <c r="I397" s="609"/>
      <c r="L397" s="110"/>
      <c r="M397" s="110"/>
      <c r="N397" s="595"/>
    </row>
    <row r="398" spans="9:14" ht="15" x14ac:dyDescent="0.25">
      <c r="I398" s="609"/>
      <c r="L398" s="110"/>
      <c r="M398" s="110"/>
      <c r="N398" s="595"/>
    </row>
    <row r="399" spans="9:14" ht="15" x14ac:dyDescent="0.25">
      <c r="I399" s="609"/>
      <c r="L399" s="110"/>
      <c r="M399" s="110"/>
      <c r="N399" s="595"/>
    </row>
    <row r="400" spans="9:14" ht="15" x14ac:dyDescent="0.25">
      <c r="I400" s="609"/>
      <c r="L400" s="110"/>
      <c r="M400" s="110"/>
      <c r="N400" s="595"/>
    </row>
    <row r="401" spans="9:12" ht="15" x14ac:dyDescent="0.25">
      <c r="I401" s="609"/>
      <c r="L401" s="616"/>
    </row>
    <row r="402" spans="9:12" ht="15" x14ac:dyDescent="0.25">
      <c r="I402" s="609"/>
      <c r="L402" s="616"/>
    </row>
    <row r="403" spans="9:12" ht="15" x14ac:dyDescent="0.25">
      <c r="I403" s="609"/>
      <c r="L403" s="616"/>
    </row>
    <row r="404" spans="9:12" ht="15" x14ac:dyDescent="0.25">
      <c r="I404" s="609"/>
      <c r="L404" s="616"/>
    </row>
    <row r="405" spans="9:12" ht="15" x14ac:dyDescent="0.25">
      <c r="I405" s="609"/>
      <c r="L405" s="616"/>
    </row>
    <row r="406" spans="9:12" ht="15" x14ac:dyDescent="0.25">
      <c r="I406" s="609"/>
      <c r="L406" s="616"/>
    </row>
    <row r="407" spans="9:12" ht="15" x14ac:dyDescent="0.25">
      <c r="I407" s="609"/>
      <c r="L407" s="616"/>
    </row>
    <row r="408" spans="9:12" ht="15" x14ac:dyDescent="0.25">
      <c r="I408" s="609"/>
      <c r="L408" s="616"/>
    </row>
    <row r="409" spans="9:12" ht="15" x14ac:dyDescent="0.25">
      <c r="I409" s="609"/>
      <c r="L409" s="616"/>
    </row>
    <row r="410" spans="9:12" ht="15" x14ac:dyDescent="0.25">
      <c r="I410" s="609"/>
      <c r="L410" s="616"/>
    </row>
    <row r="411" spans="9:12" ht="15" x14ac:dyDescent="0.25">
      <c r="I411" s="609"/>
      <c r="L411" s="616"/>
    </row>
    <row r="412" spans="9:12" ht="15" x14ac:dyDescent="0.25">
      <c r="I412" s="609"/>
      <c r="L412" s="616"/>
    </row>
    <row r="413" spans="9:12" ht="15" x14ac:dyDescent="0.25">
      <c r="I413" s="609"/>
      <c r="L413" s="616"/>
    </row>
    <row r="414" spans="9:12" ht="15" x14ac:dyDescent="0.25">
      <c r="I414" s="609"/>
      <c r="L414" s="616"/>
    </row>
    <row r="415" spans="9:12" ht="15" x14ac:dyDescent="0.25">
      <c r="I415" s="609"/>
      <c r="L415" s="616"/>
    </row>
    <row r="416" spans="9:12" ht="15" x14ac:dyDescent="0.25">
      <c r="I416" s="609"/>
      <c r="L416" s="616"/>
    </row>
    <row r="417" spans="9:12" ht="15" x14ac:dyDescent="0.25">
      <c r="I417" s="609"/>
      <c r="L417" s="616"/>
    </row>
    <row r="418" spans="9:12" ht="15" x14ac:dyDescent="0.25">
      <c r="I418" s="609"/>
      <c r="L418" s="616"/>
    </row>
    <row r="419" spans="9:12" ht="15" x14ac:dyDescent="0.25">
      <c r="I419" s="609"/>
      <c r="L419" s="616"/>
    </row>
    <row r="420" spans="9:12" ht="15" x14ac:dyDescent="0.25">
      <c r="I420" s="609"/>
      <c r="L420" s="616"/>
    </row>
    <row r="421" spans="9:12" ht="15" x14ac:dyDescent="0.25">
      <c r="I421" s="609"/>
      <c r="L421" s="616"/>
    </row>
    <row r="422" spans="9:12" ht="15" x14ac:dyDescent="0.25">
      <c r="I422" s="609"/>
      <c r="L422" s="616"/>
    </row>
    <row r="423" spans="9:12" ht="15" x14ac:dyDescent="0.25">
      <c r="I423" s="609"/>
      <c r="L423" s="616"/>
    </row>
    <row r="424" spans="9:12" ht="15" x14ac:dyDescent="0.25">
      <c r="I424" s="609"/>
      <c r="L424" s="616"/>
    </row>
    <row r="425" spans="9:12" ht="15" x14ac:dyDescent="0.25">
      <c r="I425" s="609"/>
      <c r="L425" s="616"/>
    </row>
    <row r="426" spans="9:12" ht="15" x14ac:dyDescent="0.25">
      <c r="I426" s="609"/>
      <c r="L426" s="616"/>
    </row>
    <row r="427" spans="9:12" ht="15" x14ac:dyDescent="0.25">
      <c r="I427" s="609"/>
      <c r="L427" s="616"/>
    </row>
    <row r="428" spans="9:12" ht="15" x14ac:dyDescent="0.25">
      <c r="I428" s="609"/>
      <c r="L428" s="616"/>
    </row>
    <row r="429" spans="9:12" ht="15" x14ac:dyDescent="0.25">
      <c r="I429" s="609"/>
      <c r="L429" s="616"/>
    </row>
    <row r="430" spans="9:12" ht="15" x14ac:dyDescent="0.25">
      <c r="I430" s="609"/>
      <c r="L430" s="616"/>
    </row>
    <row r="431" spans="9:12" ht="15" x14ac:dyDescent="0.25">
      <c r="I431" s="609"/>
      <c r="L431" s="616"/>
    </row>
    <row r="432" spans="9:12" ht="15" x14ac:dyDescent="0.25">
      <c r="I432" s="609"/>
      <c r="L432" s="616"/>
    </row>
    <row r="433" spans="9:12" ht="15" x14ac:dyDescent="0.25">
      <c r="I433" s="609"/>
      <c r="L433" s="616"/>
    </row>
    <row r="434" spans="9:12" ht="15" x14ac:dyDescent="0.25">
      <c r="I434" s="609"/>
      <c r="L434" s="616"/>
    </row>
    <row r="435" spans="9:12" ht="15" x14ac:dyDescent="0.25">
      <c r="I435" s="609"/>
      <c r="L435" s="616"/>
    </row>
    <row r="436" spans="9:12" ht="15" x14ac:dyDescent="0.25">
      <c r="I436" s="609"/>
      <c r="L436" s="616"/>
    </row>
    <row r="437" spans="9:12" ht="15" x14ac:dyDescent="0.25">
      <c r="I437" s="609"/>
      <c r="L437" s="616"/>
    </row>
    <row r="438" spans="9:12" ht="15" x14ac:dyDescent="0.25">
      <c r="I438" s="609"/>
      <c r="L438" s="616"/>
    </row>
    <row r="439" spans="9:12" ht="15" x14ac:dyDescent="0.25">
      <c r="I439" s="609"/>
      <c r="L439" s="616"/>
    </row>
    <row r="440" spans="9:12" ht="15" x14ac:dyDescent="0.25">
      <c r="I440" s="609"/>
      <c r="L440" s="616"/>
    </row>
    <row r="441" spans="9:12" ht="15" x14ac:dyDescent="0.25">
      <c r="I441" s="609"/>
      <c r="L441" s="616"/>
    </row>
    <row r="442" spans="9:12" ht="15" x14ac:dyDescent="0.25">
      <c r="I442" s="609"/>
      <c r="L442" s="616"/>
    </row>
    <row r="443" spans="9:12" ht="15" x14ac:dyDescent="0.25">
      <c r="I443" s="609"/>
      <c r="L443" s="616"/>
    </row>
    <row r="444" spans="9:12" ht="15" x14ac:dyDescent="0.25">
      <c r="I444" s="609"/>
      <c r="L444" s="616"/>
    </row>
    <row r="445" spans="9:12" ht="15" x14ac:dyDescent="0.25">
      <c r="I445" s="609"/>
    </row>
    <row r="447" spans="9:12" ht="15" x14ac:dyDescent="0.25">
      <c r="I447" s="609"/>
    </row>
    <row r="450" spans="9:9" ht="15" x14ac:dyDescent="0.25">
      <c r="I450" s="609"/>
    </row>
    <row r="455" spans="9:9" ht="15" x14ac:dyDescent="0.25">
      <c r="I455" s="609"/>
    </row>
    <row r="461" spans="9:9" ht="15" x14ac:dyDescent="0.25">
      <c r="I461" s="609"/>
    </row>
    <row r="464" spans="9:9" ht="15" x14ac:dyDescent="0.25">
      <c r="I464" s="609"/>
    </row>
    <row r="468" spans="9:9" ht="15" x14ac:dyDescent="0.25">
      <c r="I468" s="609"/>
    </row>
    <row r="469" spans="9:9" ht="15" x14ac:dyDescent="0.25">
      <c r="I469" s="609"/>
    </row>
    <row r="470" spans="9:9" ht="15" x14ac:dyDescent="0.25">
      <c r="I470" s="609"/>
    </row>
    <row r="475" spans="9:9" ht="15" x14ac:dyDescent="0.25">
      <c r="I475" s="609"/>
    </row>
    <row r="477" spans="9:9" ht="15" x14ac:dyDescent="0.25">
      <c r="I477" s="609"/>
    </row>
  </sheetData>
  <autoFilter ref="R6:Z321" xr:uid="{E466548B-8364-4BD6-BF09-C16B53D32D74}">
    <filterColumn colId="3">
      <filters>
        <filter val="Canadian Niagara Power Inc."/>
      </filters>
    </filterColumn>
  </autoFilter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B3D45-8C80-4BA0-92A4-2189890FCCD5}">
  <sheetPr>
    <tabColor theme="2" tint="-0.249977111117893"/>
  </sheetPr>
  <dimension ref="A1:H75"/>
  <sheetViews>
    <sheetView zoomScale="90" zoomScaleNormal="90" workbookViewId="0">
      <selection sqref="A1:XFD1048576"/>
    </sheetView>
  </sheetViews>
  <sheetFormatPr defaultColWidth="9.140625" defaultRowHeight="20.100000000000001" customHeight="1" x14ac:dyDescent="0.2"/>
  <cols>
    <col min="1" max="1" width="58.7109375" customWidth="1"/>
    <col min="2" max="2" width="53.140625" customWidth="1"/>
    <col min="3" max="3" width="46.85546875" customWidth="1"/>
    <col min="4" max="4" width="63.28515625" customWidth="1"/>
    <col min="5" max="5" width="57.85546875" customWidth="1"/>
    <col min="6" max="6" width="50.5703125" customWidth="1"/>
    <col min="7" max="7" width="42" customWidth="1"/>
  </cols>
  <sheetData>
    <row r="1" spans="1:8" ht="20.100000000000001" customHeight="1" x14ac:dyDescent="0.2">
      <c r="B1" s="2" t="s">
        <v>1122</v>
      </c>
      <c r="C1" s="2" t="s">
        <v>1123</v>
      </c>
      <c r="D1" s="2" t="s">
        <v>1124</v>
      </c>
      <c r="E1" t="s">
        <v>1125</v>
      </c>
      <c r="F1" t="s">
        <v>1126</v>
      </c>
      <c r="G1" t="s">
        <v>1127</v>
      </c>
    </row>
    <row r="3" spans="1:8" ht="20.100000000000001" customHeight="1" x14ac:dyDescent="0.25">
      <c r="A3" t="s">
        <v>4</v>
      </c>
      <c r="B3" t="s">
        <v>4</v>
      </c>
      <c r="C3" t="s">
        <v>4</v>
      </c>
      <c r="D3" s="619" t="s">
        <v>4</v>
      </c>
      <c r="E3" t="s">
        <v>20</v>
      </c>
      <c r="F3" t="s">
        <v>20</v>
      </c>
      <c r="G3" t="s">
        <v>4</v>
      </c>
    </row>
    <row r="4" spans="1:8" ht="20.100000000000001" customHeight="1" x14ac:dyDescent="0.25">
      <c r="A4" t="s">
        <v>20</v>
      </c>
      <c r="B4" t="s">
        <v>20</v>
      </c>
      <c r="C4" t="s">
        <v>20</v>
      </c>
      <c r="D4" s="16" t="s">
        <v>20</v>
      </c>
      <c r="E4" t="s">
        <v>21</v>
      </c>
      <c r="F4" t="s">
        <v>21</v>
      </c>
      <c r="G4" t="s">
        <v>6</v>
      </c>
    </row>
    <row r="5" spans="1:8" ht="20.100000000000001" customHeight="1" x14ac:dyDescent="0.25">
      <c r="A5" t="s">
        <v>21</v>
      </c>
      <c r="B5" t="s">
        <v>21</v>
      </c>
      <c r="C5" t="s">
        <v>21</v>
      </c>
      <c r="D5" s="16" t="s">
        <v>21</v>
      </c>
      <c r="E5" t="s">
        <v>22</v>
      </c>
      <c r="F5" t="s">
        <v>22</v>
      </c>
      <c r="G5" t="s">
        <v>49</v>
      </c>
    </row>
    <row r="6" spans="1:8" ht="20.100000000000001" customHeight="1" x14ac:dyDescent="0.25">
      <c r="A6" t="s">
        <v>22</v>
      </c>
      <c r="B6" t="s">
        <v>22</v>
      </c>
      <c r="C6" t="s">
        <v>22</v>
      </c>
      <c r="D6" s="16" t="s">
        <v>22</v>
      </c>
      <c r="E6" t="s">
        <v>23</v>
      </c>
      <c r="F6" t="s">
        <v>24</v>
      </c>
    </row>
    <row r="7" spans="1:8" ht="20.100000000000001" customHeight="1" x14ac:dyDescent="0.25">
      <c r="A7" t="s">
        <v>24</v>
      </c>
      <c r="B7" t="s">
        <v>24</v>
      </c>
      <c r="C7" t="s">
        <v>24</v>
      </c>
      <c r="D7" s="16" t="s">
        <v>24</v>
      </c>
      <c r="E7" t="s">
        <v>24</v>
      </c>
      <c r="F7" t="s">
        <v>25</v>
      </c>
    </row>
    <row r="8" spans="1:8" ht="20.100000000000001" customHeight="1" x14ac:dyDescent="0.25">
      <c r="A8" t="s">
        <v>25</v>
      </c>
      <c r="B8" t="s">
        <v>25</v>
      </c>
      <c r="C8" t="s">
        <v>25</v>
      </c>
      <c r="D8" s="16" t="s">
        <v>25</v>
      </c>
      <c r="E8" t="s">
        <v>25</v>
      </c>
      <c r="F8" t="s">
        <v>27</v>
      </c>
    </row>
    <row r="9" spans="1:8" ht="20.100000000000001" customHeight="1" x14ac:dyDescent="0.25">
      <c r="A9" t="s">
        <v>27</v>
      </c>
      <c r="B9" t="s">
        <v>27</v>
      </c>
      <c r="C9" t="s">
        <v>27</v>
      </c>
      <c r="D9" s="16" t="s">
        <v>27</v>
      </c>
      <c r="E9" t="s">
        <v>26</v>
      </c>
      <c r="F9" t="s">
        <v>28</v>
      </c>
    </row>
    <row r="10" spans="1:8" ht="20.100000000000001" customHeight="1" x14ac:dyDescent="0.25">
      <c r="A10" t="s">
        <v>28</v>
      </c>
      <c r="B10" t="s">
        <v>28</v>
      </c>
      <c r="C10" t="s">
        <v>28</v>
      </c>
      <c r="D10" s="16" t="s">
        <v>28</v>
      </c>
      <c r="E10" t="s">
        <v>27</v>
      </c>
      <c r="F10" t="s">
        <v>29</v>
      </c>
    </row>
    <row r="11" spans="1:8" ht="20.100000000000001" customHeight="1" x14ac:dyDescent="0.25">
      <c r="A11" t="s">
        <v>29</v>
      </c>
      <c r="B11" t="s">
        <v>29</v>
      </c>
      <c r="C11" t="s">
        <v>29</v>
      </c>
      <c r="D11" s="16" t="s">
        <v>29</v>
      </c>
      <c r="E11" t="s">
        <v>28</v>
      </c>
      <c r="F11" t="s">
        <v>245</v>
      </c>
    </row>
    <row r="12" spans="1:8" ht="20.100000000000001" customHeight="1" x14ac:dyDescent="0.25">
      <c r="A12" t="s">
        <v>30</v>
      </c>
      <c r="B12" t="s">
        <v>30</v>
      </c>
      <c r="C12" t="s">
        <v>442</v>
      </c>
      <c r="D12" s="16" t="s">
        <v>245</v>
      </c>
      <c r="E12" t="s">
        <v>29</v>
      </c>
      <c r="F12" t="s">
        <v>30</v>
      </c>
    </row>
    <row r="13" spans="1:8" ht="20.100000000000001" customHeight="1" x14ac:dyDescent="0.25">
      <c r="A13" t="s">
        <v>31</v>
      </c>
      <c r="B13" t="s">
        <v>31</v>
      </c>
      <c r="C13" t="s">
        <v>30</v>
      </c>
      <c r="D13" s="16" t="s">
        <v>30</v>
      </c>
      <c r="E13" t="s">
        <v>245</v>
      </c>
      <c r="F13" t="s">
        <v>31</v>
      </c>
    </row>
    <row r="14" spans="1:8" ht="20.100000000000001" customHeight="1" x14ac:dyDescent="0.25">
      <c r="A14" t="s">
        <v>80</v>
      </c>
      <c r="B14" t="s">
        <v>80</v>
      </c>
      <c r="C14" t="s">
        <v>31</v>
      </c>
      <c r="D14" s="16" t="s">
        <v>31</v>
      </c>
      <c r="E14" t="s">
        <v>30</v>
      </c>
      <c r="F14" t="s">
        <v>33</v>
      </c>
    </row>
    <row r="15" spans="1:8" ht="20.100000000000001" customHeight="1" x14ac:dyDescent="0.25">
      <c r="A15" t="s">
        <v>6</v>
      </c>
      <c r="B15" t="s">
        <v>6</v>
      </c>
      <c r="C15" t="s">
        <v>6</v>
      </c>
      <c r="D15" s="619" t="s">
        <v>6</v>
      </c>
      <c r="E15" t="s">
        <v>31</v>
      </c>
      <c r="F15" t="s">
        <v>34</v>
      </c>
      <c r="H15" t="s">
        <v>631</v>
      </c>
    </row>
    <row r="16" spans="1:8" ht="20.100000000000001" customHeight="1" x14ac:dyDescent="0.25">
      <c r="A16" t="s">
        <v>33</v>
      </c>
      <c r="B16" t="s">
        <v>33</v>
      </c>
      <c r="C16" t="s">
        <v>33</v>
      </c>
      <c r="D16" s="16" t="s">
        <v>33</v>
      </c>
      <c r="E16" t="s">
        <v>32</v>
      </c>
      <c r="F16" t="s">
        <v>246</v>
      </c>
    </row>
    <row r="17" spans="1:6" ht="20.100000000000001" customHeight="1" x14ac:dyDescent="0.25">
      <c r="A17" t="s">
        <v>617</v>
      </c>
      <c r="B17" t="s">
        <v>617</v>
      </c>
      <c r="C17" t="s">
        <v>34</v>
      </c>
      <c r="D17" s="16" t="s">
        <v>34</v>
      </c>
      <c r="E17" t="s">
        <v>33</v>
      </c>
      <c r="F17" t="s">
        <v>35</v>
      </c>
    </row>
    <row r="18" spans="1:6" ht="20.100000000000001" customHeight="1" x14ac:dyDescent="0.25">
      <c r="A18" t="s">
        <v>442</v>
      </c>
      <c r="B18" t="s">
        <v>442</v>
      </c>
      <c r="C18" t="s">
        <v>443</v>
      </c>
      <c r="D18" s="16" t="s">
        <v>246</v>
      </c>
      <c r="E18" t="s">
        <v>34</v>
      </c>
      <c r="F18" t="s">
        <v>36</v>
      </c>
    </row>
    <row r="19" spans="1:6" ht="20.100000000000001" customHeight="1" x14ac:dyDescent="0.25">
      <c r="A19" t="s">
        <v>443</v>
      </c>
      <c r="B19" t="s">
        <v>443</v>
      </c>
      <c r="C19" t="s">
        <v>35</v>
      </c>
      <c r="D19" s="16" t="s">
        <v>35</v>
      </c>
      <c r="E19" t="s">
        <v>246</v>
      </c>
      <c r="F19" t="s">
        <v>37</v>
      </c>
    </row>
    <row r="20" spans="1:6" ht="20.100000000000001" customHeight="1" x14ac:dyDescent="0.25">
      <c r="A20" t="s">
        <v>35</v>
      </c>
      <c r="B20" t="s">
        <v>35</v>
      </c>
      <c r="C20" t="s">
        <v>36</v>
      </c>
      <c r="D20" s="16" t="s">
        <v>36</v>
      </c>
      <c r="E20" t="s">
        <v>35</v>
      </c>
      <c r="F20" t="s">
        <v>38</v>
      </c>
    </row>
    <row r="21" spans="1:6" ht="20.100000000000001" customHeight="1" x14ac:dyDescent="0.25">
      <c r="A21" t="s">
        <v>36</v>
      </c>
      <c r="B21" t="s">
        <v>36</v>
      </c>
      <c r="C21" t="s">
        <v>37</v>
      </c>
      <c r="D21" s="619" t="s">
        <v>37</v>
      </c>
      <c r="E21" t="s">
        <v>36</v>
      </c>
      <c r="F21" t="s">
        <v>39</v>
      </c>
    </row>
    <row r="22" spans="1:6" ht="20.100000000000001" customHeight="1" x14ac:dyDescent="0.25">
      <c r="A22" t="s">
        <v>37</v>
      </c>
      <c r="B22" t="s">
        <v>37</v>
      </c>
      <c r="C22" t="s">
        <v>38</v>
      </c>
      <c r="D22" s="16" t="s">
        <v>38</v>
      </c>
      <c r="E22" t="s">
        <v>37</v>
      </c>
      <c r="F22" t="s">
        <v>247</v>
      </c>
    </row>
    <row r="23" spans="1:6" ht="20.100000000000001" customHeight="1" x14ac:dyDescent="0.25">
      <c r="A23" t="s">
        <v>38</v>
      </c>
      <c r="B23" t="s">
        <v>38</v>
      </c>
      <c r="C23" t="s">
        <v>39</v>
      </c>
      <c r="D23" s="16" t="s">
        <v>39</v>
      </c>
      <c r="E23" t="s">
        <v>38</v>
      </c>
      <c r="F23" t="s">
        <v>41</v>
      </c>
    </row>
    <row r="24" spans="1:6" ht="20.100000000000001" customHeight="1" x14ac:dyDescent="0.25">
      <c r="A24" t="s">
        <v>39</v>
      </c>
      <c r="B24" t="s">
        <v>39</v>
      </c>
      <c r="C24" t="s">
        <v>40</v>
      </c>
      <c r="D24" s="16" t="s">
        <v>247</v>
      </c>
      <c r="E24" t="s">
        <v>39</v>
      </c>
      <c r="F24" t="s">
        <v>43</v>
      </c>
    </row>
    <row r="25" spans="1:6" ht="20.100000000000001" customHeight="1" x14ac:dyDescent="0.25">
      <c r="A25" t="s">
        <v>40</v>
      </c>
      <c r="B25" t="s">
        <v>40</v>
      </c>
      <c r="C25" t="s">
        <v>41</v>
      </c>
      <c r="D25" s="16" t="s">
        <v>41</v>
      </c>
      <c r="E25" t="s">
        <v>247</v>
      </c>
      <c r="F25" t="s">
        <v>44</v>
      </c>
    </row>
    <row r="26" spans="1:6" ht="27.75" customHeight="1" x14ac:dyDescent="0.25">
      <c r="A26" t="s">
        <v>43</v>
      </c>
      <c r="B26" t="s">
        <v>43</v>
      </c>
      <c r="C26" t="s">
        <v>43</v>
      </c>
      <c r="D26" s="16" t="s">
        <v>43</v>
      </c>
      <c r="E26" t="s">
        <v>41</v>
      </c>
      <c r="F26" t="s">
        <v>46</v>
      </c>
    </row>
    <row r="27" spans="1:6" ht="32.25" customHeight="1" x14ac:dyDescent="0.25">
      <c r="A27" t="s">
        <v>44</v>
      </c>
      <c r="B27" t="s">
        <v>44</v>
      </c>
      <c r="C27" t="s">
        <v>44</v>
      </c>
      <c r="D27" s="16" t="s">
        <v>44</v>
      </c>
      <c r="E27" t="s">
        <v>42</v>
      </c>
      <c r="F27" t="s">
        <v>47</v>
      </c>
    </row>
    <row r="28" spans="1:6" ht="20.100000000000001" customHeight="1" x14ac:dyDescent="0.25">
      <c r="A28" t="s">
        <v>46</v>
      </c>
      <c r="B28" t="s">
        <v>46</v>
      </c>
      <c r="C28" t="s">
        <v>46</v>
      </c>
      <c r="D28" s="16" t="s">
        <v>46</v>
      </c>
      <c r="E28" t="s">
        <v>43</v>
      </c>
      <c r="F28" t="s">
        <v>50</v>
      </c>
    </row>
    <row r="29" spans="1:6" ht="20.100000000000001" customHeight="1" x14ac:dyDescent="0.25">
      <c r="A29" t="s">
        <v>47</v>
      </c>
      <c r="B29" t="s">
        <v>47</v>
      </c>
      <c r="C29" t="s">
        <v>47</v>
      </c>
      <c r="D29" s="16" t="s">
        <v>47</v>
      </c>
      <c r="E29" t="s">
        <v>44</v>
      </c>
      <c r="F29" t="s">
        <v>51</v>
      </c>
    </row>
    <row r="30" spans="1:6" ht="20.100000000000001" customHeight="1" x14ac:dyDescent="0.25">
      <c r="A30" t="s">
        <v>49</v>
      </c>
      <c r="B30" t="s">
        <v>49</v>
      </c>
      <c r="C30" t="s">
        <v>49</v>
      </c>
      <c r="D30" s="16" t="s">
        <v>49</v>
      </c>
      <c r="E30" t="s">
        <v>45</v>
      </c>
      <c r="F30" t="s">
        <v>248</v>
      </c>
    </row>
    <row r="31" spans="1:6" ht="20.100000000000001" customHeight="1" x14ac:dyDescent="0.25">
      <c r="A31" t="s">
        <v>611</v>
      </c>
      <c r="B31" t="s">
        <v>50</v>
      </c>
      <c r="C31" t="s">
        <v>50</v>
      </c>
      <c r="D31" s="619" t="s">
        <v>50</v>
      </c>
      <c r="E31" t="s">
        <v>46</v>
      </c>
      <c r="F31" t="s">
        <v>52</v>
      </c>
    </row>
    <row r="32" spans="1:6" ht="20.100000000000001" customHeight="1" x14ac:dyDescent="0.25">
      <c r="A32" t="s">
        <v>609</v>
      </c>
      <c r="B32" t="s">
        <v>51</v>
      </c>
      <c r="C32" t="s">
        <v>51</v>
      </c>
      <c r="D32" s="16" t="s">
        <v>51</v>
      </c>
      <c r="E32" t="s">
        <v>47</v>
      </c>
      <c r="F32" t="s">
        <v>53</v>
      </c>
    </row>
    <row r="33" spans="1:6" ht="20.100000000000001" customHeight="1" x14ac:dyDescent="0.25">
      <c r="A33" t="s">
        <v>50</v>
      </c>
      <c r="B33" t="s">
        <v>52</v>
      </c>
      <c r="C33" s="16" t="s">
        <v>248</v>
      </c>
      <c r="D33" s="16" t="s">
        <v>248</v>
      </c>
      <c r="E33" t="s">
        <v>48</v>
      </c>
      <c r="F33" t="s">
        <v>54</v>
      </c>
    </row>
    <row r="34" spans="1:6" ht="20.100000000000001" customHeight="1" x14ac:dyDescent="0.25">
      <c r="A34" t="s">
        <v>51</v>
      </c>
      <c r="B34" t="s">
        <v>53</v>
      </c>
      <c r="C34" t="s">
        <v>52</v>
      </c>
      <c r="D34" s="16" t="s">
        <v>52</v>
      </c>
      <c r="E34" t="s">
        <v>49</v>
      </c>
      <c r="F34" t="s">
        <v>55</v>
      </c>
    </row>
    <row r="35" spans="1:6" ht="20.100000000000001" customHeight="1" x14ac:dyDescent="0.25">
      <c r="A35" t="s">
        <v>52</v>
      </c>
      <c r="B35" t="s">
        <v>54</v>
      </c>
      <c r="C35" t="s">
        <v>53</v>
      </c>
      <c r="D35" s="16" t="s">
        <v>53</v>
      </c>
      <c r="E35" t="s">
        <v>50</v>
      </c>
      <c r="F35" t="s">
        <v>56</v>
      </c>
    </row>
    <row r="36" spans="1:6" ht="20.100000000000001" customHeight="1" x14ac:dyDescent="0.25">
      <c r="A36" t="s">
        <v>53</v>
      </c>
      <c r="B36" t="s">
        <v>55</v>
      </c>
      <c r="C36" t="s">
        <v>54</v>
      </c>
      <c r="D36" s="16" t="s">
        <v>54</v>
      </c>
      <c r="E36" t="s">
        <v>97</v>
      </c>
      <c r="F36" t="s">
        <v>57</v>
      </c>
    </row>
    <row r="37" spans="1:6" ht="20.100000000000001" customHeight="1" x14ac:dyDescent="0.25">
      <c r="A37" t="s">
        <v>54</v>
      </c>
      <c r="B37" t="s">
        <v>56</v>
      </c>
      <c r="C37" t="s">
        <v>55</v>
      </c>
      <c r="D37" s="16" t="s">
        <v>55</v>
      </c>
      <c r="E37" t="s">
        <v>248</v>
      </c>
      <c r="F37" t="s">
        <v>58</v>
      </c>
    </row>
    <row r="38" spans="1:6" ht="20.100000000000001" customHeight="1" x14ac:dyDescent="0.25">
      <c r="A38" t="s">
        <v>55</v>
      </c>
      <c r="B38" t="s">
        <v>58</v>
      </c>
      <c r="C38" t="s">
        <v>56</v>
      </c>
      <c r="D38" s="16" t="s">
        <v>56</v>
      </c>
      <c r="E38" t="s">
        <v>52</v>
      </c>
      <c r="F38" t="s">
        <v>59</v>
      </c>
    </row>
    <row r="39" spans="1:6" ht="20.100000000000001" customHeight="1" x14ac:dyDescent="0.25">
      <c r="A39" t="s">
        <v>56</v>
      </c>
      <c r="B39" t="s">
        <v>59</v>
      </c>
      <c r="C39" t="s">
        <v>58</v>
      </c>
      <c r="D39" s="16" t="s">
        <v>57</v>
      </c>
      <c r="E39" t="s">
        <v>53</v>
      </c>
      <c r="F39" t="s">
        <v>60</v>
      </c>
    </row>
    <row r="40" spans="1:6" ht="20.100000000000001" customHeight="1" x14ac:dyDescent="0.25">
      <c r="A40" t="s">
        <v>58</v>
      </c>
      <c r="B40" t="s">
        <v>60</v>
      </c>
      <c r="C40" t="s">
        <v>59</v>
      </c>
      <c r="D40" s="16" t="s">
        <v>58</v>
      </c>
      <c r="E40" t="s">
        <v>54</v>
      </c>
      <c r="F40" t="s">
        <v>61</v>
      </c>
    </row>
    <row r="41" spans="1:6" ht="20.100000000000001" customHeight="1" x14ac:dyDescent="0.25">
      <c r="A41" t="s">
        <v>59</v>
      </c>
      <c r="B41" t="s">
        <v>61</v>
      </c>
      <c r="C41" t="s">
        <v>60</v>
      </c>
      <c r="D41" s="16" t="s">
        <v>59</v>
      </c>
      <c r="E41" t="s">
        <v>55</v>
      </c>
      <c r="F41" t="s">
        <v>63</v>
      </c>
    </row>
    <row r="42" spans="1:6" ht="20.100000000000001" customHeight="1" x14ac:dyDescent="0.25">
      <c r="A42" t="s">
        <v>60</v>
      </c>
      <c r="B42" t="s">
        <v>63</v>
      </c>
      <c r="C42" t="s">
        <v>61</v>
      </c>
      <c r="D42" s="16" t="s">
        <v>60</v>
      </c>
      <c r="E42" t="s">
        <v>56</v>
      </c>
      <c r="F42" t="s">
        <v>64</v>
      </c>
    </row>
    <row r="43" spans="1:6" ht="20.100000000000001" customHeight="1" x14ac:dyDescent="0.25">
      <c r="A43" t="s">
        <v>61</v>
      </c>
      <c r="B43" t="s">
        <v>64</v>
      </c>
      <c r="C43" t="s">
        <v>63</v>
      </c>
      <c r="D43" s="16" t="s">
        <v>61</v>
      </c>
      <c r="E43" t="s">
        <v>57</v>
      </c>
      <c r="F43" t="s">
        <v>65</v>
      </c>
    </row>
    <row r="44" spans="1:6" ht="20.100000000000001" customHeight="1" x14ac:dyDescent="0.25">
      <c r="A44" t="s">
        <v>63</v>
      </c>
      <c r="B44" t="s">
        <v>65</v>
      </c>
      <c r="C44" t="s">
        <v>64</v>
      </c>
      <c r="D44" s="619" t="s">
        <v>63</v>
      </c>
      <c r="E44" t="s">
        <v>58</v>
      </c>
      <c r="F44" t="s">
        <v>66</v>
      </c>
    </row>
    <row r="45" spans="1:6" ht="20.100000000000001" customHeight="1" x14ac:dyDescent="0.25">
      <c r="A45" t="s">
        <v>64</v>
      </c>
      <c r="B45" t="s">
        <v>66</v>
      </c>
      <c r="C45" t="s">
        <v>65</v>
      </c>
      <c r="D45" s="16" t="s">
        <v>64</v>
      </c>
      <c r="E45" t="s">
        <v>59</v>
      </c>
      <c r="F45" t="s">
        <v>67</v>
      </c>
    </row>
    <row r="46" spans="1:6" ht="20.100000000000001" customHeight="1" x14ac:dyDescent="0.25">
      <c r="A46" t="s">
        <v>65</v>
      </c>
      <c r="B46" t="s">
        <v>67</v>
      </c>
      <c r="C46" t="s">
        <v>66</v>
      </c>
      <c r="D46" s="16" t="s">
        <v>65</v>
      </c>
      <c r="E46" t="s">
        <v>60</v>
      </c>
      <c r="F46" t="s">
        <v>68</v>
      </c>
    </row>
    <row r="47" spans="1:6" ht="20.100000000000001" customHeight="1" x14ac:dyDescent="0.25">
      <c r="A47" t="s">
        <v>66</v>
      </c>
      <c r="B47" t="s">
        <v>68</v>
      </c>
      <c r="C47" t="s">
        <v>67</v>
      </c>
      <c r="D47" s="16" t="s">
        <v>66</v>
      </c>
      <c r="E47" t="s">
        <v>61</v>
      </c>
      <c r="F47" t="s">
        <v>69</v>
      </c>
    </row>
    <row r="48" spans="1:6" ht="20.100000000000001" customHeight="1" x14ac:dyDescent="0.25">
      <c r="A48" t="s">
        <v>68</v>
      </c>
      <c r="B48" t="s">
        <v>69</v>
      </c>
      <c r="C48" t="s">
        <v>68</v>
      </c>
      <c r="D48" s="16" t="s">
        <v>67</v>
      </c>
      <c r="E48" t="s">
        <v>1128</v>
      </c>
      <c r="F48" t="s">
        <v>71</v>
      </c>
    </row>
    <row r="49" spans="1:7" ht="20.100000000000001" customHeight="1" x14ac:dyDescent="0.25">
      <c r="A49" t="s">
        <v>69</v>
      </c>
      <c r="B49" t="s">
        <v>71</v>
      </c>
      <c r="C49" t="s">
        <v>69</v>
      </c>
      <c r="D49" s="16" t="s">
        <v>68</v>
      </c>
      <c r="E49" t="s">
        <v>63</v>
      </c>
      <c r="F49" t="s">
        <v>73</v>
      </c>
    </row>
    <row r="50" spans="1:7" ht="20.100000000000001" customHeight="1" x14ac:dyDescent="0.25">
      <c r="A50" t="s">
        <v>73</v>
      </c>
      <c r="B50" t="s">
        <v>73</v>
      </c>
      <c r="C50" t="s">
        <v>71</v>
      </c>
      <c r="D50" s="16" t="s">
        <v>69</v>
      </c>
      <c r="E50" t="s">
        <v>64</v>
      </c>
      <c r="F50" t="s">
        <v>74</v>
      </c>
    </row>
    <row r="51" spans="1:7" ht="20.100000000000001" customHeight="1" x14ac:dyDescent="0.25">
      <c r="A51" t="s">
        <v>74</v>
      </c>
      <c r="B51" t="s">
        <v>74</v>
      </c>
      <c r="C51" t="s">
        <v>73</v>
      </c>
      <c r="D51" s="16" t="s">
        <v>71</v>
      </c>
      <c r="E51" t="s">
        <v>65</v>
      </c>
      <c r="F51" t="s">
        <v>75</v>
      </c>
    </row>
    <row r="52" spans="1:7" ht="20.100000000000001" customHeight="1" x14ac:dyDescent="0.25">
      <c r="A52" t="s">
        <v>75</v>
      </c>
      <c r="B52" t="s">
        <v>75</v>
      </c>
      <c r="C52" t="s">
        <v>74</v>
      </c>
      <c r="D52" s="16" t="s">
        <v>73</v>
      </c>
      <c r="E52" t="s">
        <v>66</v>
      </c>
      <c r="F52" t="s">
        <v>76</v>
      </c>
    </row>
    <row r="53" spans="1:7" ht="20.100000000000001" customHeight="1" x14ac:dyDescent="0.25">
      <c r="A53" t="s">
        <v>76</v>
      </c>
      <c r="B53" t="s">
        <v>76</v>
      </c>
      <c r="C53" t="s">
        <v>75</v>
      </c>
      <c r="D53" s="16" t="s">
        <v>74</v>
      </c>
      <c r="E53" t="s">
        <v>67</v>
      </c>
      <c r="F53" t="s">
        <v>77</v>
      </c>
    </row>
    <row r="54" spans="1:7" ht="20.100000000000001" customHeight="1" x14ac:dyDescent="0.25">
      <c r="A54" t="s">
        <v>444</v>
      </c>
      <c r="B54" t="s">
        <v>444</v>
      </c>
      <c r="C54" t="s">
        <v>76</v>
      </c>
      <c r="D54" s="16" t="s">
        <v>75</v>
      </c>
      <c r="E54" t="s">
        <v>68</v>
      </c>
      <c r="F54" t="s">
        <v>17</v>
      </c>
    </row>
    <row r="55" spans="1:7" ht="20.100000000000001" customHeight="1" x14ac:dyDescent="0.25">
      <c r="A55" t="s">
        <v>78</v>
      </c>
      <c r="B55" t="s">
        <v>78</v>
      </c>
      <c r="C55" s="16" t="s">
        <v>17</v>
      </c>
      <c r="D55" s="16" t="s">
        <v>76</v>
      </c>
      <c r="E55" t="s">
        <v>69</v>
      </c>
      <c r="F55" t="s">
        <v>78</v>
      </c>
    </row>
    <row r="56" spans="1:7" ht="20.100000000000001" customHeight="1" x14ac:dyDescent="0.25">
      <c r="A56" t="s">
        <v>79</v>
      </c>
      <c r="B56" t="s">
        <v>79</v>
      </c>
      <c r="C56" t="s">
        <v>78</v>
      </c>
      <c r="D56" s="16" t="s">
        <v>77</v>
      </c>
      <c r="E56" t="s">
        <v>70</v>
      </c>
      <c r="F56" t="s">
        <v>79</v>
      </c>
    </row>
    <row r="57" spans="1:7" ht="20.100000000000001" customHeight="1" x14ac:dyDescent="0.25">
      <c r="A57" t="s">
        <v>81</v>
      </c>
      <c r="B57" t="s">
        <v>81</v>
      </c>
      <c r="C57" t="s">
        <v>79</v>
      </c>
      <c r="D57" s="16" t="s">
        <v>17</v>
      </c>
      <c r="E57" t="s">
        <v>71</v>
      </c>
      <c r="F57" t="s">
        <v>18</v>
      </c>
    </row>
    <row r="58" spans="1:7" ht="20.100000000000001" customHeight="1" x14ac:dyDescent="0.25">
      <c r="A58" t="s">
        <v>82</v>
      </c>
      <c r="B58" t="s">
        <v>82</v>
      </c>
      <c r="C58" t="s">
        <v>18</v>
      </c>
      <c r="D58" s="16" t="s">
        <v>78</v>
      </c>
      <c r="E58" t="s">
        <v>72</v>
      </c>
      <c r="F58" t="s">
        <v>81</v>
      </c>
    </row>
    <row r="59" spans="1:7" ht="20.100000000000001" customHeight="1" x14ac:dyDescent="0.25">
      <c r="A59" t="s">
        <v>83</v>
      </c>
      <c r="B59" t="s">
        <v>83</v>
      </c>
      <c r="C59" t="s">
        <v>81</v>
      </c>
      <c r="D59" s="16" t="s">
        <v>79</v>
      </c>
      <c r="E59" t="s">
        <v>73</v>
      </c>
      <c r="F59" t="s">
        <v>82</v>
      </c>
    </row>
    <row r="60" spans="1:7" ht="20.100000000000001" customHeight="1" x14ac:dyDescent="0.25">
      <c r="A60" t="s">
        <v>84</v>
      </c>
      <c r="B60" t="s">
        <v>84</v>
      </c>
      <c r="C60" t="s">
        <v>82</v>
      </c>
      <c r="D60" s="16" t="s">
        <v>18</v>
      </c>
      <c r="E60" t="s">
        <v>74</v>
      </c>
      <c r="F60" t="s">
        <v>83</v>
      </c>
    </row>
    <row r="61" spans="1:7" ht="20.100000000000001" customHeight="1" x14ac:dyDescent="0.25">
      <c r="A61" t="s">
        <v>85</v>
      </c>
      <c r="B61" t="s">
        <v>85</v>
      </c>
      <c r="C61" t="s">
        <v>83</v>
      </c>
      <c r="D61" s="16" t="s">
        <v>81</v>
      </c>
      <c r="E61" t="s">
        <v>75</v>
      </c>
      <c r="F61" t="s">
        <v>84</v>
      </c>
    </row>
    <row r="62" spans="1:7" ht="20.100000000000001" customHeight="1" x14ac:dyDescent="0.25">
      <c r="C62" t="s">
        <v>84</v>
      </c>
      <c r="D62" s="16" t="s">
        <v>82</v>
      </c>
      <c r="E62" t="s">
        <v>76</v>
      </c>
      <c r="F62" t="s">
        <v>249</v>
      </c>
    </row>
    <row r="63" spans="1:7" ht="20.100000000000001" customHeight="1" x14ac:dyDescent="0.25">
      <c r="C63" s="16" t="s">
        <v>249</v>
      </c>
      <c r="D63" s="16" t="s">
        <v>83</v>
      </c>
      <c r="E63" t="s">
        <v>77</v>
      </c>
      <c r="F63" t="s">
        <v>85</v>
      </c>
      <c r="G63" s="620"/>
    </row>
    <row r="64" spans="1:7" ht="20.100000000000001" customHeight="1" x14ac:dyDescent="0.25">
      <c r="C64" t="s">
        <v>85</v>
      </c>
      <c r="D64" s="16" t="s">
        <v>84</v>
      </c>
      <c r="E64" t="s">
        <v>17</v>
      </c>
      <c r="F64" t="s">
        <v>86</v>
      </c>
    </row>
    <row r="65" spans="2:5" ht="20.100000000000001" customHeight="1" x14ac:dyDescent="0.25">
      <c r="C65" t="s">
        <v>86</v>
      </c>
      <c r="D65" s="16" t="s">
        <v>249</v>
      </c>
      <c r="E65" t="s">
        <v>78</v>
      </c>
    </row>
    <row r="66" spans="2:5" ht="20.100000000000001" customHeight="1" x14ac:dyDescent="0.25">
      <c r="D66" s="16" t="s">
        <v>85</v>
      </c>
      <c r="E66" t="s">
        <v>79</v>
      </c>
    </row>
    <row r="67" spans="2:5" ht="20.100000000000001" customHeight="1" x14ac:dyDescent="0.25">
      <c r="D67" s="16" t="s">
        <v>86</v>
      </c>
      <c r="E67" t="s">
        <v>18</v>
      </c>
    </row>
    <row r="68" spans="2:5" ht="20.100000000000001" customHeight="1" x14ac:dyDescent="0.2">
      <c r="E68" t="s">
        <v>81</v>
      </c>
    </row>
    <row r="69" spans="2:5" ht="20.100000000000001" customHeight="1" x14ac:dyDescent="0.2">
      <c r="B69" t="s">
        <v>1129</v>
      </c>
      <c r="E69" t="s">
        <v>82</v>
      </c>
    </row>
    <row r="70" spans="2:5" ht="20.100000000000001" customHeight="1" x14ac:dyDescent="0.2">
      <c r="E70" t="s">
        <v>83</v>
      </c>
    </row>
    <row r="71" spans="2:5" ht="20.100000000000001" customHeight="1" x14ac:dyDescent="0.2">
      <c r="E71" t="s">
        <v>84</v>
      </c>
    </row>
    <row r="72" spans="2:5" ht="20.100000000000001" customHeight="1" x14ac:dyDescent="0.2">
      <c r="E72" t="s">
        <v>249</v>
      </c>
    </row>
    <row r="73" spans="2:5" ht="20.100000000000001" customHeight="1" x14ac:dyDescent="0.2">
      <c r="E73" t="s">
        <v>85</v>
      </c>
    </row>
    <row r="74" spans="2:5" ht="20.100000000000001" customHeight="1" x14ac:dyDescent="0.2">
      <c r="E74" t="s">
        <v>86</v>
      </c>
    </row>
    <row r="75" spans="2:5" ht="20.100000000000001" customHeight="1" x14ac:dyDescent="0.2">
      <c r="E75" t="s">
        <v>87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6B481-5DFC-4341-9EC9-6DC38B4EDC70}">
  <sheetPr>
    <tabColor theme="2" tint="-0.249977111117893"/>
  </sheetPr>
  <dimension ref="A1:P36"/>
  <sheetViews>
    <sheetView topLeftCell="B1" workbookViewId="0">
      <selection sqref="A1:XFD1048576"/>
    </sheetView>
  </sheetViews>
  <sheetFormatPr defaultColWidth="9.140625" defaultRowHeight="15" x14ac:dyDescent="0.25"/>
  <cols>
    <col min="1" max="1" width="9.140625" style="621"/>
    <col min="2" max="2" width="56.7109375" style="621" customWidth="1"/>
    <col min="3" max="3" width="23.5703125" style="623" customWidth="1"/>
    <col min="4" max="4" width="50.28515625" style="621" customWidth="1"/>
    <col min="5" max="5" width="16.42578125" style="560" customWidth="1"/>
    <col min="6" max="7" width="14.28515625" style="560" customWidth="1"/>
    <col min="8" max="8" width="15.28515625" style="621" bestFit="1" customWidth="1"/>
    <col min="9" max="9" width="22.85546875" style="573" customWidth="1"/>
    <col min="10" max="10" width="20.5703125" style="573" customWidth="1"/>
    <col min="11" max="11" width="14" style="623" customWidth="1"/>
    <col min="12" max="12" width="13.5703125" style="621" bestFit="1" customWidth="1"/>
    <col min="13" max="16384" width="9.140625" style="621"/>
  </cols>
  <sheetData>
    <row r="1" spans="1:16" ht="18.75" x14ac:dyDescent="0.3">
      <c r="B1" s="622" t="s">
        <v>1130</v>
      </c>
    </row>
    <row r="3" spans="1:16" ht="32.25" customHeight="1" x14ac:dyDescent="0.25">
      <c r="B3" s="624" t="s">
        <v>1131</v>
      </c>
      <c r="C3" s="625" t="s">
        <v>1132</v>
      </c>
      <c r="D3" s="624" t="s">
        <v>296</v>
      </c>
      <c r="E3" s="626" t="s">
        <v>1133</v>
      </c>
      <c r="F3" s="626" t="s">
        <v>1134</v>
      </c>
      <c r="G3" s="626" t="s">
        <v>268</v>
      </c>
      <c r="H3" s="627" t="s">
        <v>1135</v>
      </c>
      <c r="I3" s="628" t="s">
        <v>1136</v>
      </c>
      <c r="J3" s="628" t="s">
        <v>1137</v>
      </c>
      <c r="K3" s="625" t="s">
        <v>629</v>
      </c>
    </row>
    <row r="4" spans="1:16" s="631" customFormat="1" ht="14.25" customHeight="1" x14ac:dyDescent="0.25">
      <c r="A4" s="621"/>
      <c r="B4" s="592" t="s">
        <v>1138</v>
      </c>
      <c r="C4" s="535" t="s">
        <v>618</v>
      </c>
      <c r="D4" s="532" t="s">
        <v>35</v>
      </c>
      <c r="E4" s="536">
        <v>30942394.199999999</v>
      </c>
      <c r="F4" s="539">
        <v>31053958.359999999</v>
      </c>
      <c r="G4" s="629">
        <v>111564.16000000015</v>
      </c>
      <c r="H4" s="630">
        <v>30942394.199999999</v>
      </c>
      <c r="I4" s="573"/>
      <c r="J4" s="573"/>
      <c r="K4" s="623" t="s">
        <v>433</v>
      </c>
      <c r="L4" s="621"/>
      <c r="M4" s="621"/>
      <c r="N4" s="621"/>
      <c r="O4" s="621"/>
      <c r="P4" s="621"/>
    </row>
    <row r="5" spans="1:16" s="631" customFormat="1" ht="14.25" customHeight="1" x14ac:dyDescent="0.25">
      <c r="A5" s="621"/>
      <c r="B5" s="592" t="s">
        <v>1138</v>
      </c>
      <c r="C5" s="535" t="s">
        <v>619</v>
      </c>
      <c r="D5" s="532" t="s">
        <v>35</v>
      </c>
      <c r="E5" s="536">
        <v>10188316.24</v>
      </c>
      <c r="F5" s="539">
        <v>10221089.76</v>
      </c>
      <c r="G5" s="629">
        <v>32773.519999999553</v>
      </c>
      <c r="H5" s="630">
        <v>10188316.24</v>
      </c>
      <c r="I5" s="573"/>
      <c r="J5" s="39"/>
      <c r="K5" s="623" t="s">
        <v>433</v>
      </c>
      <c r="L5" s="621"/>
      <c r="M5" s="621"/>
      <c r="N5" s="621"/>
      <c r="O5" s="621"/>
      <c r="P5" s="621"/>
    </row>
    <row r="6" spans="1:16" s="631" customFormat="1" ht="14.25" customHeight="1" x14ac:dyDescent="0.25">
      <c r="A6" s="621"/>
      <c r="B6" s="592" t="s">
        <v>1138</v>
      </c>
      <c r="C6" s="535" t="s">
        <v>620</v>
      </c>
      <c r="D6" s="532" t="s">
        <v>35</v>
      </c>
      <c r="E6" s="536">
        <v>15305394.75</v>
      </c>
      <c r="F6" s="539">
        <v>15349883.890000001</v>
      </c>
      <c r="G6" s="629">
        <v>44489.140000000596</v>
      </c>
      <c r="H6" s="630">
        <v>15305394.75</v>
      </c>
      <c r="I6" s="573"/>
      <c r="J6" s="39"/>
      <c r="K6" s="623" t="s">
        <v>433</v>
      </c>
      <c r="L6" s="621"/>
      <c r="M6" s="621"/>
      <c r="N6" s="621"/>
      <c r="O6" s="621"/>
      <c r="P6" s="621"/>
    </row>
    <row r="7" spans="1:16" s="631" customFormat="1" ht="14.25" customHeight="1" x14ac:dyDescent="0.25">
      <c r="A7" s="621"/>
      <c r="B7" s="592" t="s">
        <v>1138</v>
      </c>
      <c r="C7" s="532" t="s">
        <v>624</v>
      </c>
      <c r="D7" s="532" t="s">
        <v>35</v>
      </c>
      <c r="E7" s="577">
        <v>56436105.189999998</v>
      </c>
      <c r="F7" s="632">
        <v>56624932.009999998</v>
      </c>
      <c r="G7" s="629">
        <v>188826.8200000003</v>
      </c>
      <c r="H7" s="630">
        <v>56436105.189999998</v>
      </c>
      <c r="I7" s="573"/>
      <c r="J7" s="39"/>
      <c r="K7" s="623" t="s">
        <v>433</v>
      </c>
      <c r="L7" s="621"/>
      <c r="M7" s="621"/>
      <c r="N7" s="621"/>
      <c r="O7" s="621"/>
      <c r="P7" s="621"/>
    </row>
    <row r="8" spans="1:16" s="631" customFormat="1" ht="14.25" customHeight="1" x14ac:dyDescent="0.25">
      <c r="A8" s="621"/>
      <c r="B8" s="592" t="s">
        <v>1138</v>
      </c>
      <c r="C8" s="535" t="s">
        <v>618</v>
      </c>
      <c r="D8" s="532" t="s">
        <v>66</v>
      </c>
      <c r="E8" s="536">
        <v>91698338.840000004</v>
      </c>
      <c r="F8" s="539">
        <v>91709432.680000007</v>
      </c>
      <c r="G8" s="629">
        <v>11093.840000003576</v>
      </c>
      <c r="H8" s="630">
        <v>91698338.840000004</v>
      </c>
      <c r="I8" s="573"/>
      <c r="J8" s="39"/>
      <c r="K8" s="623" t="s">
        <v>433</v>
      </c>
      <c r="L8" s="621"/>
      <c r="M8" s="621"/>
      <c r="N8" s="621"/>
      <c r="O8" s="621"/>
      <c r="P8" s="621"/>
    </row>
    <row r="9" spans="1:16" s="631" customFormat="1" ht="14.25" customHeight="1" x14ac:dyDescent="0.25">
      <c r="A9" s="621"/>
      <c r="B9" s="592" t="s">
        <v>1138</v>
      </c>
      <c r="C9" s="535" t="s">
        <v>619</v>
      </c>
      <c r="D9" s="532" t="s">
        <v>66</v>
      </c>
      <c r="E9" s="536">
        <v>35720028.719999999</v>
      </c>
      <c r="F9" s="539">
        <v>35759952.600000001</v>
      </c>
      <c r="G9" s="629">
        <v>39923.880000002682</v>
      </c>
      <c r="H9" s="630">
        <v>35720028.719999999</v>
      </c>
      <c r="I9" s="573"/>
      <c r="J9" s="39"/>
      <c r="K9" s="623" t="s">
        <v>433</v>
      </c>
      <c r="L9" s="621"/>
      <c r="M9" s="621"/>
      <c r="N9" s="621"/>
      <c r="O9" s="621"/>
      <c r="P9" s="621"/>
    </row>
    <row r="10" spans="1:16" s="631" customFormat="1" ht="14.25" customHeight="1" x14ac:dyDescent="0.25">
      <c r="A10" s="621"/>
      <c r="B10" s="592" t="s">
        <v>1138</v>
      </c>
      <c r="C10" s="535" t="s">
        <v>620</v>
      </c>
      <c r="D10" s="532" t="s">
        <v>66</v>
      </c>
      <c r="E10" s="536">
        <v>125990620.96000001</v>
      </c>
      <c r="F10" s="539">
        <v>127930297.34999999</v>
      </c>
      <c r="G10" s="629">
        <v>1939676.3899999857</v>
      </c>
      <c r="H10" s="630">
        <v>125990620.96000001</v>
      </c>
      <c r="I10" s="573"/>
      <c r="J10" s="39"/>
      <c r="K10" s="623" t="s">
        <v>433</v>
      </c>
      <c r="L10" s="621"/>
      <c r="M10" s="621"/>
      <c r="N10" s="621"/>
      <c r="O10" s="621"/>
      <c r="P10" s="621"/>
    </row>
    <row r="11" spans="1:16" s="631" customFormat="1" ht="14.25" customHeight="1" x14ac:dyDescent="0.25">
      <c r="A11" s="621"/>
      <c r="B11" s="592" t="s">
        <v>1138</v>
      </c>
      <c r="C11" s="532" t="s">
        <v>624</v>
      </c>
      <c r="D11" s="532" t="s">
        <v>66</v>
      </c>
      <c r="E11" s="577">
        <v>253408988.52000001</v>
      </c>
      <c r="F11" s="632">
        <v>255399682.63</v>
      </c>
      <c r="G11" s="629">
        <v>1990694.1099999845</v>
      </c>
      <c r="H11" s="630">
        <v>253408988.52000001</v>
      </c>
      <c r="I11" s="573"/>
      <c r="J11" s="39"/>
      <c r="K11" s="623" t="s">
        <v>433</v>
      </c>
      <c r="L11" s="621"/>
      <c r="M11" s="621"/>
      <c r="N11" s="621"/>
      <c r="O11" s="621"/>
      <c r="P11" s="621"/>
    </row>
    <row r="12" spans="1:16" s="631" customFormat="1" ht="15.75" x14ac:dyDescent="0.25">
      <c r="A12" s="621"/>
      <c r="B12" s="592" t="s">
        <v>1139</v>
      </c>
      <c r="C12" s="2">
        <v>5010</v>
      </c>
      <c r="D12" s="532" t="s">
        <v>25</v>
      </c>
      <c r="E12" s="39">
        <v>2284096.7799999998</v>
      </c>
      <c r="F12" s="539">
        <v>2119874.66</v>
      </c>
      <c r="G12" s="629">
        <v>-164222.11999999965</v>
      </c>
      <c r="H12" s="630">
        <v>2284096.7799999998</v>
      </c>
      <c r="I12" s="573"/>
      <c r="J12" s="39"/>
      <c r="K12" s="623" t="s">
        <v>433</v>
      </c>
      <c r="L12" s="621"/>
      <c r="M12" s="621"/>
      <c r="N12" s="621"/>
      <c r="O12" s="621"/>
      <c r="P12" s="621"/>
    </row>
    <row r="13" spans="1:16" s="631" customFormat="1" ht="15.75" x14ac:dyDescent="0.25">
      <c r="A13" s="621"/>
      <c r="B13" s="592" t="s">
        <v>1139</v>
      </c>
      <c r="C13" s="2">
        <v>5012</v>
      </c>
      <c r="D13" s="532" t="s">
        <v>25</v>
      </c>
      <c r="E13" s="39">
        <v>81708.5</v>
      </c>
      <c r="F13" s="539">
        <v>109208.5</v>
      </c>
      <c r="G13" s="629">
        <v>27500</v>
      </c>
      <c r="H13" s="630">
        <v>81708.5</v>
      </c>
      <c r="I13" s="573"/>
      <c r="J13" s="39"/>
      <c r="K13" s="623" t="s">
        <v>433</v>
      </c>
      <c r="L13" s="621"/>
      <c r="M13" s="621"/>
      <c r="N13" s="621"/>
      <c r="O13" s="621"/>
      <c r="P13" s="621"/>
    </row>
    <row r="14" spans="1:16" s="631" customFormat="1" ht="15.75" x14ac:dyDescent="0.25">
      <c r="A14" s="621"/>
      <c r="B14" s="592" t="s">
        <v>1139</v>
      </c>
      <c r="C14" s="2">
        <v>5020</v>
      </c>
      <c r="D14" s="532" t="s">
        <v>25</v>
      </c>
      <c r="E14" s="39">
        <v>285259.2</v>
      </c>
      <c r="F14" s="539">
        <v>312759.2</v>
      </c>
      <c r="G14" s="629">
        <v>27500</v>
      </c>
      <c r="H14" s="630">
        <v>285259.2</v>
      </c>
      <c r="I14" s="573"/>
      <c r="J14" s="39"/>
      <c r="K14" s="623" t="s">
        <v>433</v>
      </c>
      <c r="L14" s="621"/>
      <c r="M14" s="621"/>
      <c r="N14" s="621"/>
      <c r="O14" s="621"/>
      <c r="P14" s="621"/>
    </row>
    <row r="15" spans="1:16" s="631" customFormat="1" ht="15.75" x14ac:dyDescent="0.25">
      <c r="A15" s="621"/>
      <c r="B15" s="592" t="s">
        <v>1139</v>
      </c>
      <c r="C15" s="2">
        <v>5065</v>
      </c>
      <c r="D15" s="532" t="s">
        <v>25</v>
      </c>
      <c r="E15" s="39">
        <v>113301.06</v>
      </c>
      <c r="F15" s="539">
        <v>140801.06</v>
      </c>
      <c r="G15" s="629">
        <v>27500</v>
      </c>
      <c r="H15" s="630">
        <v>113301.06</v>
      </c>
      <c r="I15" s="573"/>
      <c r="J15" s="39"/>
      <c r="K15" s="623" t="s">
        <v>433</v>
      </c>
      <c r="L15" s="621"/>
      <c r="M15" s="621"/>
      <c r="N15" s="621"/>
      <c r="O15" s="621"/>
      <c r="P15" s="621"/>
    </row>
    <row r="16" spans="1:16" s="631" customFormat="1" ht="15.75" x14ac:dyDescent="0.25">
      <c r="A16" s="621"/>
      <c r="B16" s="592" t="s">
        <v>1139</v>
      </c>
      <c r="C16" s="2">
        <v>5315</v>
      </c>
      <c r="D16" s="532" t="s">
        <v>25</v>
      </c>
      <c r="E16" s="39">
        <v>798725.79</v>
      </c>
      <c r="F16" s="539">
        <v>791186.79</v>
      </c>
      <c r="G16" s="629">
        <v>-7539</v>
      </c>
      <c r="H16" s="630">
        <v>798725.79</v>
      </c>
      <c r="I16" s="573"/>
      <c r="J16" s="39"/>
      <c r="K16" s="623" t="s">
        <v>433</v>
      </c>
      <c r="L16" s="621"/>
      <c r="M16" s="621"/>
      <c r="N16" s="621"/>
      <c r="O16" s="621"/>
      <c r="P16" s="621"/>
    </row>
    <row r="17" spans="1:16" s="631" customFormat="1" ht="15.75" x14ac:dyDescent="0.25">
      <c r="A17" s="621"/>
      <c r="B17" s="592" t="s">
        <v>1139</v>
      </c>
      <c r="C17" s="2">
        <v>5340</v>
      </c>
      <c r="D17" s="532" t="s">
        <v>25</v>
      </c>
      <c r="E17" s="39">
        <v>697441.18</v>
      </c>
      <c r="F17" s="539">
        <v>678889.18</v>
      </c>
      <c r="G17" s="629">
        <v>-18552</v>
      </c>
      <c r="H17" s="630">
        <v>697441.18</v>
      </c>
      <c r="I17" s="573"/>
      <c r="J17" s="39"/>
      <c r="K17" s="623" t="s">
        <v>433</v>
      </c>
      <c r="L17" s="621"/>
      <c r="M17" s="621"/>
      <c r="N17" s="621"/>
      <c r="O17" s="621"/>
      <c r="P17" s="621"/>
    </row>
    <row r="18" spans="1:16" s="631" customFormat="1" ht="15.75" x14ac:dyDescent="0.25">
      <c r="A18" s="621"/>
      <c r="B18" s="592" t="s">
        <v>1139</v>
      </c>
      <c r="C18" s="2">
        <v>5625</v>
      </c>
      <c r="D18" s="532" t="s">
        <v>25</v>
      </c>
      <c r="E18" s="39">
        <v>-323707.07</v>
      </c>
      <c r="F18" s="539">
        <v>-341460.07</v>
      </c>
      <c r="G18" s="629">
        <v>-17753</v>
      </c>
      <c r="H18" s="630">
        <v>-323707.07</v>
      </c>
      <c r="I18" s="573"/>
      <c r="J18" s="39"/>
      <c r="K18" s="623" t="s">
        <v>433</v>
      </c>
      <c r="L18" s="621"/>
      <c r="M18" s="621"/>
      <c r="N18" s="621"/>
      <c r="O18" s="621"/>
      <c r="P18" s="621"/>
    </row>
    <row r="19" spans="1:16" s="631" customFormat="1" ht="15.75" x14ac:dyDescent="0.25">
      <c r="A19" s="621"/>
      <c r="B19" s="592" t="s">
        <v>1139</v>
      </c>
      <c r="C19" s="2">
        <v>5675</v>
      </c>
      <c r="D19" s="532" t="s">
        <v>25</v>
      </c>
      <c r="E19" s="39">
        <v>302726.75</v>
      </c>
      <c r="F19" s="539">
        <v>241356.75</v>
      </c>
      <c r="G19" s="629">
        <v>-61370</v>
      </c>
      <c r="H19" s="630">
        <v>302726.75</v>
      </c>
      <c r="I19" s="573"/>
      <c r="J19" s="573"/>
      <c r="K19" s="623" t="s">
        <v>433</v>
      </c>
      <c r="L19" s="621"/>
      <c r="M19" s="621"/>
      <c r="N19" s="621"/>
      <c r="O19" s="621"/>
      <c r="P19" s="621"/>
    </row>
    <row r="20" spans="1:16" ht="15.75" x14ac:dyDescent="0.25">
      <c r="B20" s="592" t="s">
        <v>1139</v>
      </c>
      <c r="C20" s="2">
        <v>5315</v>
      </c>
      <c r="D20" s="532" t="s">
        <v>33</v>
      </c>
      <c r="E20" s="539">
        <v>2348621.2400000002</v>
      </c>
      <c r="F20" s="560">
        <v>1738144.62</v>
      </c>
      <c r="G20" s="633">
        <v>-610476.62000000011</v>
      </c>
      <c r="H20" s="630">
        <v>2348621.2400000002</v>
      </c>
      <c r="K20" s="623" t="s">
        <v>433</v>
      </c>
    </row>
    <row r="21" spans="1:16" ht="15.75" x14ac:dyDescent="0.25">
      <c r="B21" s="592" t="s">
        <v>1139</v>
      </c>
      <c r="C21" s="2">
        <v>5610</v>
      </c>
      <c r="D21" s="532" t="s">
        <v>33</v>
      </c>
      <c r="E21" s="539">
        <v>2391073.46</v>
      </c>
      <c r="F21" s="560">
        <v>3001550.08</v>
      </c>
      <c r="G21" s="633">
        <v>610476.62000000011</v>
      </c>
      <c r="H21" s="630">
        <v>2391073.46</v>
      </c>
      <c r="K21" s="623" t="s">
        <v>433</v>
      </c>
    </row>
    <row r="26" spans="1:16" ht="39" x14ac:dyDescent="0.25">
      <c r="E26" s="634" t="s">
        <v>1140</v>
      </c>
      <c r="F26" s="571" t="s">
        <v>130</v>
      </c>
      <c r="G26" s="571"/>
      <c r="H26" s="635"/>
    </row>
    <row r="27" spans="1:16" x14ac:dyDescent="0.25">
      <c r="E27" s="636"/>
      <c r="F27" s="39"/>
      <c r="G27" s="39"/>
      <c r="H27" s="635"/>
    </row>
    <row r="28" spans="1:16" ht="15.75" thickBot="1" x14ac:dyDescent="0.3">
      <c r="E28" s="573"/>
      <c r="F28" s="39"/>
      <c r="G28" s="39"/>
      <c r="H28" s="635"/>
      <c r="I28" s="573">
        <v>0</v>
      </c>
    </row>
    <row r="29" spans="1:16" x14ac:dyDescent="0.25">
      <c r="E29" s="637" t="s">
        <v>1141</v>
      </c>
      <c r="F29" s="638"/>
      <c r="G29" s="638"/>
      <c r="H29" s="639"/>
      <c r="I29" s="640"/>
    </row>
    <row r="30" spans="1:16" x14ac:dyDescent="0.25">
      <c r="E30" s="641" t="s">
        <v>1142</v>
      </c>
      <c r="F30" s="642"/>
      <c r="G30" s="642"/>
      <c r="H30" s="643"/>
      <c r="I30" s="644"/>
    </row>
    <row r="31" spans="1:16" ht="15.75" thickBot="1" x14ac:dyDescent="0.3">
      <c r="E31" s="641"/>
      <c r="F31" s="642"/>
      <c r="G31" s="642"/>
      <c r="H31" s="643"/>
      <c r="I31" s="644"/>
    </row>
    <row r="32" spans="1:16" ht="15.75" thickBot="1" x14ac:dyDescent="0.3">
      <c r="E32" s="645" t="s">
        <v>130</v>
      </c>
      <c r="F32" s="646"/>
      <c r="G32" s="646"/>
      <c r="H32" s="647"/>
      <c r="I32" s="648"/>
    </row>
    <row r="36" spans="2:2" x14ac:dyDescent="0.25">
      <c r="B36" s="649" t="s">
        <v>1143</v>
      </c>
    </row>
  </sheetData>
  <conditionalFormatting sqref="J5:J1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D246A-1195-4B5F-870C-49CF31F885BF}">
  <sheetPr>
    <tabColor theme="2" tint="-0.249977111117893"/>
  </sheetPr>
  <dimension ref="A3:M56"/>
  <sheetViews>
    <sheetView workbookViewId="0">
      <selection sqref="A1:XFD1048576"/>
    </sheetView>
  </sheetViews>
  <sheetFormatPr defaultColWidth="9.140625" defaultRowHeight="15" x14ac:dyDescent="0.25"/>
  <cols>
    <col min="1" max="1" width="9.140625" style="649"/>
    <col min="2" max="2" width="29.28515625" style="649" customWidth="1"/>
    <col min="3" max="3" width="32.140625" style="650" customWidth="1"/>
    <col min="4" max="4" width="38.42578125" style="649" customWidth="1"/>
    <col min="5" max="5" width="13.85546875" style="649" customWidth="1"/>
    <col min="6" max="7" width="17.140625" style="651" customWidth="1"/>
    <col min="8" max="8" width="17.140625" style="652" customWidth="1"/>
    <col min="9" max="9" width="35" style="649" customWidth="1"/>
    <col min="10" max="10" width="9.5703125" style="653" customWidth="1"/>
    <col min="11" max="11" width="15.28515625" style="649" customWidth="1"/>
    <col min="12" max="16384" width="9.140625" style="649"/>
  </cols>
  <sheetData>
    <row r="3" spans="1:11" ht="18.75" x14ac:dyDescent="0.3">
      <c r="B3" s="654" t="s">
        <v>1144</v>
      </c>
    </row>
    <row r="5" spans="1:11" ht="26.25" x14ac:dyDescent="0.25">
      <c r="B5" s="655" t="s">
        <v>1131</v>
      </c>
      <c r="C5" s="656" t="s">
        <v>1132</v>
      </c>
      <c r="D5" s="655" t="s">
        <v>296</v>
      </c>
      <c r="E5" s="655" t="s">
        <v>1133</v>
      </c>
      <c r="F5" s="657" t="s">
        <v>1134</v>
      </c>
      <c r="G5" s="657" t="s">
        <v>268</v>
      </c>
      <c r="H5" s="658" t="s">
        <v>1145</v>
      </c>
      <c r="I5" s="655" t="s">
        <v>1136</v>
      </c>
    </row>
    <row r="6" spans="1:11" s="659" customFormat="1" ht="15.75" x14ac:dyDescent="0.25">
      <c r="A6" s="649"/>
      <c r="B6" s="649" t="s">
        <v>1138</v>
      </c>
      <c r="C6" s="2" t="s">
        <v>618</v>
      </c>
      <c r="D6" s="532" t="s">
        <v>24</v>
      </c>
      <c r="E6" s="536">
        <v>293885135.42000002</v>
      </c>
      <c r="F6" s="536">
        <v>292180864.94</v>
      </c>
      <c r="G6" s="378">
        <v>-1704270.4800000191</v>
      </c>
      <c r="H6" s="630">
        <v>293885135.42000002</v>
      </c>
      <c r="I6" s="659" t="s">
        <v>1146</v>
      </c>
      <c r="J6" s="660" t="s">
        <v>433</v>
      </c>
    </row>
    <row r="7" spans="1:11" s="659" customFormat="1" ht="15.75" x14ac:dyDescent="0.25">
      <c r="A7" s="649"/>
      <c r="B7" s="649" t="s">
        <v>1138</v>
      </c>
      <c r="C7" s="650" t="s">
        <v>619</v>
      </c>
      <c r="D7" s="532" t="s">
        <v>24</v>
      </c>
      <c r="E7" s="536">
        <v>93960117.820000008</v>
      </c>
      <c r="F7" s="536">
        <v>93124427.489999995</v>
      </c>
      <c r="G7" s="378">
        <v>-835690.33000001311</v>
      </c>
      <c r="H7" s="630">
        <v>93960117.820000008</v>
      </c>
      <c r="I7" s="659" t="s">
        <v>1146</v>
      </c>
      <c r="J7" s="660" t="s">
        <v>433</v>
      </c>
      <c r="K7" s="661"/>
    </row>
    <row r="8" spans="1:11" s="659" customFormat="1" ht="15.75" x14ac:dyDescent="0.25">
      <c r="A8" s="649"/>
      <c r="B8" s="649" t="s">
        <v>1138</v>
      </c>
      <c r="C8" s="2" t="s">
        <v>620</v>
      </c>
      <c r="D8" s="532" t="s">
        <v>24</v>
      </c>
      <c r="E8" s="536">
        <v>556095249.39999998</v>
      </c>
      <c r="F8" s="536">
        <v>544236477.25999999</v>
      </c>
      <c r="G8" s="378">
        <v>-11858772.139999986</v>
      </c>
      <c r="H8" s="630">
        <v>556095249.39999998</v>
      </c>
      <c r="I8" s="659" t="s">
        <v>1146</v>
      </c>
      <c r="J8" s="660" t="s">
        <v>433</v>
      </c>
      <c r="K8" s="661"/>
    </row>
    <row r="9" spans="1:11" s="659" customFormat="1" ht="15.75" x14ac:dyDescent="0.25">
      <c r="A9" s="649"/>
      <c r="B9" s="649" t="s">
        <v>1138</v>
      </c>
      <c r="C9" s="2" t="s">
        <v>624</v>
      </c>
      <c r="D9" s="532" t="s">
        <v>24</v>
      </c>
      <c r="E9" s="577">
        <v>985202186.73000002</v>
      </c>
      <c r="F9" s="577">
        <v>970803453.77999997</v>
      </c>
      <c r="G9" s="378">
        <v>-14398732.950000048</v>
      </c>
      <c r="H9" s="630">
        <v>985202186.73000002</v>
      </c>
      <c r="I9" s="659" t="s">
        <v>1147</v>
      </c>
      <c r="J9" s="660" t="s">
        <v>433</v>
      </c>
      <c r="K9" s="661"/>
    </row>
    <row r="10" spans="1:11" s="659" customFormat="1" ht="31.5" x14ac:dyDescent="0.25">
      <c r="A10" s="649"/>
      <c r="B10" s="649" t="s">
        <v>1138</v>
      </c>
      <c r="C10" s="2" t="s">
        <v>618</v>
      </c>
      <c r="D10" s="532" t="s">
        <v>35</v>
      </c>
      <c r="E10" s="536">
        <v>31650060.599999998</v>
      </c>
      <c r="F10" s="536">
        <v>31777563.079999998</v>
      </c>
      <c r="G10" s="378">
        <v>127502.48000000045</v>
      </c>
      <c r="H10" s="630">
        <v>31650060.599999998</v>
      </c>
      <c r="I10" s="659" t="s">
        <v>1146</v>
      </c>
      <c r="J10" s="660" t="s">
        <v>433</v>
      </c>
      <c r="K10" s="661"/>
    </row>
    <row r="11" spans="1:11" s="659" customFormat="1" ht="31.5" x14ac:dyDescent="0.25">
      <c r="A11" s="649"/>
      <c r="B11" s="649" t="s">
        <v>1138</v>
      </c>
      <c r="C11" s="650" t="s">
        <v>619</v>
      </c>
      <c r="D11" s="532" t="s">
        <v>35</v>
      </c>
      <c r="E11" s="536">
        <v>10390794.399999999</v>
      </c>
      <c r="F11" s="536">
        <v>10266804.5</v>
      </c>
      <c r="G11" s="378">
        <v>-123989.89999999851</v>
      </c>
      <c r="H11" s="630">
        <v>10390794.399999999</v>
      </c>
      <c r="I11" s="659" t="s">
        <v>1146</v>
      </c>
      <c r="J11" s="660" t="s">
        <v>433</v>
      </c>
      <c r="K11" s="661"/>
    </row>
    <row r="12" spans="1:11" s="659" customFormat="1" ht="31.5" x14ac:dyDescent="0.25">
      <c r="A12" s="649"/>
      <c r="B12" s="649" t="s">
        <v>1138</v>
      </c>
      <c r="C12" s="2" t="s">
        <v>620</v>
      </c>
      <c r="D12" s="532" t="s">
        <v>35</v>
      </c>
      <c r="E12" s="536">
        <v>14903999.580000002</v>
      </c>
      <c r="F12" s="536">
        <v>14949541.119999999</v>
      </c>
      <c r="G12" s="378">
        <v>45541.539999997243</v>
      </c>
      <c r="H12" s="630">
        <v>14903999.580000002</v>
      </c>
      <c r="I12" s="659" t="s">
        <v>1146</v>
      </c>
      <c r="J12" s="660" t="s">
        <v>433</v>
      </c>
      <c r="K12" s="661"/>
    </row>
    <row r="13" spans="1:11" s="659" customFormat="1" ht="31.5" x14ac:dyDescent="0.25">
      <c r="A13" s="649"/>
      <c r="B13" s="649" t="s">
        <v>1138</v>
      </c>
      <c r="C13" s="2" t="s">
        <v>624</v>
      </c>
      <c r="D13" s="532" t="s">
        <v>35</v>
      </c>
      <c r="E13" s="577">
        <v>56944854.579999998</v>
      </c>
      <c r="F13" s="577">
        <v>56993908.700000003</v>
      </c>
      <c r="G13" s="378">
        <v>49054.120000004768</v>
      </c>
      <c r="H13" s="630">
        <v>56944854.579999998</v>
      </c>
      <c r="I13" s="659" t="s">
        <v>1147</v>
      </c>
      <c r="J13" s="660" t="s">
        <v>433</v>
      </c>
      <c r="K13" s="661"/>
    </row>
    <row r="14" spans="1:11" s="659" customFormat="1" ht="15.75" x14ac:dyDescent="0.25">
      <c r="A14" s="649"/>
      <c r="B14" s="649" t="s">
        <v>1138</v>
      </c>
      <c r="C14" s="2" t="s">
        <v>620</v>
      </c>
      <c r="D14" s="532" t="s">
        <v>37</v>
      </c>
      <c r="E14" s="536">
        <v>373140804</v>
      </c>
      <c r="F14" s="536">
        <v>379872624</v>
      </c>
      <c r="G14" s="378">
        <v>6731820</v>
      </c>
      <c r="H14" s="630">
        <v>373140804</v>
      </c>
      <c r="I14" s="659" t="s">
        <v>1146</v>
      </c>
      <c r="J14" s="660" t="s">
        <v>433</v>
      </c>
      <c r="K14" s="661"/>
    </row>
    <row r="15" spans="1:11" s="659" customFormat="1" ht="15.75" x14ac:dyDescent="0.25">
      <c r="A15" s="649"/>
      <c r="B15" s="649" t="s">
        <v>1138</v>
      </c>
      <c r="C15" s="650" t="s">
        <v>621</v>
      </c>
      <c r="D15" s="532" t="s">
        <v>37</v>
      </c>
      <c r="E15" s="536">
        <v>27987048</v>
      </c>
      <c r="F15" s="536">
        <v>28573716</v>
      </c>
      <c r="G15" s="378">
        <v>586668</v>
      </c>
      <c r="H15" s="630">
        <v>27987048</v>
      </c>
      <c r="I15" s="659" t="s">
        <v>1146</v>
      </c>
      <c r="J15" s="660" t="s">
        <v>433</v>
      </c>
      <c r="K15" s="661"/>
    </row>
    <row r="16" spans="1:11" s="659" customFormat="1" ht="15.75" x14ac:dyDescent="0.25">
      <c r="A16" s="649"/>
      <c r="B16" s="649" t="s">
        <v>1138</v>
      </c>
      <c r="C16" s="2" t="s">
        <v>624</v>
      </c>
      <c r="D16" s="532" t="s">
        <v>37</v>
      </c>
      <c r="E16" s="577">
        <v>607370642</v>
      </c>
      <c r="F16" s="577">
        <v>614689130</v>
      </c>
      <c r="G16" s="378">
        <v>7318488</v>
      </c>
      <c r="H16" s="630">
        <v>607370642</v>
      </c>
      <c r="I16" s="659" t="s">
        <v>1147</v>
      </c>
      <c r="J16" s="660" t="s">
        <v>433</v>
      </c>
      <c r="K16" s="661"/>
    </row>
    <row r="17" spans="1:11" s="659" customFormat="1" ht="15.75" x14ac:dyDescent="0.25">
      <c r="A17" s="649"/>
      <c r="B17" s="649" t="s">
        <v>1138</v>
      </c>
      <c r="C17" s="2" t="s">
        <v>620</v>
      </c>
      <c r="D17" s="532" t="s">
        <v>54</v>
      </c>
      <c r="E17" s="536">
        <v>127383695.63</v>
      </c>
      <c r="F17" s="536">
        <v>135696196.63</v>
      </c>
      <c r="G17" s="378">
        <v>8312501</v>
      </c>
      <c r="H17" s="630">
        <v>127383695.63</v>
      </c>
      <c r="I17" s="659" t="s">
        <v>1146</v>
      </c>
      <c r="J17" s="660" t="s">
        <v>433</v>
      </c>
      <c r="K17" s="661"/>
    </row>
    <row r="18" spans="1:11" s="659" customFormat="1" ht="15.75" x14ac:dyDescent="0.25">
      <c r="A18" s="649"/>
      <c r="B18" s="649" t="s">
        <v>1138</v>
      </c>
      <c r="C18" s="2" t="s">
        <v>624</v>
      </c>
      <c r="D18" s="532" t="s">
        <v>54</v>
      </c>
      <c r="E18" s="577">
        <v>236987672.50999999</v>
      </c>
      <c r="F18" s="577">
        <v>245300173.50999999</v>
      </c>
      <c r="G18" s="378">
        <v>8312501</v>
      </c>
      <c r="H18" s="630">
        <v>236987672.50999999</v>
      </c>
      <c r="I18" s="659" t="s">
        <v>1147</v>
      </c>
      <c r="J18" s="660" t="s">
        <v>433</v>
      </c>
      <c r="K18" s="661"/>
    </row>
    <row r="19" spans="1:11" s="659" customFormat="1" ht="15.75" x14ac:dyDescent="0.25">
      <c r="A19" s="649"/>
      <c r="B19" s="649" t="s">
        <v>1138</v>
      </c>
      <c r="C19" s="2" t="s">
        <v>620</v>
      </c>
      <c r="D19" s="532" t="s">
        <v>61</v>
      </c>
      <c r="E19" s="536">
        <v>85274145.210000008</v>
      </c>
      <c r="F19" s="536">
        <v>93826101.209999993</v>
      </c>
      <c r="G19" s="378">
        <v>8551955.9999999851</v>
      </c>
      <c r="H19" s="630">
        <v>85274145.210000008</v>
      </c>
      <c r="I19" s="659" t="s">
        <v>1146</v>
      </c>
      <c r="J19" s="660" t="s">
        <v>433</v>
      </c>
      <c r="K19" s="661"/>
    </row>
    <row r="20" spans="1:11" s="659" customFormat="1" ht="15.75" x14ac:dyDescent="0.25">
      <c r="A20" s="649"/>
      <c r="B20" s="649" t="s">
        <v>1138</v>
      </c>
      <c r="C20" s="650" t="s">
        <v>621</v>
      </c>
      <c r="D20" s="532" t="s">
        <v>61</v>
      </c>
      <c r="E20" s="536">
        <v>25819528</v>
      </c>
      <c r="F20" s="536">
        <v>17267572</v>
      </c>
      <c r="G20" s="378">
        <v>-8551956</v>
      </c>
      <c r="H20" s="630">
        <v>25819528</v>
      </c>
      <c r="I20" s="659" t="s">
        <v>1146</v>
      </c>
      <c r="J20" s="660" t="s">
        <v>433</v>
      </c>
      <c r="K20" s="661"/>
    </row>
    <row r="21" spans="1:11" s="659" customFormat="1" ht="15.75" x14ac:dyDescent="0.25">
      <c r="A21" s="649"/>
      <c r="B21" s="649" t="s">
        <v>1138</v>
      </c>
      <c r="C21" s="2" t="s">
        <v>618</v>
      </c>
      <c r="D21" s="532" t="s">
        <v>66</v>
      </c>
      <c r="E21" s="536">
        <v>89136602.730000004</v>
      </c>
      <c r="F21" s="536">
        <v>89180443.260000005</v>
      </c>
      <c r="G21" s="378">
        <v>43840.530000001192</v>
      </c>
      <c r="H21" s="630">
        <v>89136602.730000004</v>
      </c>
      <c r="I21" s="659" t="s">
        <v>1146</v>
      </c>
      <c r="J21" s="660" t="s">
        <v>433</v>
      </c>
      <c r="K21" s="661"/>
    </row>
    <row r="22" spans="1:11" s="659" customFormat="1" ht="15.75" x14ac:dyDescent="0.25">
      <c r="A22" s="649"/>
      <c r="B22" s="649" t="s">
        <v>1138</v>
      </c>
      <c r="C22" s="650" t="s">
        <v>619</v>
      </c>
      <c r="D22" s="532" t="s">
        <v>66</v>
      </c>
      <c r="E22" s="536">
        <v>34866354.909999996</v>
      </c>
      <c r="F22" s="536">
        <v>34942744.75</v>
      </c>
      <c r="G22" s="378">
        <v>76389.840000003576</v>
      </c>
      <c r="H22" s="630">
        <v>34866354.909999996</v>
      </c>
      <c r="I22" s="659" t="s">
        <v>1146</v>
      </c>
      <c r="J22" s="660" t="s">
        <v>433</v>
      </c>
      <c r="K22" s="661"/>
    </row>
    <row r="23" spans="1:11" s="659" customFormat="1" ht="15.75" x14ac:dyDescent="0.25">
      <c r="A23" s="649"/>
      <c r="B23" s="649" t="s">
        <v>1138</v>
      </c>
      <c r="C23" s="2" t="s">
        <v>620</v>
      </c>
      <c r="D23" s="532" t="s">
        <v>66</v>
      </c>
      <c r="E23" s="536">
        <v>126893894.31999999</v>
      </c>
      <c r="F23" s="536">
        <v>127241231.83</v>
      </c>
      <c r="G23" s="378">
        <v>347337.51000000536</v>
      </c>
      <c r="H23" s="630">
        <v>126893894.31999999</v>
      </c>
      <c r="I23" s="659" t="s">
        <v>1146</v>
      </c>
      <c r="J23" s="660" t="s">
        <v>433</v>
      </c>
      <c r="K23" s="661"/>
    </row>
    <row r="24" spans="1:11" s="659" customFormat="1" ht="15.75" x14ac:dyDescent="0.25">
      <c r="A24" s="655"/>
      <c r="B24" s="655" t="s">
        <v>1138</v>
      </c>
      <c r="C24" s="190" t="s">
        <v>624</v>
      </c>
      <c r="D24" s="662" t="s">
        <v>66</v>
      </c>
      <c r="E24" s="663">
        <v>250896851.95999998</v>
      </c>
      <c r="F24" s="663">
        <v>251364419.84</v>
      </c>
      <c r="G24" s="664">
        <v>467567.88000002503</v>
      </c>
      <c r="H24" s="665">
        <v>250896851.95999998</v>
      </c>
      <c r="I24" s="666" t="s">
        <v>1147</v>
      </c>
      <c r="J24" s="667" t="s">
        <v>433</v>
      </c>
      <c r="K24" s="668"/>
    </row>
    <row r="25" spans="1:11" s="659" customFormat="1" ht="15.75" x14ac:dyDescent="0.25">
      <c r="A25" s="649"/>
      <c r="B25" s="649" t="s">
        <v>1148</v>
      </c>
      <c r="C25" s="669" t="s">
        <v>639</v>
      </c>
      <c r="D25" s="670" t="s">
        <v>47</v>
      </c>
      <c r="E25" s="671">
        <v>23882</v>
      </c>
      <c r="F25" s="671">
        <v>23800</v>
      </c>
      <c r="G25" s="378">
        <v>-82</v>
      </c>
      <c r="H25" s="630">
        <v>23882</v>
      </c>
      <c r="I25" s="659" t="s">
        <v>1146</v>
      </c>
      <c r="J25" s="660" t="s">
        <v>1149</v>
      </c>
      <c r="K25" s="661"/>
    </row>
    <row r="26" spans="1:11" s="659" customFormat="1" ht="15.75" x14ac:dyDescent="0.25">
      <c r="A26" s="649"/>
      <c r="B26" s="649" t="s">
        <v>1148</v>
      </c>
      <c r="C26" s="535" t="s">
        <v>642</v>
      </c>
      <c r="D26" s="532" t="s">
        <v>47</v>
      </c>
      <c r="E26" s="536">
        <v>23800</v>
      </c>
      <c r="F26" s="536">
        <v>23882</v>
      </c>
      <c r="G26" s="378">
        <v>82</v>
      </c>
      <c r="H26" s="630">
        <v>23800</v>
      </c>
      <c r="I26" s="659" t="s">
        <v>1146</v>
      </c>
      <c r="J26" s="660" t="s">
        <v>433</v>
      </c>
      <c r="K26" s="661"/>
    </row>
    <row r="27" spans="1:11" s="659" customFormat="1" ht="31.5" x14ac:dyDescent="0.25">
      <c r="A27" s="649"/>
      <c r="B27" s="649" t="s">
        <v>1148</v>
      </c>
      <c r="C27" s="535" t="s">
        <v>644</v>
      </c>
      <c r="D27" s="532" t="s">
        <v>63</v>
      </c>
      <c r="E27" s="536">
        <v>0</v>
      </c>
      <c r="F27" s="536">
        <v>494</v>
      </c>
      <c r="G27" s="378">
        <v>494</v>
      </c>
      <c r="H27" s="630">
        <v>0</v>
      </c>
      <c r="I27" s="659" t="s">
        <v>1146</v>
      </c>
      <c r="J27" s="660" t="s">
        <v>433</v>
      </c>
      <c r="K27" s="661"/>
    </row>
    <row r="28" spans="1:11" s="659" customFormat="1" ht="31.5" x14ac:dyDescent="0.25">
      <c r="A28" s="649"/>
      <c r="B28" s="649" t="s">
        <v>1148</v>
      </c>
      <c r="C28" s="535" t="s">
        <v>645</v>
      </c>
      <c r="D28" s="532" t="s">
        <v>63</v>
      </c>
      <c r="E28" s="536">
        <v>0</v>
      </c>
      <c r="F28" s="536">
        <v>79</v>
      </c>
      <c r="G28" s="378">
        <v>79</v>
      </c>
      <c r="H28" s="630">
        <v>0</v>
      </c>
      <c r="I28" s="659" t="s">
        <v>1146</v>
      </c>
      <c r="J28" s="660" t="s">
        <v>433</v>
      </c>
      <c r="K28" s="661"/>
    </row>
    <row r="29" spans="1:11" s="659" customFormat="1" ht="15.75" x14ac:dyDescent="0.25">
      <c r="A29" s="649"/>
      <c r="B29" s="649" t="s">
        <v>1148</v>
      </c>
      <c r="C29" s="535" t="s">
        <v>644</v>
      </c>
      <c r="D29" s="532" t="s">
        <v>444</v>
      </c>
      <c r="E29" s="536">
        <v>0</v>
      </c>
      <c r="F29" s="536">
        <v>997</v>
      </c>
      <c r="G29" s="378">
        <v>997</v>
      </c>
      <c r="H29" s="630">
        <v>0</v>
      </c>
      <c r="I29" s="659" t="s">
        <v>1146</v>
      </c>
      <c r="J29" s="660" t="s">
        <v>433</v>
      </c>
      <c r="K29" s="661"/>
    </row>
    <row r="30" spans="1:11" s="659" customFormat="1" ht="15.75" x14ac:dyDescent="0.25">
      <c r="A30" s="649"/>
      <c r="B30" s="649" t="s">
        <v>1148</v>
      </c>
      <c r="C30" s="535" t="s">
        <v>645</v>
      </c>
      <c r="D30" s="532" t="s">
        <v>444</v>
      </c>
      <c r="E30" s="536">
        <v>0</v>
      </c>
      <c r="F30" s="536">
        <v>271</v>
      </c>
      <c r="G30" s="378">
        <v>271</v>
      </c>
      <c r="H30" s="630">
        <v>0</v>
      </c>
      <c r="I30" s="659" t="s">
        <v>1146</v>
      </c>
      <c r="J30" s="660" t="s">
        <v>433</v>
      </c>
      <c r="K30" s="661"/>
    </row>
    <row r="31" spans="1:11" s="659" customFormat="1" ht="15.75" x14ac:dyDescent="0.25">
      <c r="A31" s="649"/>
      <c r="B31" s="649" t="s">
        <v>1148</v>
      </c>
      <c r="C31" s="535" t="s">
        <v>644</v>
      </c>
      <c r="D31" s="532" t="s">
        <v>81</v>
      </c>
      <c r="E31" s="536">
        <v>0</v>
      </c>
      <c r="F31" s="536">
        <v>168</v>
      </c>
      <c r="G31" s="378">
        <v>168</v>
      </c>
      <c r="H31" s="630">
        <v>0</v>
      </c>
      <c r="I31" s="659" t="s">
        <v>1146</v>
      </c>
      <c r="J31" s="660" t="s">
        <v>433</v>
      </c>
      <c r="K31" s="661"/>
    </row>
    <row r="32" spans="1:11" s="659" customFormat="1" ht="15.75" x14ac:dyDescent="0.25">
      <c r="A32" s="655"/>
      <c r="B32" s="655" t="s">
        <v>1148</v>
      </c>
      <c r="C32" s="672" t="s">
        <v>645</v>
      </c>
      <c r="D32" s="662" t="s">
        <v>81</v>
      </c>
      <c r="E32" s="673">
        <v>0</v>
      </c>
      <c r="F32" s="673">
        <v>118</v>
      </c>
      <c r="G32" s="664">
        <v>118</v>
      </c>
      <c r="H32" s="665">
        <v>0</v>
      </c>
      <c r="I32" s="659" t="s">
        <v>1146</v>
      </c>
      <c r="J32" s="667" t="s">
        <v>433</v>
      </c>
      <c r="K32" s="668"/>
    </row>
    <row r="33" spans="1:13" s="659" customFormat="1" ht="31.5" x14ac:dyDescent="0.25">
      <c r="A33" s="649"/>
      <c r="B33" s="674" t="s">
        <v>1150</v>
      </c>
      <c r="C33" s="675" t="s">
        <v>373</v>
      </c>
      <c r="D33" s="675" t="s">
        <v>22</v>
      </c>
      <c r="E33" s="676">
        <v>9625611</v>
      </c>
      <c r="F33" s="676">
        <v>9551186</v>
      </c>
      <c r="G33" s="677">
        <v>-74425</v>
      </c>
      <c r="H33" s="678">
        <v>9625611</v>
      </c>
      <c r="I33" s="679" t="s">
        <v>1147</v>
      </c>
      <c r="J33" s="680" t="s">
        <v>433</v>
      </c>
      <c r="K33" s="681"/>
      <c r="M33" s="682">
        <v>-7.7319767025698424E-3</v>
      </c>
    </row>
    <row r="34" spans="1:13" s="659" customFormat="1" ht="15.75" x14ac:dyDescent="0.25">
      <c r="A34" s="655"/>
      <c r="B34" s="683" t="s">
        <v>1150</v>
      </c>
      <c r="C34" s="684" t="s">
        <v>373</v>
      </c>
      <c r="D34" s="684" t="s">
        <v>47</v>
      </c>
      <c r="E34" s="685">
        <v>168650.47</v>
      </c>
      <c r="F34" s="685">
        <v>167395</v>
      </c>
      <c r="G34" s="686">
        <v>-1255.4700000000012</v>
      </c>
      <c r="H34" s="687">
        <v>168650.47</v>
      </c>
      <c r="I34" s="688" t="s">
        <v>1147</v>
      </c>
      <c r="J34" s="689" t="s">
        <v>433</v>
      </c>
      <c r="K34" s="690"/>
      <c r="M34" s="682">
        <v>-7.4442128741177014E-3</v>
      </c>
    </row>
    <row r="35" spans="1:13" s="659" customFormat="1" ht="15.75" x14ac:dyDescent="0.25">
      <c r="A35" s="649"/>
      <c r="B35" s="649" t="s">
        <v>1139</v>
      </c>
      <c r="C35" s="691">
        <v>5010</v>
      </c>
      <c r="D35" s="670" t="s">
        <v>25</v>
      </c>
      <c r="E35" s="671">
        <v>2250685.5699999998</v>
      </c>
      <c r="F35" s="671">
        <v>2150032.5699999998</v>
      </c>
      <c r="G35" s="378">
        <v>-100653</v>
      </c>
      <c r="H35" s="630">
        <v>2250685.5699999998</v>
      </c>
      <c r="I35" s="659" t="s">
        <v>1147</v>
      </c>
      <c r="J35" s="660" t="s">
        <v>433</v>
      </c>
      <c r="K35" s="661"/>
    </row>
    <row r="36" spans="1:13" ht="15.75" x14ac:dyDescent="0.25">
      <c r="B36" s="649" t="s">
        <v>1139</v>
      </c>
      <c r="C36" s="692">
        <v>5315</v>
      </c>
      <c r="D36" s="532" t="s">
        <v>25</v>
      </c>
      <c r="E36" s="536">
        <v>812868.91</v>
      </c>
      <c r="F36" s="536">
        <v>804980.91</v>
      </c>
      <c r="G36" s="378">
        <v>-7888</v>
      </c>
      <c r="H36" s="630">
        <v>812868.91</v>
      </c>
      <c r="I36" s="659" t="s">
        <v>1147</v>
      </c>
      <c r="J36" s="693" t="s">
        <v>433</v>
      </c>
    </row>
    <row r="37" spans="1:13" ht="15.75" x14ac:dyDescent="0.25">
      <c r="B37" s="649" t="s">
        <v>1139</v>
      </c>
      <c r="C37" s="692">
        <v>5320</v>
      </c>
      <c r="D37" s="532" t="s">
        <v>25</v>
      </c>
      <c r="E37" s="536">
        <v>237585.38</v>
      </c>
      <c r="F37" s="536">
        <v>259985.38</v>
      </c>
      <c r="G37" s="378">
        <v>22400</v>
      </c>
      <c r="H37" s="630">
        <v>237585.38</v>
      </c>
      <c r="I37" s="659" t="s">
        <v>1147</v>
      </c>
      <c r="J37" s="693" t="s">
        <v>433</v>
      </c>
    </row>
    <row r="38" spans="1:13" ht="15.75" x14ac:dyDescent="0.25">
      <c r="B38" s="649" t="s">
        <v>1139</v>
      </c>
      <c r="C38" s="692">
        <v>5340</v>
      </c>
      <c r="D38" s="532" t="s">
        <v>25</v>
      </c>
      <c r="E38" s="536">
        <v>622090.5</v>
      </c>
      <c r="F38" s="536">
        <v>602678.5</v>
      </c>
      <c r="G38" s="378">
        <v>-19412</v>
      </c>
      <c r="H38" s="630">
        <v>622090.5</v>
      </c>
      <c r="I38" s="659" t="s">
        <v>1147</v>
      </c>
      <c r="J38" s="693" t="s">
        <v>433</v>
      </c>
    </row>
    <row r="39" spans="1:13" ht="15.75" x14ac:dyDescent="0.25">
      <c r="B39" s="649" t="s">
        <v>1139</v>
      </c>
      <c r="C39" s="692">
        <v>5625</v>
      </c>
      <c r="D39" s="532" t="s">
        <v>25</v>
      </c>
      <c r="E39" s="536">
        <v>-325950.08000000002</v>
      </c>
      <c r="F39" s="536">
        <v>-343703.08</v>
      </c>
      <c r="G39" s="378">
        <v>-17753</v>
      </c>
      <c r="H39" s="630">
        <v>-325950.08000000002</v>
      </c>
      <c r="I39" s="659" t="s">
        <v>1147</v>
      </c>
      <c r="J39" s="693" t="s">
        <v>433</v>
      </c>
    </row>
    <row r="40" spans="1:13" ht="15.75" x14ac:dyDescent="0.25">
      <c r="B40" s="649" t="s">
        <v>1139</v>
      </c>
      <c r="C40" s="692">
        <v>5675</v>
      </c>
      <c r="D40" s="532" t="s">
        <v>25</v>
      </c>
      <c r="E40" s="536">
        <v>407153.74</v>
      </c>
      <c r="F40" s="536">
        <v>347666.74</v>
      </c>
      <c r="G40" s="378">
        <v>-59487</v>
      </c>
      <c r="H40" s="630">
        <v>407153.74</v>
      </c>
      <c r="I40" s="659" t="s">
        <v>1147</v>
      </c>
      <c r="J40" s="693" t="s">
        <v>433</v>
      </c>
    </row>
    <row r="41" spans="1:13" ht="15.75" x14ac:dyDescent="0.25">
      <c r="B41" s="649" t="s">
        <v>1139</v>
      </c>
      <c r="C41" s="692">
        <v>5315</v>
      </c>
      <c r="D41" s="532" t="s">
        <v>33</v>
      </c>
      <c r="E41" s="649">
        <v>2056912.34</v>
      </c>
      <c r="F41" s="649">
        <v>1379512.99</v>
      </c>
      <c r="G41" s="378">
        <v>-677399.35000000009</v>
      </c>
      <c r="H41" s="630">
        <v>2056912.34</v>
      </c>
      <c r="I41" s="659" t="s">
        <v>1147</v>
      </c>
      <c r="J41" s="693" t="s">
        <v>433</v>
      </c>
    </row>
    <row r="42" spans="1:13" ht="15.75" x14ac:dyDescent="0.25">
      <c r="B42" s="649" t="s">
        <v>1139</v>
      </c>
      <c r="C42" s="692">
        <v>5610</v>
      </c>
      <c r="D42" s="532" t="s">
        <v>33</v>
      </c>
      <c r="E42" s="649">
        <v>2080790.01</v>
      </c>
      <c r="F42" s="649">
        <v>2758189.36</v>
      </c>
      <c r="G42" s="378">
        <v>677399.34999999986</v>
      </c>
      <c r="H42" s="630">
        <v>2080790.01</v>
      </c>
      <c r="I42" s="659" t="s">
        <v>1147</v>
      </c>
      <c r="J42" s="693" t="s">
        <v>433</v>
      </c>
    </row>
    <row r="43" spans="1:13" ht="15.75" x14ac:dyDescent="0.25">
      <c r="C43" s="692"/>
      <c r="D43" s="609"/>
    </row>
    <row r="44" spans="1:13" ht="16.5" thickBot="1" x14ac:dyDescent="0.3">
      <c r="C44" s="692"/>
      <c r="D44" s="609"/>
    </row>
    <row r="45" spans="1:13" x14ac:dyDescent="0.25">
      <c r="D45" s="694"/>
      <c r="E45" s="695"/>
      <c r="F45" s="639"/>
      <c r="G45" s="639"/>
      <c r="H45" s="696"/>
      <c r="I45" s="697"/>
    </row>
    <row r="46" spans="1:13" x14ac:dyDescent="0.25">
      <c r="D46" s="698"/>
      <c r="E46" s="699"/>
      <c r="F46" s="643"/>
      <c r="G46" s="643"/>
      <c r="H46" s="700"/>
      <c r="I46" s="701"/>
    </row>
    <row r="47" spans="1:13" ht="15.75" thickBot="1" x14ac:dyDescent="0.3">
      <c r="B47" s="649" t="s">
        <v>1143</v>
      </c>
      <c r="D47" s="698"/>
      <c r="E47" s="699"/>
      <c r="F47" s="643"/>
      <c r="G47" s="643"/>
      <c r="H47" s="700"/>
      <c r="I47" s="701"/>
    </row>
    <row r="48" spans="1:13" ht="15.75" thickBot="1" x14ac:dyDescent="0.3">
      <c r="D48" s="702" t="s">
        <v>130</v>
      </c>
      <c r="E48" s="703"/>
      <c r="F48" s="647"/>
      <c r="G48" s="647"/>
      <c r="H48" s="704"/>
      <c r="I48" s="705"/>
    </row>
    <row r="49" spans="2:7" x14ac:dyDescent="0.25">
      <c r="B49" s="649" t="s">
        <v>1151</v>
      </c>
    </row>
    <row r="50" spans="2:7" x14ac:dyDescent="0.25">
      <c r="C50" s="649"/>
      <c r="F50" s="706"/>
      <c r="G50" s="706"/>
    </row>
    <row r="51" spans="2:7" x14ac:dyDescent="0.25">
      <c r="C51" s="649"/>
    </row>
    <row r="52" spans="2:7" ht="15.75" thickBot="1" x14ac:dyDescent="0.3">
      <c r="C52" s="649"/>
    </row>
    <row r="53" spans="2:7" x14ac:dyDescent="0.25">
      <c r="B53" s="707" t="s">
        <v>1152</v>
      </c>
      <c r="C53" s="708"/>
      <c r="D53" s="708"/>
      <c r="E53" s="708"/>
      <c r="F53" s="709"/>
    </row>
    <row r="54" spans="2:7" x14ac:dyDescent="0.25">
      <c r="B54" s="710" t="s">
        <v>1153</v>
      </c>
      <c r="C54" s="711"/>
      <c r="D54" s="712"/>
      <c r="E54" s="712"/>
      <c r="F54" s="713"/>
    </row>
    <row r="55" spans="2:7" x14ac:dyDescent="0.25">
      <c r="B55" s="710" t="s">
        <v>1154</v>
      </c>
      <c r="C55" s="711"/>
      <c r="D55" s="712"/>
      <c r="E55" s="712"/>
      <c r="F55" s="713"/>
    </row>
    <row r="56" spans="2:7" ht="15.75" thickBot="1" x14ac:dyDescent="0.3">
      <c r="B56" s="714" t="s">
        <v>1155</v>
      </c>
      <c r="C56" s="715"/>
      <c r="D56" s="716"/>
      <c r="E56" s="716"/>
      <c r="F56" s="717"/>
    </row>
  </sheetData>
  <autoFilter ref="B5:L42" xr:uid="{00000000-0009-0000-0000-000019000000}"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F0141-7620-4EF3-8A2E-FDE33B35EA2D}">
  <sheetPr>
    <tabColor theme="2" tint="-0.249977111117893"/>
  </sheetPr>
  <dimension ref="D6:D63"/>
  <sheetViews>
    <sheetView workbookViewId="0">
      <selection sqref="A1:XFD1048576"/>
    </sheetView>
  </sheetViews>
  <sheetFormatPr defaultColWidth="9.140625" defaultRowHeight="12.75" x14ac:dyDescent="0.2"/>
  <sheetData>
    <row r="6" spans="4:4" ht="18.75" x14ac:dyDescent="0.3">
      <c r="D6" s="718" t="s">
        <v>1156</v>
      </c>
    </row>
    <row r="63" spans="4:4" x14ac:dyDescent="0.2">
      <c r="D63" s="62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903D5-FCED-436E-982D-C5F3BC14C427}">
  <sheetPr>
    <tabColor rgb="FF92D050"/>
  </sheetPr>
  <dimension ref="A1:W344"/>
  <sheetViews>
    <sheetView zoomScale="105" zoomScaleNormal="105" workbookViewId="0">
      <pane ySplit="5" topLeftCell="A252" activePane="bottomLeft" state="frozen"/>
      <selection pane="bottomLeft" activeCell="O261" sqref="O261"/>
    </sheetView>
  </sheetViews>
  <sheetFormatPr defaultColWidth="9.140625" defaultRowHeight="12.75" outlineLevelRow="1" x14ac:dyDescent="0.2"/>
  <cols>
    <col min="1" max="1" width="6.5703125" customWidth="1"/>
    <col min="2" max="2" width="11.85546875" customWidth="1"/>
    <col min="3" max="4" width="7" customWidth="1"/>
    <col min="5" max="5" width="40.28515625" style="2" customWidth="1"/>
    <col min="6" max="6" width="11.5703125" style="2" hidden="1" customWidth="1"/>
    <col min="7" max="7" width="26.28515625" style="2" customWidth="1"/>
    <col min="8" max="8" width="13.85546875" customWidth="1"/>
    <col min="9" max="9" width="15.5703125" bestFit="1" customWidth="1"/>
    <col min="10" max="12" width="16" customWidth="1"/>
    <col min="14" max="14" width="9.7109375" bestFit="1" customWidth="1"/>
    <col min="15" max="15" width="16.5703125" bestFit="1" customWidth="1"/>
    <col min="16" max="17" width="9.7109375" bestFit="1" customWidth="1"/>
  </cols>
  <sheetData>
    <row r="1" spans="1:23" ht="24.75" x14ac:dyDescent="0.35">
      <c r="A1" s="866" t="s">
        <v>1165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34"/>
      <c r="N1" s="834"/>
      <c r="O1" s="834"/>
      <c r="P1" s="834"/>
    </row>
    <row r="2" spans="1:23" ht="20.25" thickBot="1" x14ac:dyDescent="0.4">
      <c r="A2" s="737"/>
      <c r="B2" s="737"/>
      <c r="M2" s="834"/>
      <c r="N2" s="834"/>
      <c r="O2" s="834"/>
      <c r="P2" s="834"/>
    </row>
    <row r="3" spans="1:23" ht="25.5" customHeight="1" thickBot="1" x14ac:dyDescent="0.25">
      <c r="B3" s="867" t="s">
        <v>1166</v>
      </c>
      <c r="C3" s="867"/>
      <c r="D3" s="197"/>
      <c r="E3" s="738" t="s">
        <v>52</v>
      </c>
      <c r="G3" s="739">
        <f>I273</f>
        <v>0</v>
      </c>
      <c r="H3" s="57"/>
      <c r="I3" s="57"/>
      <c r="J3" s="57"/>
      <c r="K3" s="57"/>
      <c r="L3" s="57"/>
      <c r="M3" s="834"/>
      <c r="N3" s="834"/>
      <c r="O3" s="834"/>
      <c r="P3" s="834"/>
    </row>
    <row r="4" spans="1:23" ht="19.5" x14ac:dyDescent="0.3">
      <c r="E4" s="740"/>
      <c r="F4" s="740"/>
      <c r="G4" s="740"/>
      <c r="J4" s="741" t="s">
        <v>1167</v>
      </c>
      <c r="K4" s="741" t="s">
        <v>1168</v>
      </c>
      <c r="L4" s="741" t="s">
        <v>1168</v>
      </c>
      <c r="M4" s="834"/>
      <c r="N4" s="834"/>
      <c r="O4" s="834"/>
      <c r="P4" s="834"/>
    </row>
    <row r="5" spans="1:23" ht="38.25" x14ac:dyDescent="0.2">
      <c r="B5" s="7" t="s">
        <v>289</v>
      </c>
      <c r="D5" t="s">
        <v>290</v>
      </c>
      <c r="E5" s="2" t="s">
        <v>291</v>
      </c>
      <c r="F5" s="7"/>
      <c r="G5" s="7" t="s">
        <v>2</v>
      </c>
      <c r="H5" s="33">
        <v>2019</v>
      </c>
      <c r="I5" s="33">
        <v>2020</v>
      </c>
      <c r="J5" s="33">
        <v>2021</v>
      </c>
      <c r="K5" s="33">
        <v>2022</v>
      </c>
      <c r="L5" s="33">
        <v>2023</v>
      </c>
      <c r="M5" s="834"/>
      <c r="N5" s="834"/>
      <c r="O5" s="834"/>
      <c r="P5" s="834"/>
    </row>
    <row r="6" spans="1:23" x14ac:dyDescent="0.2">
      <c r="B6" s="7"/>
      <c r="F6" s="7"/>
      <c r="G6" s="7"/>
      <c r="H6" s="33"/>
      <c r="I6" s="33"/>
      <c r="J6" s="33"/>
      <c r="K6" s="33"/>
      <c r="L6" s="33"/>
      <c r="M6" s="834"/>
      <c r="N6" s="834"/>
      <c r="O6" s="834"/>
      <c r="P6" s="834"/>
    </row>
    <row r="7" spans="1:23" ht="13.5" thickBot="1" x14ac:dyDescent="0.25">
      <c r="A7" s="865" t="s">
        <v>293</v>
      </c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</row>
    <row r="8" spans="1:23" ht="25.5" customHeight="1" thickTop="1" x14ac:dyDescent="0.2">
      <c r="A8" s="742"/>
      <c r="H8" s="868"/>
      <c r="I8" s="868"/>
      <c r="M8" s="834"/>
      <c r="N8" s="834"/>
      <c r="O8" s="834"/>
      <c r="P8" s="834"/>
    </row>
    <row r="9" spans="1:23" x14ac:dyDescent="0.2">
      <c r="A9" s="742"/>
      <c r="B9" s="2">
        <v>1</v>
      </c>
      <c r="C9" s="725" t="s">
        <v>294</v>
      </c>
      <c r="D9" s="725"/>
      <c r="H9" s="725"/>
      <c r="M9" s="834"/>
      <c r="N9" s="834"/>
      <c r="O9" s="834"/>
      <c r="P9" s="834"/>
    </row>
    <row r="10" spans="1:23" outlineLevel="1" x14ac:dyDescent="0.2">
      <c r="A10" s="742"/>
      <c r="B10" s="2">
        <f>B9+1</f>
        <v>2</v>
      </c>
      <c r="C10" s="212">
        <v>5005</v>
      </c>
      <c r="D10" s="213">
        <v>2</v>
      </c>
      <c r="E10" s="212" t="s">
        <v>295</v>
      </c>
      <c r="F10" s="2" t="s">
        <v>114</v>
      </c>
      <c r="G10" s="212" t="s">
        <v>1169</v>
      </c>
      <c r="H10" s="2"/>
      <c r="I10" s="211">
        <f>VLOOKUP(C10,'2020 Trial Balance'!B:AN,39,FALSE)</f>
        <v>141796.38</v>
      </c>
      <c r="J10" s="211">
        <v>218990.81000000003</v>
      </c>
      <c r="K10" s="211">
        <v>263230.48231978092</v>
      </c>
      <c r="L10" s="211">
        <v>263398.87</v>
      </c>
      <c r="M10" s="835"/>
      <c r="N10" s="836"/>
      <c r="O10" s="836"/>
      <c r="P10" s="836"/>
      <c r="Q10" s="743"/>
      <c r="R10" s="743"/>
      <c r="S10" s="215"/>
      <c r="T10" s="215"/>
      <c r="U10" s="215"/>
      <c r="V10" s="215"/>
      <c r="W10" s="215"/>
    </row>
    <row r="11" spans="1:23" outlineLevel="1" x14ac:dyDescent="0.2">
      <c r="A11" s="742"/>
      <c r="B11" s="2">
        <f t="shared" ref="B11:B74" si="0">B10+1</f>
        <v>3</v>
      </c>
      <c r="C11" s="212">
        <v>5010</v>
      </c>
      <c r="D11" s="213">
        <v>3</v>
      </c>
      <c r="E11" s="212" t="s">
        <v>297</v>
      </c>
      <c r="F11" s="2" t="s">
        <v>114</v>
      </c>
      <c r="G11" s="212" t="s">
        <v>1169</v>
      </c>
      <c r="H11" s="2"/>
      <c r="I11" s="211">
        <f>VLOOKUP(C11,'2020 Trial Balance'!B:AN,39,FALSE)</f>
        <v>555916.81999999995</v>
      </c>
      <c r="J11" s="211">
        <v>732037.19000000018</v>
      </c>
      <c r="K11" s="211">
        <v>526817.63912118296</v>
      </c>
      <c r="L11" s="211">
        <v>550877.75133286323</v>
      </c>
      <c r="M11" s="835"/>
      <c r="N11" s="836"/>
      <c r="O11" s="836"/>
      <c r="P11" s="836"/>
      <c r="Q11" s="743"/>
      <c r="R11" s="215"/>
      <c r="S11" s="215"/>
      <c r="T11" s="215"/>
      <c r="U11" s="215"/>
      <c r="V11" s="215"/>
      <c r="W11" s="215"/>
    </row>
    <row r="12" spans="1:23" outlineLevel="1" x14ac:dyDescent="0.2">
      <c r="A12" s="742"/>
      <c r="B12" s="2">
        <f t="shared" si="0"/>
        <v>4</v>
      </c>
      <c r="C12" s="212">
        <v>5012</v>
      </c>
      <c r="D12" s="213">
        <v>4</v>
      </c>
      <c r="E12" s="212" t="s">
        <v>298</v>
      </c>
      <c r="F12" s="2" t="s">
        <v>114</v>
      </c>
      <c r="G12" s="212" t="s">
        <v>1169</v>
      </c>
      <c r="H12" s="2"/>
      <c r="I12" s="211">
        <f>VLOOKUP(C12,'2020 Trial Balance'!B:AN,39,FALSE)</f>
        <v>86251.51</v>
      </c>
      <c r="J12" s="211">
        <v>58222.160000000011</v>
      </c>
      <c r="K12" s="211">
        <v>61385.35</v>
      </c>
      <c r="L12" s="211">
        <v>62647.31</v>
      </c>
      <c r="M12" s="835"/>
      <c r="N12" s="836"/>
      <c r="O12" s="836"/>
      <c r="P12" s="836"/>
      <c r="Q12" s="743"/>
      <c r="R12" s="215"/>
      <c r="S12" s="215"/>
      <c r="T12" s="215"/>
      <c r="U12" s="215"/>
      <c r="V12" s="215"/>
      <c r="W12" s="215"/>
    </row>
    <row r="13" spans="1:23" outlineLevel="1" x14ac:dyDescent="0.2">
      <c r="A13" s="742"/>
      <c r="B13" s="2">
        <f t="shared" si="0"/>
        <v>5</v>
      </c>
      <c r="C13" s="212">
        <v>5014</v>
      </c>
      <c r="D13" s="213">
        <v>5</v>
      </c>
      <c r="E13" s="212" t="s">
        <v>299</v>
      </c>
      <c r="F13" s="2" t="s">
        <v>114</v>
      </c>
      <c r="G13" s="212" t="s">
        <v>1169</v>
      </c>
      <c r="H13" s="2"/>
      <c r="I13" s="211">
        <f>VLOOKUP(C13,'2020 Trial Balance'!B:AN,39,FALSE)</f>
        <v>0</v>
      </c>
      <c r="J13" s="211">
        <v>0</v>
      </c>
      <c r="K13" s="211">
        <v>0</v>
      </c>
      <c r="L13" s="211">
        <v>0</v>
      </c>
      <c r="M13" s="835"/>
      <c r="N13" s="836"/>
      <c r="O13" s="836"/>
      <c r="P13" s="836"/>
      <c r="Q13" s="743"/>
      <c r="R13" s="215"/>
      <c r="S13" s="215"/>
      <c r="T13" s="215"/>
      <c r="U13" s="215"/>
      <c r="V13" s="215"/>
      <c r="W13" s="215"/>
    </row>
    <row r="14" spans="1:23" outlineLevel="1" x14ac:dyDescent="0.2">
      <c r="A14" s="742"/>
      <c r="B14" s="2">
        <f t="shared" si="0"/>
        <v>6</v>
      </c>
      <c r="C14" s="212">
        <v>5015</v>
      </c>
      <c r="D14" s="213">
        <v>6</v>
      </c>
      <c r="E14" s="212" t="s">
        <v>300</v>
      </c>
      <c r="F14" s="2" t="s">
        <v>114</v>
      </c>
      <c r="G14" s="212" t="s">
        <v>1169</v>
      </c>
      <c r="H14" s="2"/>
      <c r="I14" s="211">
        <f>VLOOKUP(C14,'2020 Trial Balance'!B:AN,39,FALSE)</f>
        <v>0</v>
      </c>
      <c r="J14" s="211">
        <v>0</v>
      </c>
      <c r="K14" s="211">
        <v>0</v>
      </c>
      <c r="L14" s="211">
        <v>0</v>
      </c>
      <c r="M14" s="835"/>
      <c r="N14" s="836"/>
      <c r="O14" s="836"/>
      <c r="P14" s="836"/>
      <c r="Q14" s="743"/>
      <c r="R14" s="215"/>
      <c r="S14" s="215"/>
      <c r="T14" s="215"/>
      <c r="U14" s="215"/>
      <c r="V14" s="215"/>
      <c r="W14" s="215"/>
    </row>
    <row r="15" spans="1:23" outlineLevel="1" x14ac:dyDescent="0.2">
      <c r="A15" s="742"/>
      <c r="B15" s="2">
        <f t="shared" si="0"/>
        <v>7</v>
      </c>
      <c r="C15" s="212">
        <v>5016</v>
      </c>
      <c r="D15" s="213">
        <v>7</v>
      </c>
      <c r="E15" s="212" t="s">
        <v>301</v>
      </c>
      <c r="F15" s="2" t="s">
        <v>114</v>
      </c>
      <c r="G15" s="212" t="s">
        <v>1169</v>
      </c>
      <c r="H15" s="2"/>
      <c r="I15" s="211">
        <f>VLOOKUP(C15,'2020 Trial Balance'!B:AN,39,FALSE)</f>
        <v>70403.05</v>
      </c>
      <c r="J15" s="211">
        <v>84083.17</v>
      </c>
      <c r="K15" s="211">
        <v>45706.17</v>
      </c>
      <c r="L15" s="211">
        <v>45545.399999999994</v>
      </c>
      <c r="M15" s="835"/>
      <c r="N15" s="836"/>
      <c r="O15" s="836"/>
      <c r="P15" s="836"/>
      <c r="Q15" s="743"/>
      <c r="R15" s="215"/>
      <c r="S15" s="215"/>
      <c r="T15" s="215"/>
      <c r="U15" s="215"/>
      <c r="V15" s="215"/>
      <c r="W15" s="215"/>
    </row>
    <row r="16" spans="1:23" outlineLevel="1" x14ac:dyDescent="0.2">
      <c r="A16" s="742"/>
      <c r="B16" s="2">
        <f t="shared" si="0"/>
        <v>8</v>
      </c>
      <c r="C16" s="212">
        <v>5017</v>
      </c>
      <c r="D16" s="213">
        <v>8</v>
      </c>
      <c r="E16" s="212" t="s">
        <v>302</v>
      </c>
      <c r="F16" s="2" t="s">
        <v>114</v>
      </c>
      <c r="G16" s="212" t="s">
        <v>1169</v>
      </c>
      <c r="H16" s="2"/>
      <c r="I16" s="211">
        <f>VLOOKUP(C16,'2020 Trial Balance'!B:AN,39,FALSE)</f>
        <v>8521.36</v>
      </c>
      <c r="J16" s="211">
        <v>7047.88</v>
      </c>
      <c r="K16" s="211">
        <v>58395</v>
      </c>
      <c r="L16" s="211">
        <v>59700</v>
      </c>
      <c r="M16" s="835"/>
      <c r="N16" s="836"/>
      <c r="O16" s="836"/>
      <c r="P16" s="836"/>
      <c r="Q16" s="743"/>
      <c r="R16" s="215"/>
      <c r="S16" s="215"/>
      <c r="T16" s="215"/>
      <c r="U16" s="215"/>
      <c r="V16" s="215"/>
      <c r="W16" s="215"/>
    </row>
    <row r="17" spans="1:23" outlineLevel="1" x14ac:dyDescent="0.2">
      <c r="A17" s="742"/>
      <c r="B17" s="2">
        <f t="shared" si="0"/>
        <v>9</v>
      </c>
      <c r="C17" s="212">
        <v>5020</v>
      </c>
      <c r="D17" s="213">
        <v>9</v>
      </c>
      <c r="E17" s="212" t="s">
        <v>303</v>
      </c>
      <c r="F17" s="2" t="s">
        <v>114</v>
      </c>
      <c r="G17" s="212" t="s">
        <v>1169</v>
      </c>
      <c r="H17" s="2"/>
      <c r="I17" s="211">
        <f>VLOOKUP(C17,'2020 Trial Balance'!B:AN,39,FALSE)</f>
        <v>58572.54</v>
      </c>
      <c r="J17" s="211">
        <v>125457.29000000001</v>
      </c>
      <c r="K17" s="211">
        <v>109549.42036307062</v>
      </c>
      <c r="L17" s="211">
        <v>114427.03</v>
      </c>
      <c r="M17" s="835"/>
      <c r="N17" s="836"/>
      <c r="O17" s="836"/>
      <c r="P17" s="836"/>
      <c r="Q17" s="743"/>
      <c r="R17" s="215"/>
      <c r="S17" s="215"/>
      <c r="T17" s="215"/>
      <c r="U17" s="215"/>
      <c r="V17" s="215"/>
      <c r="W17" s="215"/>
    </row>
    <row r="18" spans="1:23" outlineLevel="1" x14ac:dyDescent="0.2">
      <c r="A18" s="742"/>
      <c r="B18" s="2">
        <f t="shared" si="0"/>
        <v>10</v>
      </c>
      <c r="C18" s="212">
        <v>5025</v>
      </c>
      <c r="D18" s="213">
        <v>10</v>
      </c>
      <c r="E18" s="212" t="s">
        <v>304</v>
      </c>
      <c r="F18" s="2" t="s">
        <v>114</v>
      </c>
      <c r="G18" s="212" t="s">
        <v>1169</v>
      </c>
      <c r="H18" s="2"/>
      <c r="I18" s="211">
        <f>VLOOKUP(C18,'2020 Trial Balance'!B:AN,39,FALSE)</f>
        <v>17292.43</v>
      </c>
      <c r="J18" s="211">
        <v>40690.219999999994</v>
      </c>
      <c r="K18" s="211">
        <v>90542.758199999997</v>
      </c>
      <c r="L18" s="211">
        <v>92550</v>
      </c>
      <c r="M18" s="835"/>
      <c r="N18" s="836"/>
      <c r="O18" s="836"/>
      <c r="P18" s="836"/>
      <c r="Q18" s="743"/>
      <c r="R18" s="215"/>
      <c r="S18" s="215"/>
      <c r="T18" s="215"/>
      <c r="U18" s="215"/>
      <c r="V18" s="215"/>
      <c r="W18" s="215"/>
    </row>
    <row r="19" spans="1:23" outlineLevel="1" x14ac:dyDescent="0.2">
      <c r="A19" s="742"/>
      <c r="B19" s="2">
        <f t="shared" si="0"/>
        <v>11</v>
      </c>
      <c r="C19" s="212">
        <v>5035</v>
      </c>
      <c r="D19" s="213">
        <v>11</v>
      </c>
      <c r="E19" s="212" t="s">
        <v>305</v>
      </c>
      <c r="F19" s="2" t="s">
        <v>114</v>
      </c>
      <c r="G19" s="212" t="s">
        <v>1169</v>
      </c>
      <c r="H19" s="2"/>
      <c r="I19" s="211">
        <f>VLOOKUP(C19,'2020 Trial Balance'!B:AN,39,FALSE)</f>
        <v>4447.28</v>
      </c>
      <c r="J19" s="211">
        <v>5003.84</v>
      </c>
      <c r="K19" s="211">
        <v>7873.05</v>
      </c>
      <c r="L19" s="211">
        <v>8212.0499999999993</v>
      </c>
      <c r="M19" s="835"/>
      <c r="N19" s="836"/>
      <c r="O19" s="836"/>
      <c r="P19" s="836"/>
      <c r="Q19" s="743"/>
      <c r="R19" s="215"/>
      <c r="S19" s="215"/>
      <c r="T19" s="215"/>
      <c r="U19" s="215"/>
      <c r="V19" s="215"/>
      <c r="W19" s="215"/>
    </row>
    <row r="20" spans="1:23" outlineLevel="1" x14ac:dyDescent="0.2">
      <c r="A20" s="742"/>
      <c r="B20" s="2">
        <f t="shared" si="0"/>
        <v>12</v>
      </c>
      <c r="C20" s="212">
        <v>5040</v>
      </c>
      <c r="D20" s="213">
        <v>12</v>
      </c>
      <c r="E20" s="212" t="s">
        <v>306</v>
      </c>
      <c r="F20" s="2" t="s">
        <v>114</v>
      </c>
      <c r="G20" s="212" t="s">
        <v>1169</v>
      </c>
      <c r="H20" s="2"/>
      <c r="I20" s="211">
        <f>VLOOKUP(C20,'2020 Trial Balance'!B:AN,39,FALSE)</f>
        <v>39038.39</v>
      </c>
      <c r="J20" s="211">
        <v>45095.67</v>
      </c>
      <c r="K20" s="211">
        <v>44214.200000000004</v>
      </c>
      <c r="L20" s="211">
        <v>44546.96</v>
      </c>
      <c r="M20" s="835"/>
      <c r="N20" s="836"/>
      <c r="O20" s="836"/>
      <c r="P20" s="836"/>
      <c r="Q20" s="743"/>
      <c r="R20" s="215"/>
      <c r="S20" s="215"/>
      <c r="T20" s="215"/>
      <c r="U20" s="215"/>
      <c r="V20" s="215"/>
      <c r="W20" s="215"/>
    </row>
    <row r="21" spans="1:23" outlineLevel="1" x14ac:dyDescent="0.2">
      <c r="A21" s="742"/>
      <c r="B21" s="2">
        <f t="shared" si="0"/>
        <v>13</v>
      </c>
      <c r="C21" s="212">
        <v>5045</v>
      </c>
      <c r="D21" s="213">
        <v>13</v>
      </c>
      <c r="E21" s="212" t="s">
        <v>307</v>
      </c>
      <c r="F21" s="2" t="s">
        <v>114</v>
      </c>
      <c r="G21" s="212" t="s">
        <v>1169</v>
      </c>
      <c r="H21" s="2"/>
      <c r="I21" s="211">
        <f>VLOOKUP(C21,'2020 Trial Balance'!B:AN,39,FALSE)</f>
        <v>28838</v>
      </c>
      <c r="J21" s="211">
        <v>37985.74</v>
      </c>
      <c r="K21" s="211">
        <v>46891.705200000004</v>
      </c>
      <c r="L21" s="211">
        <v>48000</v>
      </c>
      <c r="M21" s="835"/>
      <c r="N21" s="836"/>
      <c r="O21" s="836"/>
      <c r="P21" s="836"/>
      <c r="Q21" s="743"/>
      <c r="R21" s="215"/>
      <c r="S21" s="215"/>
      <c r="T21" s="215"/>
      <c r="U21" s="215"/>
      <c r="V21" s="215"/>
      <c r="W21" s="215"/>
    </row>
    <row r="22" spans="1:23" outlineLevel="1" x14ac:dyDescent="0.2">
      <c r="A22" s="742"/>
      <c r="B22" s="2">
        <f t="shared" si="0"/>
        <v>14</v>
      </c>
      <c r="C22" s="212">
        <v>5055</v>
      </c>
      <c r="D22" s="213">
        <v>14</v>
      </c>
      <c r="E22" s="212" t="s">
        <v>308</v>
      </c>
      <c r="F22" s="2" t="s">
        <v>114</v>
      </c>
      <c r="G22" s="212" t="s">
        <v>1169</v>
      </c>
      <c r="H22" s="2"/>
      <c r="I22" s="211">
        <f>VLOOKUP(C22,'2020 Trial Balance'!B:AN,39,FALSE)</f>
        <v>902.71</v>
      </c>
      <c r="J22" s="211">
        <v>0</v>
      </c>
      <c r="K22" s="211">
        <v>0</v>
      </c>
      <c r="L22" s="211">
        <v>0</v>
      </c>
      <c r="M22" s="835"/>
      <c r="N22" s="836"/>
      <c r="O22" s="836"/>
      <c r="P22" s="836"/>
      <c r="Q22" s="743"/>
      <c r="R22" s="215"/>
      <c r="S22" s="215"/>
      <c r="T22" s="215"/>
      <c r="U22" s="215"/>
      <c r="V22" s="215"/>
      <c r="W22" s="215"/>
    </row>
    <row r="23" spans="1:23" outlineLevel="1" x14ac:dyDescent="0.2">
      <c r="A23" s="742"/>
      <c r="B23" s="2">
        <f t="shared" si="0"/>
        <v>15</v>
      </c>
      <c r="C23" s="212">
        <v>5065</v>
      </c>
      <c r="D23" s="213">
        <v>15</v>
      </c>
      <c r="E23" s="212" t="s">
        <v>309</v>
      </c>
      <c r="F23" s="2" t="s">
        <v>114</v>
      </c>
      <c r="G23" s="212" t="s">
        <v>1169</v>
      </c>
      <c r="H23" s="2"/>
      <c r="I23" s="211">
        <f>VLOOKUP(C23,'2020 Trial Balance'!B:AN,39,FALSE)</f>
        <v>468251.44</v>
      </c>
      <c r="J23" s="211">
        <v>416857.42</v>
      </c>
      <c r="K23" s="211">
        <v>392446.86757954396</v>
      </c>
      <c r="L23" s="211">
        <v>412680.90063336893</v>
      </c>
      <c r="M23" s="835"/>
      <c r="N23" s="836"/>
      <c r="O23" s="836"/>
      <c r="P23" s="836"/>
      <c r="Q23" s="743"/>
      <c r="R23" s="215"/>
      <c r="S23" s="215"/>
      <c r="T23" s="215"/>
      <c r="U23" s="215"/>
      <c r="V23" s="215"/>
      <c r="W23" s="215"/>
    </row>
    <row r="24" spans="1:23" outlineLevel="1" x14ac:dyDescent="0.2">
      <c r="A24" s="742"/>
      <c r="B24" s="2">
        <f t="shared" si="0"/>
        <v>16</v>
      </c>
      <c r="C24" s="212">
        <v>5070</v>
      </c>
      <c r="D24" s="213">
        <v>16</v>
      </c>
      <c r="E24" s="212" t="s">
        <v>310</v>
      </c>
      <c r="F24" s="2" t="s">
        <v>114</v>
      </c>
      <c r="G24" s="212" t="s">
        <v>1169</v>
      </c>
      <c r="H24" s="2"/>
      <c r="I24" s="211">
        <f>VLOOKUP(C24,'2020 Trial Balance'!B:AN,39,FALSE)</f>
        <v>460603.73</v>
      </c>
      <c r="J24" s="211">
        <v>230131.00000000003</v>
      </c>
      <c r="K24" s="211">
        <v>211747.54447935589</v>
      </c>
      <c r="L24" s="211">
        <v>219360.46852378274</v>
      </c>
      <c r="M24" s="835"/>
      <c r="N24" s="836"/>
      <c r="O24" s="836"/>
      <c r="P24" s="836"/>
      <c r="Q24" s="743"/>
      <c r="R24" s="215"/>
      <c r="S24" s="215"/>
      <c r="T24" s="215"/>
      <c r="U24" s="215"/>
      <c r="V24" s="215"/>
      <c r="W24" s="215"/>
    </row>
    <row r="25" spans="1:23" outlineLevel="1" x14ac:dyDescent="0.2">
      <c r="A25" s="742"/>
      <c r="B25" s="2">
        <f t="shared" si="0"/>
        <v>17</v>
      </c>
      <c r="C25" s="212">
        <v>5075</v>
      </c>
      <c r="D25" s="213">
        <v>17</v>
      </c>
      <c r="E25" s="212" t="s">
        <v>311</v>
      </c>
      <c r="F25" s="2" t="s">
        <v>114</v>
      </c>
      <c r="G25" s="212" t="s">
        <v>1169</v>
      </c>
      <c r="H25" s="2"/>
      <c r="I25" s="211">
        <f>VLOOKUP(C25,'2020 Trial Balance'!B:AN,39,FALSE)</f>
        <v>-17257.54</v>
      </c>
      <c r="J25" s="211">
        <v>-20678.249999999993</v>
      </c>
      <c r="K25" s="211">
        <v>17101.719000000001</v>
      </c>
      <c r="L25" s="211">
        <v>17505.504458000003</v>
      </c>
      <c r="M25" s="835"/>
      <c r="N25" s="836"/>
      <c r="O25" s="836"/>
      <c r="P25" s="836"/>
      <c r="Q25" s="743"/>
      <c r="R25" s="215"/>
      <c r="S25" s="215"/>
      <c r="T25" s="215"/>
      <c r="U25" s="215"/>
      <c r="V25" s="215"/>
      <c r="W25" s="215"/>
    </row>
    <row r="26" spans="1:23" outlineLevel="1" x14ac:dyDescent="0.2">
      <c r="A26" s="742"/>
      <c r="B26" s="2">
        <f t="shared" si="0"/>
        <v>18</v>
      </c>
      <c r="C26" s="212">
        <v>5085</v>
      </c>
      <c r="D26" s="213">
        <v>18</v>
      </c>
      <c r="E26" s="212" t="s">
        <v>312</v>
      </c>
      <c r="F26" s="2" t="s">
        <v>114</v>
      </c>
      <c r="G26" s="212" t="s">
        <v>1169</v>
      </c>
      <c r="H26" s="2"/>
      <c r="I26" s="211">
        <f>VLOOKUP(C26,'2020 Trial Balance'!B:AN,39,FALSE)</f>
        <v>235691.84</v>
      </c>
      <c r="J26" s="211">
        <v>203911.66</v>
      </c>
      <c r="K26" s="211">
        <v>280949.10866936506</v>
      </c>
      <c r="L26" s="211">
        <v>287396.47209972783</v>
      </c>
      <c r="M26" s="835"/>
      <c r="N26" s="836"/>
      <c r="O26" s="836"/>
      <c r="P26" s="836"/>
      <c r="Q26" s="743"/>
      <c r="R26" s="215"/>
      <c r="S26" s="215"/>
      <c r="T26" s="215"/>
      <c r="U26" s="215"/>
      <c r="V26" s="215"/>
      <c r="W26" s="215"/>
    </row>
    <row r="27" spans="1:23" outlineLevel="1" x14ac:dyDescent="0.2">
      <c r="A27" s="742"/>
      <c r="B27" s="2">
        <f t="shared" si="0"/>
        <v>19</v>
      </c>
      <c r="C27" s="212">
        <v>5090</v>
      </c>
      <c r="D27" s="213">
        <v>19</v>
      </c>
      <c r="E27" s="212" t="s">
        <v>313</v>
      </c>
      <c r="F27" s="2" t="s">
        <v>114</v>
      </c>
      <c r="G27" s="212" t="s">
        <v>1169</v>
      </c>
      <c r="H27" s="2"/>
      <c r="I27" s="211">
        <f>VLOOKUP(C27,'2020 Trial Balance'!B:AN,39,FALSE)</f>
        <v>0</v>
      </c>
      <c r="J27" s="211">
        <v>0</v>
      </c>
      <c r="K27" s="211">
        <v>0</v>
      </c>
      <c r="L27" s="211">
        <v>0</v>
      </c>
      <c r="M27" s="835"/>
      <c r="N27" s="836"/>
      <c r="O27" s="836"/>
      <c r="P27" s="836"/>
      <c r="Q27" s="743"/>
      <c r="R27" s="215"/>
      <c r="S27" s="215"/>
      <c r="T27" s="215"/>
      <c r="U27" s="215"/>
      <c r="V27" s="215"/>
      <c r="W27" s="215"/>
    </row>
    <row r="28" spans="1:23" outlineLevel="1" x14ac:dyDescent="0.2">
      <c r="A28" s="742"/>
      <c r="B28" s="2">
        <f t="shared" si="0"/>
        <v>20</v>
      </c>
      <c r="C28" s="212">
        <v>5095</v>
      </c>
      <c r="D28" s="213">
        <v>20</v>
      </c>
      <c r="E28" s="212" t="s">
        <v>314</v>
      </c>
      <c r="F28" s="2" t="s">
        <v>114</v>
      </c>
      <c r="G28" s="212" t="s">
        <v>1169</v>
      </c>
      <c r="H28" s="2"/>
      <c r="I28" s="211">
        <f>VLOOKUP(C28,'2020 Trial Balance'!B:AN,39,FALSE)</f>
        <v>56171.18</v>
      </c>
      <c r="J28" s="211">
        <v>57555.6</v>
      </c>
      <c r="K28" s="211">
        <v>15300</v>
      </c>
      <c r="L28" s="211">
        <v>15600</v>
      </c>
      <c r="M28" s="835"/>
      <c r="N28" s="836"/>
      <c r="O28" s="836"/>
      <c r="P28" s="836"/>
      <c r="Q28" s="743"/>
      <c r="R28" s="215"/>
      <c r="S28" s="215"/>
      <c r="T28" s="215"/>
      <c r="U28" s="215"/>
      <c r="V28" s="215"/>
      <c r="W28" s="215"/>
    </row>
    <row r="29" spans="1:23" outlineLevel="1" x14ac:dyDescent="0.2">
      <c r="A29" s="742"/>
      <c r="B29" s="2">
        <f t="shared" si="0"/>
        <v>21</v>
      </c>
      <c r="C29" s="212">
        <v>5096</v>
      </c>
      <c r="D29" s="213">
        <v>21</v>
      </c>
      <c r="E29" s="212" t="s">
        <v>315</v>
      </c>
      <c r="F29" s="2" t="s">
        <v>114</v>
      </c>
      <c r="G29" s="212" t="s">
        <v>1169</v>
      </c>
      <c r="H29" s="2"/>
      <c r="I29" s="211">
        <f>VLOOKUP(C29,'2020 Trial Balance'!B:AN,39,FALSE)</f>
        <v>0</v>
      </c>
      <c r="J29" s="211">
        <v>0</v>
      </c>
      <c r="K29" s="211">
        <v>0</v>
      </c>
      <c r="L29" s="211">
        <v>0</v>
      </c>
      <c r="M29" s="835"/>
      <c r="N29" s="836"/>
      <c r="O29" s="836"/>
      <c r="P29" s="836"/>
      <c r="Q29" s="743"/>
      <c r="R29" s="215"/>
      <c r="S29" s="215"/>
      <c r="T29" s="215"/>
      <c r="U29" s="215"/>
      <c r="V29" s="215"/>
      <c r="W29" s="215"/>
    </row>
    <row r="30" spans="1:23" x14ac:dyDescent="0.2">
      <c r="A30" s="742"/>
      <c r="B30" s="2">
        <f t="shared" si="0"/>
        <v>22</v>
      </c>
      <c r="C30" s="216"/>
      <c r="D30" s="216"/>
      <c r="E30" s="744" t="s">
        <v>316</v>
      </c>
      <c r="F30" s="745"/>
      <c r="G30" s="744" t="s">
        <v>112</v>
      </c>
      <c r="H30" s="745"/>
      <c r="I30" s="841">
        <f t="shared" ref="I30" si="1">SUM(I10:I29)</f>
        <v>2215441.12</v>
      </c>
      <c r="J30" s="841">
        <f>SUM(J10:J29)</f>
        <v>2242391.4000000004</v>
      </c>
      <c r="K30" s="841">
        <f>SUM(K10:K29)</f>
        <v>2172151.0149322995</v>
      </c>
      <c r="L30" s="841">
        <f t="shared" ref="L30" si="2">SUM(L10:L29)</f>
        <v>2242448.7170477426</v>
      </c>
      <c r="M30" s="36"/>
      <c r="N30" s="36"/>
      <c r="O30" s="36"/>
      <c r="P30" s="36"/>
      <c r="Q30" s="220"/>
      <c r="R30" s="220"/>
      <c r="S30" s="220"/>
      <c r="T30" s="220"/>
      <c r="U30" s="220"/>
      <c r="V30" s="220"/>
      <c r="W30" s="220"/>
    </row>
    <row r="31" spans="1:23" outlineLevel="1" x14ac:dyDescent="0.2">
      <c r="A31" s="742"/>
      <c r="B31" s="2">
        <f t="shared" si="0"/>
        <v>23</v>
      </c>
      <c r="C31" s="212">
        <v>5105</v>
      </c>
      <c r="D31" s="213">
        <v>22</v>
      </c>
      <c r="E31" s="212" t="s">
        <v>317</v>
      </c>
      <c r="F31" s="2" t="s">
        <v>114</v>
      </c>
      <c r="G31" s="212" t="s">
        <v>1169</v>
      </c>
      <c r="H31" s="2"/>
      <c r="I31" s="211">
        <f>VLOOKUP(C31,'2020 Trial Balance'!B:AN,39,FALSE)</f>
        <v>57309.55</v>
      </c>
      <c r="J31" s="211">
        <v>45067.890000000007</v>
      </c>
      <c r="K31" s="211">
        <v>52346.29</v>
      </c>
      <c r="L31" s="211">
        <v>54094.3</v>
      </c>
      <c r="M31" s="835"/>
      <c r="N31" s="835"/>
      <c r="O31" s="835"/>
      <c r="P31" s="835"/>
      <c r="Q31" s="215"/>
      <c r="R31" s="215"/>
      <c r="S31" s="215"/>
      <c r="T31" s="215"/>
      <c r="U31" s="215"/>
      <c r="V31" s="215"/>
      <c r="W31" s="215"/>
    </row>
    <row r="32" spans="1:23" outlineLevel="1" x14ac:dyDescent="0.2">
      <c r="A32" s="742"/>
      <c r="B32" s="2">
        <f t="shared" si="0"/>
        <v>24</v>
      </c>
      <c r="C32" s="212">
        <v>5110</v>
      </c>
      <c r="D32" s="213">
        <v>23</v>
      </c>
      <c r="E32" s="212" t="s">
        <v>318</v>
      </c>
      <c r="F32" s="2" t="s">
        <v>114</v>
      </c>
      <c r="G32" s="212" t="s">
        <v>1169</v>
      </c>
      <c r="H32" s="2"/>
      <c r="I32" s="211">
        <f>VLOOKUP(C32,'2020 Trial Balance'!B:AN,39,FALSE)</f>
        <v>62808.47</v>
      </c>
      <c r="J32" s="211">
        <v>57845.599999999999</v>
      </c>
      <c r="K32" s="211">
        <v>86177.75</v>
      </c>
      <c r="L32" s="211">
        <v>87678.16</v>
      </c>
      <c r="M32" s="835"/>
      <c r="N32" s="835"/>
      <c r="O32" s="835"/>
      <c r="P32" s="835"/>
      <c r="Q32" s="215"/>
      <c r="R32" s="215"/>
      <c r="S32" s="215"/>
      <c r="T32" s="215"/>
      <c r="U32" s="215"/>
      <c r="V32" s="215"/>
      <c r="W32" s="215"/>
    </row>
    <row r="33" spans="2:23" outlineLevel="1" x14ac:dyDescent="0.2">
      <c r="B33" s="2">
        <f t="shared" si="0"/>
        <v>25</v>
      </c>
      <c r="C33" s="212">
        <v>5112</v>
      </c>
      <c r="D33" s="213">
        <v>24</v>
      </c>
      <c r="E33" s="212" t="s">
        <v>319</v>
      </c>
      <c r="F33" s="2" t="s">
        <v>114</v>
      </c>
      <c r="G33" s="212" t="s">
        <v>1169</v>
      </c>
      <c r="H33" s="2"/>
      <c r="I33" s="211">
        <f>VLOOKUP(C33,'2020 Trial Balance'!B:AN,39,FALSE)</f>
        <v>0</v>
      </c>
      <c r="J33" s="211">
        <v>0</v>
      </c>
      <c r="K33" s="211">
        <v>0</v>
      </c>
      <c r="L33" s="211">
        <v>0</v>
      </c>
      <c r="M33" s="835"/>
      <c r="N33" s="835"/>
      <c r="O33" s="835"/>
      <c r="P33" s="835"/>
      <c r="Q33" s="215"/>
      <c r="R33" s="215"/>
      <c r="S33" s="215"/>
      <c r="T33" s="215"/>
      <c r="U33" s="215"/>
      <c r="V33" s="215"/>
      <c r="W33" s="215"/>
    </row>
    <row r="34" spans="2:23" outlineLevel="1" x14ac:dyDescent="0.2">
      <c r="B34" s="2">
        <f t="shared" si="0"/>
        <v>26</v>
      </c>
      <c r="C34" s="212">
        <v>5114</v>
      </c>
      <c r="D34" s="213">
        <v>25</v>
      </c>
      <c r="E34" s="212" t="s">
        <v>320</v>
      </c>
      <c r="F34" s="2" t="s">
        <v>114</v>
      </c>
      <c r="G34" s="212" t="s">
        <v>1169</v>
      </c>
      <c r="H34" s="2"/>
      <c r="I34" s="211">
        <f>VLOOKUP(C34,'2020 Trial Balance'!B:AN,39,FALSE)</f>
        <v>146941.54</v>
      </c>
      <c r="J34" s="211">
        <v>160942.29</v>
      </c>
      <c r="K34" s="211">
        <v>186957.32</v>
      </c>
      <c r="L34" s="211">
        <v>189149.28999999998</v>
      </c>
      <c r="M34" s="835"/>
      <c r="N34" s="835"/>
      <c r="O34" s="835"/>
      <c r="P34" s="835"/>
      <c r="Q34" s="215"/>
      <c r="R34" s="215"/>
      <c r="S34" s="215"/>
      <c r="T34" s="215"/>
      <c r="U34" s="215"/>
      <c r="V34" s="215"/>
      <c r="W34" s="215"/>
    </row>
    <row r="35" spans="2:23" outlineLevel="1" x14ac:dyDescent="0.2">
      <c r="B35" s="2">
        <f t="shared" si="0"/>
        <v>27</v>
      </c>
      <c r="C35" s="212">
        <v>5120</v>
      </c>
      <c r="D35" s="213">
        <v>26</v>
      </c>
      <c r="E35" s="212" t="s">
        <v>321</v>
      </c>
      <c r="F35" s="2" t="s">
        <v>114</v>
      </c>
      <c r="G35" s="212" t="s">
        <v>1169</v>
      </c>
      <c r="H35" s="2"/>
      <c r="I35" s="211">
        <f>VLOOKUP(C35,'2020 Trial Balance'!B:AN,39,FALSE)</f>
        <v>61148.4</v>
      </c>
      <c r="J35" s="211">
        <v>89895.16</v>
      </c>
      <c r="K35" s="211">
        <v>81002.720000000001</v>
      </c>
      <c r="L35" s="211">
        <v>84086.73</v>
      </c>
      <c r="M35" s="835"/>
      <c r="N35" s="835"/>
      <c r="O35" s="835"/>
      <c r="P35" s="835"/>
      <c r="Q35" s="215"/>
      <c r="R35" s="215"/>
      <c r="S35" s="215"/>
      <c r="T35" s="215"/>
      <c r="U35" s="215"/>
      <c r="V35" s="215"/>
      <c r="W35" s="215"/>
    </row>
    <row r="36" spans="2:23" outlineLevel="1" x14ac:dyDescent="0.2">
      <c r="B36" s="2">
        <f t="shared" si="0"/>
        <v>28</v>
      </c>
      <c r="C36" s="212">
        <v>5125</v>
      </c>
      <c r="D36" s="213">
        <v>27</v>
      </c>
      <c r="E36" s="212" t="s">
        <v>322</v>
      </c>
      <c r="F36" s="2" t="s">
        <v>114</v>
      </c>
      <c r="G36" s="212" t="s">
        <v>1169</v>
      </c>
      <c r="H36" s="2"/>
      <c r="I36" s="211">
        <f>VLOOKUP(C36,'2020 Trial Balance'!B:AN,39,FALSE)</f>
        <v>228048.9</v>
      </c>
      <c r="J36" s="211">
        <v>223275.42</v>
      </c>
      <c r="K36" s="211">
        <v>236510.99</v>
      </c>
      <c r="L36" s="211">
        <v>245841.16999999998</v>
      </c>
      <c r="M36" s="835"/>
      <c r="N36" s="835"/>
      <c r="O36" s="835"/>
      <c r="P36" s="835"/>
      <c r="Q36" s="215"/>
      <c r="R36" s="215"/>
      <c r="S36" s="215"/>
      <c r="T36" s="215"/>
      <c r="U36" s="215"/>
      <c r="V36" s="215"/>
      <c r="W36" s="215"/>
    </row>
    <row r="37" spans="2:23" outlineLevel="1" x14ac:dyDescent="0.2">
      <c r="B37" s="2">
        <f t="shared" si="0"/>
        <v>29</v>
      </c>
      <c r="C37" s="212">
        <v>5130</v>
      </c>
      <c r="D37" s="213">
        <v>28</v>
      </c>
      <c r="E37" s="212" t="s">
        <v>323</v>
      </c>
      <c r="F37" s="2" t="s">
        <v>114</v>
      </c>
      <c r="G37" s="212" t="s">
        <v>1169</v>
      </c>
      <c r="H37" s="2"/>
      <c r="I37" s="211">
        <f>VLOOKUP(C37,'2020 Trial Balance'!B:AN,39,FALSE)</f>
        <v>83440.13</v>
      </c>
      <c r="J37" s="211">
        <v>81000.87</v>
      </c>
      <c r="K37" s="211">
        <v>84207.459999999992</v>
      </c>
      <c r="L37" s="211">
        <v>86882</v>
      </c>
      <c r="M37" s="835"/>
      <c r="N37" s="835"/>
      <c r="O37" s="835"/>
      <c r="P37" s="835"/>
      <c r="Q37" s="215"/>
      <c r="R37" s="215"/>
      <c r="S37" s="215"/>
      <c r="T37" s="215"/>
      <c r="U37" s="215"/>
      <c r="V37" s="215"/>
      <c r="W37" s="215"/>
    </row>
    <row r="38" spans="2:23" outlineLevel="1" x14ac:dyDescent="0.2">
      <c r="B38" s="2">
        <f t="shared" si="0"/>
        <v>30</v>
      </c>
      <c r="C38" s="212">
        <v>5135</v>
      </c>
      <c r="D38" s="213">
        <v>29</v>
      </c>
      <c r="E38" s="212" t="s">
        <v>324</v>
      </c>
      <c r="F38" s="2" t="s">
        <v>114</v>
      </c>
      <c r="G38" s="212" t="s">
        <v>1169</v>
      </c>
      <c r="H38" s="2"/>
      <c r="I38" s="211">
        <f>VLOOKUP(C38,'2020 Trial Balance'!B:AN,39,FALSE)</f>
        <v>415246.96</v>
      </c>
      <c r="J38" s="211">
        <v>314643.32</v>
      </c>
      <c r="K38" s="211">
        <v>352337.77266000002</v>
      </c>
      <c r="L38" s="211">
        <v>364022.02</v>
      </c>
      <c r="M38" s="835"/>
      <c r="N38" s="835"/>
      <c r="O38" s="835"/>
      <c r="P38" s="835"/>
      <c r="Q38" s="215"/>
      <c r="R38" s="215"/>
      <c r="S38" s="215"/>
      <c r="T38" s="215"/>
      <c r="U38" s="215"/>
      <c r="V38" s="215"/>
      <c r="W38" s="215"/>
    </row>
    <row r="39" spans="2:23" outlineLevel="1" x14ac:dyDescent="0.2">
      <c r="B39" s="2">
        <f t="shared" si="0"/>
        <v>31</v>
      </c>
      <c r="C39" s="212">
        <v>5145</v>
      </c>
      <c r="D39" s="213">
        <v>30</v>
      </c>
      <c r="E39" s="212" t="s">
        <v>1170</v>
      </c>
      <c r="F39" s="2" t="s">
        <v>114</v>
      </c>
      <c r="G39" s="212" t="s">
        <v>1169</v>
      </c>
      <c r="H39" s="2"/>
      <c r="I39" s="211">
        <f>VLOOKUP(C39,'2020 Trial Balance'!B:AN,39,FALSE)</f>
        <v>28117</v>
      </c>
      <c r="J39" s="211">
        <v>33600.619999999995</v>
      </c>
      <c r="K39" s="211">
        <v>77995.59</v>
      </c>
      <c r="L39" s="211">
        <v>79292.399999999994</v>
      </c>
      <c r="M39" s="835"/>
      <c r="N39" s="835"/>
      <c r="O39" s="835"/>
      <c r="P39" s="835"/>
      <c r="Q39" s="215"/>
      <c r="R39" s="215"/>
      <c r="S39" s="215"/>
      <c r="T39" s="215"/>
      <c r="U39" s="215"/>
      <c r="V39" s="215"/>
      <c r="W39" s="215"/>
    </row>
    <row r="40" spans="2:23" outlineLevel="1" x14ac:dyDescent="0.2">
      <c r="B40" s="2">
        <f t="shared" si="0"/>
        <v>32</v>
      </c>
      <c r="C40" s="212">
        <v>5150</v>
      </c>
      <c r="D40" s="213">
        <v>31</v>
      </c>
      <c r="E40" s="212" t="s">
        <v>326</v>
      </c>
      <c r="F40" s="2" t="s">
        <v>114</v>
      </c>
      <c r="G40" s="212" t="s">
        <v>1169</v>
      </c>
      <c r="H40" s="2"/>
      <c r="I40" s="211">
        <f>VLOOKUP(C40,'2020 Trial Balance'!B:AN,39,FALSE)</f>
        <v>101920.83</v>
      </c>
      <c r="J40" s="211">
        <v>104576.43999999999</v>
      </c>
      <c r="K40" s="211">
        <v>124599.20999999999</v>
      </c>
      <c r="L40" s="211">
        <v>127418.76</v>
      </c>
      <c r="M40" s="835"/>
      <c r="N40" s="835"/>
      <c r="O40" s="835"/>
      <c r="P40" s="835"/>
      <c r="Q40" s="215"/>
      <c r="R40" s="215"/>
      <c r="S40" s="215"/>
      <c r="T40" s="215"/>
      <c r="U40" s="215"/>
      <c r="V40" s="215"/>
      <c r="W40" s="215"/>
    </row>
    <row r="41" spans="2:23" outlineLevel="1" x14ac:dyDescent="0.2">
      <c r="B41" s="2">
        <f t="shared" si="0"/>
        <v>33</v>
      </c>
      <c r="C41" s="212">
        <v>5155</v>
      </c>
      <c r="D41" s="213">
        <v>32</v>
      </c>
      <c r="E41" s="212" t="s">
        <v>327</v>
      </c>
      <c r="F41" s="2" t="s">
        <v>114</v>
      </c>
      <c r="G41" s="212" t="s">
        <v>1169</v>
      </c>
      <c r="H41" s="2"/>
      <c r="I41" s="211">
        <f>VLOOKUP(C41,'2020 Trial Balance'!B:AN,39,FALSE)</f>
        <v>72937.42</v>
      </c>
      <c r="J41" s="211">
        <v>80848.570000000007</v>
      </c>
      <c r="K41" s="211">
        <v>72996.75</v>
      </c>
      <c r="L41" s="211">
        <v>73232.27</v>
      </c>
      <c r="M41" s="835"/>
      <c r="N41" s="835"/>
      <c r="O41" s="835"/>
      <c r="P41" s="835"/>
      <c r="Q41" s="215"/>
      <c r="R41" s="215"/>
      <c r="S41" s="215"/>
      <c r="T41" s="215"/>
      <c r="U41" s="215"/>
      <c r="V41" s="215"/>
      <c r="W41" s="215"/>
    </row>
    <row r="42" spans="2:23" outlineLevel="1" x14ac:dyDescent="0.2">
      <c r="B42" s="2">
        <f t="shared" si="0"/>
        <v>34</v>
      </c>
      <c r="C42" s="212">
        <v>5160</v>
      </c>
      <c r="D42" s="213">
        <v>33</v>
      </c>
      <c r="E42" s="212" t="s">
        <v>328</v>
      </c>
      <c r="F42" s="2" t="s">
        <v>114</v>
      </c>
      <c r="G42" s="212" t="s">
        <v>1169</v>
      </c>
      <c r="H42" s="2"/>
      <c r="I42" s="211">
        <f>VLOOKUP(C42,'2020 Trial Balance'!B:AN,39,FALSE)</f>
        <v>34747.58</v>
      </c>
      <c r="J42" s="211">
        <v>32519.470000000005</v>
      </c>
      <c r="K42" s="211">
        <v>52731.649999999994</v>
      </c>
      <c r="L42" s="211">
        <v>54481.86</v>
      </c>
      <c r="M42" s="835"/>
      <c r="N42" s="835"/>
      <c r="O42" s="835"/>
      <c r="P42" s="835"/>
      <c r="Q42" s="215"/>
      <c r="R42" s="215"/>
      <c r="S42" s="215"/>
      <c r="T42" s="215"/>
      <c r="U42" s="215"/>
      <c r="V42" s="215"/>
      <c r="W42" s="215"/>
    </row>
    <row r="43" spans="2:23" outlineLevel="1" x14ac:dyDescent="0.2">
      <c r="B43" s="2">
        <f t="shared" si="0"/>
        <v>35</v>
      </c>
      <c r="C43" s="212">
        <v>5175</v>
      </c>
      <c r="D43" s="213">
        <v>34</v>
      </c>
      <c r="E43" s="212" t="s">
        <v>329</v>
      </c>
      <c r="F43" s="2" t="s">
        <v>114</v>
      </c>
      <c r="G43" s="212" t="s">
        <v>1169</v>
      </c>
      <c r="H43" s="2"/>
      <c r="I43" s="211">
        <f>VLOOKUP(C43,'2020 Trial Balance'!B:AN,39,FALSE)</f>
        <v>0</v>
      </c>
      <c r="J43" s="211">
        <v>0</v>
      </c>
      <c r="K43" s="211">
        <v>0</v>
      </c>
      <c r="L43" s="211">
        <v>0</v>
      </c>
      <c r="M43" s="835"/>
      <c r="N43" s="835"/>
      <c r="O43" s="835"/>
      <c r="P43" s="835"/>
      <c r="Q43" s="215"/>
      <c r="R43" s="215"/>
      <c r="S43" s="215"/>
      <c r="T43" s="215"/>
      <c r="U43" s="215"/>
      <c r="V43" s="215"/>
      <c r="W43" s="215"/>
    </row>
    <row r="44" spans="2:23" x14ac:dyDescent="0.2">
      <c r="B44" s="2">
        <f t="shared" si="0"/>
        <v>36</v>
      </c>
      <c r="C44" s="216"/>
      <c r="D44" s="216"/>
      <c r="E44" s="744" t="s">
        <v>330</v>
      </c>
      <c r="F44" s="745"/>
      <c r="G44" s="744" t="s">
        <v>112</v>
      </c>
      <c r="H44" s="745"/>
      <c r="I44" s="841">
        <f t="shared" ref="I44" si="3">SUM(I31:I43)</f>
        <v>1292666.78</v>
      </c>
      <c r="J44" s="841">
        <f>SUM(J31:J43)</f>
        <v>1224215.6500000001</v>
      </c>
      <c r="K44" s="841">
        <f>SUM(K31:K43)</f>
        <v>1407863.50266</v>
      </c>
      <c r="L44" s="841">
        <f t="shared" ref="L44" si="4">SUM(L31:L43)</f>
        <v>1446178.96</v>
      </c>
      <c r="M44" s="36"/>
      <c r="N44" s="36"/>
      <c r="O44" s="36"/>
      <c r="P44" s="36"/>
      <c r="Q44" s="220"/>
      <c r="R44" s="220"/>
      <c r="S44" s="220"/>
      <c r="T44" s="220"/>
      <c r="U44" s="220"/>
      <c r="V44" s="220"/>
      <c r="W44" s="220"/>
    </row>
    <row r="45" spans="2:23" outlineLevel="1" x14ac:dyDescent="0.2">
      <c r="B45" s="2">
        <f t="shared" si="0"/>
        <v>37</v>
      </c>
      <c r="C45" s="212">
        <v>5305</v>
      </c>
      <c r="D45" s="213">
        <v>35</v>
      </c>
      <c r="E45" s="212" t="s">
        <v>331</v>
      </c>
      <c r="F45" s="2" t="s">
        <v>114</v>
      </c>
      <c r="G45" s="212" t="s">
        <v>1169</v>
      </c>
      <c r="H45" s="2"/>
      <c r="I45" s="211">
        <f>VLOOKUP(C45,'2020 Trial Balance'!B:AN,39,FALSE)</f>
        <v>0</v>
      </c>
      <c r="J45" s="211">
        <v>0</v>
      </c>
      <c r="K45" s="211">
        <v>0</v>
      </c>
      <c r="L45" s="211">
        <v>0</v>
      </c>
      <c r="M45" s="835"/>
      <c r="N45" s="835"/>
      <c r="O45" s="835"/>
      <c r="P45" s="835"/>
      <c r="Q45" s="215"/>
      <c r="R45" s="215"/>
      <c r="S45" s="215"/>
      <c r="T45" s="215"/>
      <c r="U45" s="215"/>
      <c r="V45" s="215"/>
      <c r="W45" s="215"/>
    </row>
    <row r="46" spans="2:23" outlineLevel="1" x14ac:dyDescent="0.2">
      <c r="B46" s="2">
        <f t="shared" si="0"/>
        <v>38</v>
      </c>
      <c r="C46" s="212">
        <v>5310</v>
      </c>
      <c r="D46" s="213">
        <v>36</v>
      </c>
      <c r="E46" s="212" t="s">
        <v>332</v>
      </c>
      <c r="F46" s="2" t="s">
        <v>114</v>
      </c>
      <c r="G46" s="212" t="s">
        <v>1169</v>
      </c>
      <c r="H46" s="2"/>
      <c r="I46" s="211">
        <f>VLOOKUP(C46,'2020 Trial Balance'!B:AN,39,FALSE)</f>
        <v>253715.16</v>
      </c>
      <c r="J46" s="211">
        <v>207314.94</v>
      </c>
      <c r="K46" s="211">
        <v>189810.90860639728</v>
      </c>
      <c r="L46" s="211">
        <v>193613.81354719799</v>
      </c>
      <c r="M46" s="835"/>
      <c r="N46" s="835"/>
      <c r="O46" s="835"/>
      <c r="P46" s="835"/>
      <c r="Q46" s="215"/>
      <c r="R46" s="215"/>
      <c r="S46" s="215"/>
      <c r="T46" s="215"/>
      <c r="U46" s="215"/>
      <c r="V46" s="215"/>
      <c r="W46" s="215"/>
    </row>
    <row r="47" spans="2:23" outlineLevel="1" x14ac:dyDescent="0.2">
      <c r="B47" s="2">
        <f t="shared" si="0"/>
        <v>39</v>
      </c>
      <c r="C47" s="212">
        <v>5315</v>
      </c>
      <c r="D47" s="213">
        <v>37</v>
      </c>
      <c r="E47" s="212" t="s">
        <v>333</v>
      </c>
      <c r="F47" s="2" t="s">
        <v>114</v>
      </c>
      <c r="G47" s="212" t="s">
        <v>1169</v>
      </c>
      <c r="H47" s="2"/>
      <c r="I47" s="211">
        <f>VLOOKUP(C47,'2020 Trial Balance'!B:AN,39,FALSE)</f>
        <v>394383.04</v>
      </c>
      <c r="J47" s="211">
        <v>366201.99</v>
      </c>
      <c r="K47" s="211">
        <v>331979.06435107091</v>
      </c>
      <c r="L47" s="211">
        <v>321099.02037934138</v>
      </c>
      <c r="M47" s="835"/>
      <c r="N47" s="835"/>
      <c r="O47" s="835"/>
      <c r="P47" s="835"/>
      <c r="Q47" s="215"/>
      <c r="R47" s="215"/>
      <c r="S47" s="215"/>
      <c r="T47" s="215"/>
      <c r="U47" s="215"/>
      <c r="V47" s="215"/>
      <c r="W47" s="215"/>
    </row>
    <row r="48" spans="2:23" outlineLevel="1" x14ac:dyDescent="0.2">
      <c r="B48" s="2">
        <f t="shared" si="0"/>
        <v>40</v>
      </c>
      <c r="C48" s="212">
        <v>5320</v>
      </c>
      <c r="D48" s="213">
        <v>38</v>
      </c>
      <c r="E48" s="212" t="s">
        <v>334</v>
      </c>
      <c r="F48" s="2" t="s">
        <v>114</v>
      </c>
      <c r="G48" s="212" t="s">
        <v>1169</v>
      </c>
      <c r="H48" s="2"/>
      <c r="I48" s="211">
        <f>VLOOKUP(C48,'2020 Trial Balance'!B:AN,39,FALSE)</f>
        <v>161141.99</v>
      </c>
      <c r="J48" s="211">
        <v>147637.24999999997</v>
      </c>
      <c r="K48" s="211">
        <v>163642.45936588052</v>
      </c>
      <c r="L48" s="211">
        <v>167965.7190444264</v>
      </c>
      <c r="M48" s="835"/>
      <c r="N48" s="835"/>
      <c r="O48" s="835"/>
      <c r="P48" s="835"/>
      <c r="Q48" s="215"/>
      <c r="R48" s="215"/>
      <c r="S48" s="215"/>
      <c r="T48" s="215"/>
      <c r="U48" s="215"/>
      <c r="V48" s="215"/>
      <c r="W48" s="215"/>
    </row>
    <row r="49" spans="2:23" outlineLevel="1" x14ac:dyDescent="0.2">
      <c r="B49" s="2">
        <f t="shared" si="0"/>
        <v>41</v>
      </c>
      <c r="C49" s="212">
        <v>5325</v>
      </c>
      <c r="D49" s="213">
        <v>39</v>
      </c>
      <c r="E49" s="212" t="s">
        <v>335</v>
      </c>
      <c r="F49" s="2" t="s">
        <v>114</v>
      </c>
      <c r="G49" s="212" t="s">
        <v>1169</v>
      </c>
      <c r="H49" s="2"/>
      <c r="I49" s="211">
        <f>VLOOKUP(C49,'2020 Trial Balance'!B:AN,39,FALSE)</f>
        <v>0</v>
      </c>
      <c r="J49" s="211">
        <v>0</v>
      </c>
      <c r="K49" s="211">
        <v>0</v>
      </c>
      <c r="L49" s="211">
        <v>0</v>
      </c>
      <c r="M49" s="837"/>
      <c r="N49" s="837"/>
      <c r="O49" s="835"/>
      <c r="P49" s="835"/>
      <c r="Q49" s="215"/>
      <c r="R49" s="215"/>
      <c r="S49" s="215"/>
      <c r="T49" s="215"/>
      <c r="U49" s="215"/>
      <c r="V49" s="215"/>
      <c r="W49" s="215"/>
    </row>
    <row r="50" spans="2:23" outlineLevel="1" x14ac:dyDescent="0.2">
      <c r="B50" s="2">
        <f t="shared" si="0"/>
        <v>42</v>
      </c>
      <c r="C50" s="212">
        <v>5330</v>
      </c>
      <c r="D50" s="213">
        <v>40</v>
      </c>
      <c r="E50" s="212" t="s">
        <v>336</v>
      </c>
      <c r="F50" s="2" t="s">
        <v>114</v>
      </c>
      <c r="G50" s="212" t="s">
        <v>1169</v>
      </c>
      <c r="H50" s="2"/>
      <c r="I50" s="211">
        <f>VLOOKUP(C50,'2020 Trial Balance'!B:AN,39,FALSE)</f>
        <v>0</v>
      </c>
      <c r="J50" s="211">
        <v>0</v>
      </c>
      <c r="K50" s="211">
        <v>0</v>
      </c>
      <c r="L50" s="211">
        <v>0</v>
      </c>
      <c r="M50" s="835"/>
      <c r="N50" s="835"/>
      <c r="O50" s="835"/>
      <c r="P50" s="835"/>
      <c r="Q50" s="215"/>
      <c r="R50" s="215"/>
      <c r="S50" s="215"/>
      <c r="T50" s="215"/>
      <c r="U50" s="215"/>
      <c r="V50" s="215"/>
      <c r="W50" s="215"/>
    </row>
    <row r="51" spans="2:23" outlineLevel="1" x14ac:dyDescent="0.2">
      <c r="B51" s="2">
        <f t="shared" si="0"/>
        <v>43</v>
      </c>
      <c r="C51" s="212">
        <v>5340</v>
      </c>
      <c r="D51" s="213">
        <v>41</v>
      </c>
      <c r="E51" s="212" t="s">
        <v>337</v>
      </c>
      <c r="F51" s="2" t="s">
        <v>114</v>
      </c>
      <c r="G51" s="212" t="s">
        <v>1169</v>
      </c>
      <c r="H51" s="2"/>
      <c r="I51" s="211">
        <f>VLOOKUP(C51,'2020 Trial Balance'!B:AN,39,FALSE)</f>
        <v>0</v>
      </c>
      <c r="J51" s="211">
        <v>0</v>
      </c>
      <c r="K51" s="211">
        <v>0</v>
      </c>
      <c r="L51" s="211">
        <v>0</v>
      </c>
      <c r="M51" s="835"/>
      <c r="N51" s="835"/>
      <c r="O51" s="835"/>
      <c r="P51" s="835"/>
      <c r="Q51" s="215"/>
      <c r="R51" s="215"/>
      <c r="S51" s="215"/>
      <c r="T51" s="215"/>
      <c r="U51" s="215"/>
      <c r="V51" s="215"/>
      <c r="W51" s="215"/>
    </row>
    <row r="52" spans="2:23" x14ac:dyDescent="0.2">
      <c r="B52" s="2">
        <f t="shared" si="0"/>
        <v>44</v>
      </c>
      <c r="C52" s="216"/>
      <c r="D52" s="216"/>
      <c r="E52" s="744" t="s">
        <v>338</v>
      </c>
      <c r="F52" s="745"/>
      <c r="G52" s="744" t="s">
        <v>112</v>
      </c>
      <c r="H52" s="745"/>
      <c r="I52" s="841">
        <f t="shared" ref="I52:L52" si="5">SUM(I45:I51)</f>
        <v>809240.19</v>
      </c>
      <c r="J52" s="841">
        <f t="shared" si="5"/>
        <v>721154.17999999993</v>
      </c>
      <c r="K52" s="841">
        <f t="shared" si="5"/>
        <v>685432.43232334871</v>
      </c>
      <c r="L52" s="841">
        <f t="shared" si="5"/>
        <v>682678.55297096586</v>
      </c>
      <c r="M52" s="36"/>
      <c r="N52" s="36"/>
      <c r="O52" s="36"/>
      <c r="P52" s="36"/>
      <c r="Q52" s="220"/>
      <c r="R52" s="220"/>
      <c r="S52" s="220"/>
      <c r="T52" s="220"/>
      <c r="U52" s="220"/>
      <c r="V52" s="220"/>
      <c r="W52" s="220"/>
    </row>
    <row r="53" spans="2:23" outlineLevel="1" x14ac:dyDescent="0.2">
      <c r="B53" s="2">
        <f t="shared" si="0"/>
        <v>45</v>
      </c>
      <c r="C53" s="212">
        <v>5405</v>
      </c>
      <c r="D53" s="213">
        <v>42</v>
      </c>
      <c r="E53" s="212" t="s">
        <v>339</v>
      </c>
      <c r="F53" s="2" t="s">
        <v>114</v>
      </c>
      <c r="G53" s="212" t="s">
        <v>1169</v>
      </c>
      <c r="H53" s="2"/>
      <c r="I53" s="211">
        <f>VLOOKUP(C53,'2020 Trial Balance'!B:AN,39,FALSE)</f>
        <v>0</v>
      </c>
      <c r="J53" s="211">
        <v>0</v>
      </c>
      <c r="K53" s="211">
        <v>0</v>
      </c>
      <c r="L53" s="211">
        <v>0</v>
      </c>
      <c r="M53" s="835"/>
      <c r="N53" s="835"/>
      <c r="O53" s="835"/>
      <c r="P53" s="835"/>
      <c r="Q53" s="215"/>
      <c r="R53" s="215"/>
      <c r="S53" s="215"/>
      <c r="T53" s="215"/>
      <c r="U53" s="215"/>
      <c r="V53" s="215"/>
      <c r="W53" s="215"/>
    </row>
    <row r="54" spans="2:23" outlineLevel="1" x14ac:dyDescent="0.2">
      <c r="B54" s="2">
        <f t="shared" si="0"/>
        <v>46</v>
      </c>
      <c r="C54" s="212">
        <v>5410</v>
      </c>
      <c r="D54" s="213">
        <v>43</v>
      </c>
      <c r="E54" s="212" t="s">
        <v>340</v>
      </c>
      <c r="F54" s="2" t="s">
        <v>114</v>
      </c>
      <c r="G54" s="212" t="s">
        <v>1169</v>
      </c>
      <c r="H54" s="2"/>
      <c r="I54" s="211">
        <f>VLOOKUP(C54,'2020 Trial Balance'!B:AN,39,FALSE)</f>
        <v>0</v>
      </c>
      <c r="J54" s="211">
        <v>0</v>
      </c>
      <c r="K54" s="211">
        <v>0</v>
      </c>
      <c r="L54" s="211">
        <v>0</v>
      </c>
      <c r="M54" s="837"/>
      <c r="N54" s="837"/>
      <c r="O54" s="835"/>
      <c r="P54" s="835"/>
      <c r="Q54" s="215"/>
      <c r="R54" s="215"/>
      <c r="S54" s="215"/>
      <c r="T54" s="215"/>
      <c r="U54" s="215"/>
      <c r="V54" s="215"/>
      <c r="W54" s="215"/>
    </row>
    <row r="55" spans="2:23" outlineLevel="1" x14ac:dyDescent="0.2">
      <c r="B55" s="2">
        <f t="shared" si="0"/>
        <v>47</v>
      </c>
      <c r="C55" s="212">
        <v>5420</v>
      </c>
      <c r="D55" s="213">
        <v>44</v>
      </c>
      <c r="E55" s="212" t="s">
        <v>341</v>
      </c>
      <c r="F55" s="2" t="s">
        <v>114</v>
      </c>
      <c r="G55" s="212" t="s">
        <v>1169</v>
      </c>
      <c r="H55" s="2"/>
      <c r="I55" s="211">
        <f>VLOOKUP(C55,'2020 Trial Balance'!B:AN,39,FALSE)</f>
        <v>995.34</v>
      </c>
      <c r="J55" s="211">
        <v>986.05</v>
      </c>
      <c r="K55" s="211">
        <v>3920.6099999999997</v>
      </c>
      <c r="L55" s="211">
        <v>4042.42</v>
      </c>
      <c r="M55" s="835"/>
      <c r="N55" s="835"/>
      <c r="O55" s="835"/>
      <c r="P55" s="835"/>
      <c r="Q55" s="215"/>
      <c r="R55" s="215"/>
      <c r="S55" s="215"/>
      <c r="T55" s="215"/>
      <c r="U55" s="215"/>
      <c r="V55" s="215"/>
      <c r="W55" s="215"/>
    </row>
    <row r="56" spans="2:23" outlineLevel="1" x14ac:dyDescent="0.2">
      <c r="B56" s="2">
        <f t="shared" si="0"/>
        <v>48</v>
      </c>
      <c r="C56" s="212">
        <v>5425</v>
      </c>
      <c r="D56" s="213">
        <v>45</v>
      </c>
      <c r="E56" s="212" t="s">
        <v>342</v>
      </c>
      <c r="F56" s="2" t="s">
        <v>114</v>
      </c>
      <c r="G56" s="212" t="s">
        <v>1169</v>
      </c>
      <c r="H56" s="2"/>
      <c r="I56" s="211">
        <f>VLOOKUP(C56,'2020 Trial Balance'!B:AN,39,FALSE)</f>
        <v>178169.11</v>
      </c>
      <c r="J56" s="211">
        <v>202614.21</v>
      </c>
      <c r="K56" s="211">
        <v>155039.52327073022</v>
      </c>
      <c r="L56" s="211">
        <v>161191.79476484077</v>
      </c>
      <c r="M56" s="835"/>
      <c r="N56" s="835"/>
      <c r="O56" s="835"/>
      <c r="P56" s="835"/>
      <c r="Q56" s="215"/>
      <c r="R56" s="215"/>
      <c r="S56" s="215"/>
      <c r="T56" s="215"/>
      <c r="U56" s="215"/>
      <c r="V56" s="215"/>
      <c r="W56" s="215"/>
    </row>
    <row r="57" spans="2:23" x14ac:dyDescent="0.2">
      <c r="B57" s="2">
        <f t="shared" si="0"/>
        <v>49</v>
      </c>
      <c r="C57" s="216"/>
      <c r="D57" s="216"/>
      <c r="E57" s="744" t="s">
        <v>343</v>
      </c>
      <c r="F57" s="745"/>
      <c r="G57" s="744" t="s">
        <v>112</v>
      </c>
      <c r="H57" s="745"/>
      <c r="I57" s="841">
        <f t="shared" ref="I57:L57" si="6">SUM(I53:I56)</f>
        <v>179164.44999999998</v>
      </c>
      <c r="J57" s="841">
        <f t="shared" si="6"/>
        <v>203600.25999999998</v>
      </c>
      <c r="K57" s="841">
        <f t="shared" si="6"/>
        <v>158960.13327073021</v>
      </c>
      <c r="L57" s="841">
        <f t="shared" si="6"/>
        <v>165234.21476484078</v>
      </c>
      <c r="M57" s="36"/>
      <c r="N57" s="36"/>
      <c r="O57" s="36"/>
      <c r="P57" s="36"/>
      <c r="Q57" s="220"/>
      <c r="R57" s="220"/>
      <c r="S57" s="220"/>
      <c r="T57" s="220"/>
      <c r="U57" s="220"/>
      <c r="V57" s="220"/>
      <c r="W57" s="220"/>
    </row>
    <row r="58" spans="2:23" outlineLevel="1" x14ac:dyDescent="0.2">
      <c r="B58" s="2">
        <f t="shared" si="0"/>
        <v>50</v>
      </c>
      <c r="C58" s="212">
        <v>5605</v>
      </c>
      <c r="D58" s="216">
        <v>47</v>
      </c>
      <c r="E58" s="212" t="s">
        <v>344</v>
      </c>
      <c r="F58" s="2" t="s">
        <v>114</v>
      </c>
      <c r="G58" s="212" t="s">
        <v>1169</v>
      </c>
      <c r="H58" s="2"/>
      <c r="I58" s="211">
        <f>VLOOKUP(C58,'2020 Trial Balance'!B:AN,39,FALSE)</f>
        <v>302862.13</v>
      </c>
      <c r="J58" s="211">
        <v>282784.06000000006</v>
      </c>
      <c r="K58" s="211">
        <v>313149.78999999998</v>
      </c>
      <c r="L58" s="211">
        <v>323777.03999999998</v>
      </c>
      <c r="M58" s="835"/>
      <c r="N58" s="835"/>
      <c r="O58" s="835"/>
      <c r="P58" s="835"/>
      <c r="Q58" s="215"/>
      <c r="R58" s="215"/>
      <c r="S58" s="215"/>
      <c r="T58" s="215"/>
      <c r="U58" s="215"/>
      <c r="V58" s="215"/>
      <c r="W58" s="215"/>
    </row>
    <row r="59" spans="2:23" outlineLevel="1" x14ac:dyDescent="0.2">
      <c r="B59" s="2">
        <f t="shared" si="0"/>
        <v>51</v>
      </c>
      <c r="C59" s="212">
        <v>5610</v>
      </c>
      <c r="D59" s="216">
        <v>48</v>
      </c>
      <c r="E59" s="212" t="s">
        <v>345</v>
      </c>
      <c r="F59" s="2" t="s">
        <v>114</v>
      </c>
      <c r="G59" s="212" t="s">
        <v>1169</v>
      </c>
      <c r="H59" s="2"/>
      <c r="I59" s="211">
        <f>VLOOKUP(C59,'2020 Trial Balance'!B:AN,39,FALSE)</f>
        <v>142010.37</v>
      </c>
      <c r="J59" s="211">
        <v>140168.24000000002</v>
      </c>
      <c r="K59" s="211">
        <v>151337.04755690205</v>
      </c>
      <c r="L59" s="211">
        <v>156263.81477023408</v>
      </c>
      <c r="M59" s="835"/>
      <c r="N59" s="835"/>
      <c r="O59" s="835"/>
      <c r="P59" s="835"/>
      <c r="Q59" s="215"/>
      <c r="R59" s="215"/>
      <c r="S59" s="215"/>
      <c r="T59" s="215"/>
      <c r="U59" s="215"/>
      <c r="V59" s="215"/>
      <c r="W59" s="215"/>
    </row>
    <row r="60" spans="2:23" outlineLevel="1" x14ac:dyDescent="0.2">
      <c r="B60" s="2">
        <f t="shared" si="0"/>
        <v>52</v>
      </c>
      <c r="C60" s="212">
        <v>5615</v>
      </c>
      <c r="D60" s="216">
        <v>49</v>
      </c>
      <c r="E60" s="212" t="s">
        <v>346</v>
      </c>
      <c r="F60" s="2" t="s">
        <v>114</v>
      </c>
      <c r="G60" s="212" t="s">
        <v>1169</v>
      </c>
      <c r="H60" s="2"/>
      <c r="I60" s="211">
        <f>VLOOKUP(C60,'2020 Trial Balance'!B:AN,39,FALSE)</f>
        <v>671798.52</v>
      </c>
      <c r="J60" s="211">
        <v>403607.97</v>
      </c>
      <c r="K60" s="211">
        <v>581322.59015633794</v>
      </c>
      <c r="L60" s="211">
        <v>740787.50522976601</v>
      </c>
      <c r="M60" s="835"/>
      <c r="N60" s="835"/>
      <c r="O60" s="835"/>
      <c r="P60" s="835"/>
      <c r="Q60" s="215"/>
      <c r="R60" s="215"/>
      <c r="S60" s="215"/>
      <c r="T60" s="215"/>
      <c r="U60" s="215"/>
      <c r="V60" s="215"/>
      <c r="W60" s="215"/>
    </row>
    <row r="61" spans="2:23" outlineLevel="1" x14ac:dyDescent="0.2">
      <c r="B61" s="2">
        <f t="shared" si="0"/>
        <v>53</v>
      </c>
      <c r="C61" s="212">
        <v>5620</v>
      </c>
      <c r="D61" s="216">
        <v>50</v>
      </c>
      <c r="E61" s="212" t="s">
        <v>347</v>
      </c>
      <c r="F61" s="2" t="s">
        <v>114</v>
      </c>
      <c r="G61" s="212" t="s">
        <v>1169</v>
      </c>
      <c r="H61" s="2"/>
      <c r="I61" s="211">
        <f>VLOOKUP(C61,'2020 Trial Balance'!B:AN,39,FALSE)</f>
        <v>24218.11</v>
      </c>
      <c r="J61" s="211">
        <v>11001.77</v>
      </c>
      <c r="K61" s="211">
        <v>194350.81599999999</v>
      </c>
      <c r="L61" s="211">
        <v>197938.45075999998</v>
      </c>
      <c r="M61" s="835"/>
      <c r="N61" s="835"/>
      <c r="O61" s="835"/>
      <c r="P61" s="835"/>
      <c r="Q61" s="215"/>
      <c r="R61" s="215"/>
      <c r="S61" s="215"/>
      <c r="T61" s="215"/>
      <c r="U61" s="215"/>
      <c r="V61" s="215"/>
      <c r="W61" s="215"/>
    </row>
    <row r="62" spans="2:23" outlineLevel="1" x14ac:dyDescent="0.2">
      <c r="B62" s="2">
        <f t="shared" si="0"/>
        <v>54</v>
      </c>
      <c r="C62" s="212">
        <v>5625</v>
      </c>
      <c r="D62" s="216">
        <v>51</v>
      </c>
      <c r="E62" s="212" t="s">
        <v>348</v>
      </c>
      <c r="F62" s="2" t="s">
        <v>114</v>
      </c>
      <c r="G62" s="212" t="s">
        <v>1169</v>
      </c>
      <c r="H62" s="2"/>
      <c r="I62" s="211">
        <f>VLOOKUP(C62,'2020 Trial Balance'!B:AN,39,FALSE)</f>
        <v>0</v>
      </c>
      <c r="J62" s="211">
        <v>0</v>
      </c>
      <c r="K62" s="211">
        <v>0</v>
      </c>
      <c r="L62" s="211">
        <v>0</v>
      </c>
      <c r="M62" s="835"/>
      <c r="N62" s="835"/>
      <c r="O62" s="835"/>
      <c r="P62" s="835"/>
      <c r="Q62" s="215"/>
      <c r="R62" s="215"/>
      <c r="S62" s="215"/>
      <c r="T62" s="215"/>
      <c r="U62" s="215"/>
      <c r="V62" s="215"/>
      <c r="W62" s="215"/>
    </row>
    <row r="63" spans="2:23" outlineLevel="1" x14ac:dyDescent="0.2">
      <c r="B63" s="2">
        <f t="shared" si="0"/>
        <v>55</v>
      </c>
      <c r="C63" s="212">
        <v>5630</v>
      </c>
      <c r="D63" s="216">
        <v>52</v>
      </c>
      <c r="E63" s="212" t="s">
        <v>349</v>
      </c>
      <c r="F63" s="2" t="s">
        <v>114</v>
      </c>
      <c r="G63" s="212" t="s">
        <v>1169</v>
      </c>
      <c r="H63" s="2"/>
      <c r="I63" s="211">
        <f>VLOOKUP(C63,'2020 Trial Balance'!B:AN,39,FALSE)</f>
        <v>449837.96</v>
      </c>
      <c r="J63" s="211">
        <v>453137.43999999989</v>
      </c>
      <c r="K63" s="211">
        <v>714456.77999999991</v>
      </c>
      <c r="L63" s="211">
        <v>724757.49619999994</v>
      </c>
      <c r="M63" s="835"/>
      <c r="N63" s="835"/>
      <c r="O63" s="835"/>
      <c r="P63" s="835"/>
      <c r="Q63" s="215"/>
      <c r="R63" s="215"/>
      <c r="S63" s="215"/>
      <c r="T63" s="215"/>
      <c r="U63" s="215"/>
      <c r="V63" s="215"/>
      <c r="W63" s="215"/>
    </row>
    <row r="64" spans="2:23" outlineLevel="1" x14ac:dyDescent="0.2">
      <c r="B64" s="2">
        <f t="shared" si="0"/>
        <v>56</v>
      </c>
      <c r="C64" s="212">
        <v>5640</v>
      </c>
      <c r="D64" s="216">
        <v>53</v>
      </c>
      <c r="E64" s="212" t="s">
        <v>350</v>
      </c>
      <c r="F64" s="2" t="s">
        <v>114</v>
      </c>
      <c r="G64" s="212" t="s">
        <v>1169</v>
      </c>
      <c r="H64" s="2"/>
      <c r="I64" s="211">
        <f>VLOOKUP(C64,'2020 Trial Balance'!B:AN,39,FALSE)</f>
        <v>79982.850000000006</v>
      </c>
      <c r="J64" s="211">
        <v>26668.799999999992</v>
      </c>
      <c r="K64" s="211">
        <v>53715.515689237</v>
      </c>
      <c r="L64" s="211">
        <v>54735.880000000005</v>
      </c>
      <c r="M64" s="835"/>
      <c r="N64" s="837"/>
      <c r="O64" s="835"/>
      <c r="P64" s="835"/>
      <c r="Q64" s="215"/>
      <c r="R64" s="215"/>
      <c r="S64" s="215"/>
      <c r="T64" s="215"/>
      <c r="U64" s="215"/>
      <c r="V64" s="215"/>
      <c r="W64" s="215"/>
    </row>
    <row r="65" spans="2:23" outlineLevel="1" x14ac:dyDescent="0.2">
      <c r="B65" s="2">
        <f t="shared" si="0"/>
        <v>57</v>
      </c>
      <c r="C65" s="212">
        <v>5645</v>
      </c>
      <c r="D65" s="216">
        <v>54</v>
      </c>
      <c r="E65" s="212" t="s">
        <v>351</v>
      </c>
      <c r="F65" s="2" t="s">
        <v>114</v>
      </c>
      <c r="G65" s="212" t="s">
        <v>1169</v>
      </c>
      <c r="H65" s="2"/>
      <c r="I65" s="211">
        <f>VLOOKUP(C65,'2020 Trial Balance'!B:AN,39,FALSE)</f>
        <v>13416.85</v>
      </c>
      <c r="J65" s="211">
        <v>14116.9</v>
      </c>
      <c r="K65" s="211">
        <v>67320</v>
      </c>
      <c r="L65" s="211">
        <v>70000</v>
      </c>
      <c r="M65" s="835"/>
      <c r="N65" s="835"/>
      <c r="O65" s="835"/>
      <c r="P65" s="835"/>
      <c r="Q65" s="215"/>
      <c r="R65" s="215"/>
      <c r="S65" s="215"/>
      <c r="T65" s="215"/>
      <c r="U65" s="215"/>
      <c r="V65" s="215"/>
      <c r="W65" s="215"/>
    </row>
    <row r="66" spans="2:23" outlineLevel="1" x14ac:dyDescent="0.2">
      <c r="B66" s="2">
        <f t="shared" si="0"/>
        <v>58</v>
      </c>
      <c r="C66" s="212">
        <v>5646</v>
      </c>
      <c r="D66" s="216">
        <v>55</v>
      </c>
      <c r="E66" s="212" t="s">
        <v>352</v>
      </c>
      <c r="F66" s="2" t="s">
        <v>114</v>
      </c>
      <c r="G66" s="212" t="s">
        <v>1169</v>
      </c>
      <c r="H66" s="2"/>
      <c r="I66" s="211">
        <f>VLOOKUP(C66,'2020 Trial Balance'!B:AN,39,FALSE)</f>
        <v>0</v>
      </c>
      <c r="J66" s="211">
        <v>0</v>
      </c>
      <c r="K66" s="211">
        <v>0</v>
      </c>
      <c r="L66" s="211">
        <v>0</v>
      </c>
      <c r="M66" s="835"/>
      <c r="N66" s="835"/>
      <c r="O66" s="835"/>
      <c r="P66" s="835"/>
      <c r="Q66" s="215"/>
      <c r="R66" s="215"/>
      <c r="S66" s="215"/>
      <c r="T66" s="215"/>
      <c r="U66" s="215"/>
      <c r="V66" s="215"/>
      <c r="W66" s="215"/>
    </row>
    <row r="67" spans="2:23" outlineLevel="1" x14ac:dyDescent="0.2">
      <c r="B67" s="2">
        <f t="shared" si="0"/>
        <v>59</v>
      </c>
      <c r="C67" s="212">
        <v>5647</v>
      </c>
      <c r="D67" s="216">
        <v>56</v>
      </c>
      <c r="E67" s="212" t="s">
        <v>353</v>
      </c>
      <c r="F67" s="2" t="s">
        <v>114</v>
      </c>
      <c r="G67" s="212" t="s">
        <v>1169</v>
      </c>
      <c r="H67" s="2"/>
      <c r="I67" s="211">
        <f>VLOOKUP(C67,'2020 Trial Balance'!B:AN,39,FALSE)</f>
        <v>0</v>
      </c>
      <c r="J67" s="211">
        <v>0</v>
      </c>
      <c r="K67" s="211">
        <v>0</v>
      </c>
      <c r="L67" s="211">
        <v>0</v>
      </c>
      <c r="M67" s="835"/>
      <c r="N67" s="835"/>
      <c r="O67" s="835"/>
      <c r="P67" s="835"/>
      <c r="Q67" s="215"/>
      <c r="R67" s="215"/>
      <c r="S67" s="215"/>
      <c r="T67" s="215"/>
      <c r="U67" s="215"/>
      <c r="V67" s="215"/>
      <c r="W67" s="215"/>
    </row>
    <row r="68" spans="2:23" outlineLevel="1" x14ac:dyDescent="0.2">
      <c r="B68" s="2">
        <f t="shared" si="0"/>
        <v>60</v>
      </c>
      <c r="C68" s="212">
        <v>5650</v>
      </c>
      <c r="D68" s="216">
        <v>57</v>
      </c>
      <c r="E68" s="212" t="s">
        <v>354</v>
      </c>
      <c r="F68" s="2" t="s">
        <v>114</v>
      </c>
      <c r="G68" s="212" t="s">
        <v>1169</v>
      </c>
      <c r="H68" s="2"/>
      <c r="I68" s="211">
        <f>VLOOKUP(C68,'2020 Trial Balance'!B:AN,39,FALSE)</f>
        <v>0</v>
      </c>
      <c r="J68" s="211">
        <v>0</v>
      </c>
      <c r="K68" s="211">
        <v>0</v>
      </c>
      <c r="L68" s="211">
        <v>0</v>
      </c>
      <c r="M68" s="835"/>
      <c r="N68" s="835"/>
      <c r="O68" s="835"/>
      <c r="P68" s="835"/>
      <c r="Q68" s="215"/>
      <c r="R68" s="215"/>
      <c r="S68" s="215"/>
      <c r="T68" s="215"/>
      <c r="U68" s="215"/>
      <c r="V68" s="215"/>
      <c r="W68" s="215"/>
    </row>
    <row r="69" spans="2:23" outlineLevel="1" x14ac:dyDescent="0.2">
      <c r="B69" s="2">
        <f t="shared" si="0"/>
        <v>61</v>
      </c>
      <c r="C69" s="212">
        <v>5655</v>
      </c>
      <c r="D69" s="216">
        <v>58</v>
      </c>
      <c r="E69" s="212" t="s">
        <v>355</v>
      </c>
      <c r="F69" s="2" t="s">
        <v>114</v>
      </c>
      <c r="G69" s="212" t="s">
        <v>1169</v>
      </c>
      <c r="H69" s="2"/>
      <c r="I69" s="211">
        <f>VLOOKUP(C69,'2020 Trial Balance'!B:AN,39,FALSE)</f>
        <v>179413.18</v>
      </c>
      <c r="J69" s="211">
        <v>169907.56</v>
      </c>
      <c r="K69" s="211">
        <v>267557.593227537</v>
      </c>
      <c r="L69" s="211">
        <v>429873.75</v>
      </c>
      <c r="M69" s="835"/>
      <c r="N69" s="835"/>
      <c r="O69" s="835"/>
      <c r="P69" s="835"/>
      <c r="Q69" s="215"/>
      <c r="R69" s="215"/>
      <c r="S69" s="215"/>
      <c r="T69" s="215"/>
      <c r="U69" s="215"/>
      <c r="V69" s="215"/>
      <c r="W69" s="215"/>
    </row>
    <row r="70" spans="2:23" outlineLevel="1" x14ac:dyDescent="0.2">
      <c r="B70" s="2">
        <f t="shared" si="0"/>
        <v>62</v>
      </c>
      <c r="C70" s="212">
        <v>5665</v>
      </c>
      <c r="D70" s="216">
        <v>59</v>
      </c>
      <c r="E70" s="212" t="s">
        <v>356</v>
      </c>
      <c r="F70" s="2" t="s">
        <v>114</v>
      </c>
      <c r="G70" s="212" t="s">
        <v>1169</v>
      </c>
      <c r="H70" s="2"/>
      <c r="I70" s="211">
        <f>VLOOKUP(C70,'2020 Trial Balance'!B:AN,39,FALSE)</f>
        <v>124074.8</v>
      </c>
      <c r="J70" s="211">
        <v>159536.26</v>
      </c>
      <c r="K70" s="211">
        <v>0</v>
      </c>
      <c r="L70" s="211">
        <v>0</v>
      </c>
      <c r="M70" s="835"/>
      <c r="N70" s="837"/>
      <c r="O70" s="835"/>
      <c r="P70" s="835"/>
      <c r="Q70" s="215"/>
      <c r="R70" s="215"/>
      <c r="S70" s="215"/>
      <c r="T70" s="215"/>
      <c r="U70" s="215"/>
      <c r="V70" s="215"/>
      <c r="W70" s="215"/>
    </row>
    <row r="71" spans="2:23" outlineLevel="1" x14ac:dyDescent="0.2">
      <c r="B71" s="2">
        <f t="shared" si="0"/>
        <v>63</v>
      </c>
      <c r="C71" s="212">
        <v>5670</v>
      </c>
      <c r="D71" s="216">
        <v>60</v>
      </c>
      <c r="E71" s="212" t="s">
        <v>357</v>
      </c>
      <c r="F71" s="2" t="s">
        <v>114</v>
      </c>
      <c r="G71" s="212" t="s">
        <v>1169</v>
      </c>
      <c r="H71" s="2"/>
      <c r="I71" s="211">
        <f>VLOOKUP(C71,'2020 Trial Balance'!B:AN,39,FALSE)</f>
        <v>249883.59</v>
      </c>
      <c r="J71" s="211">
        <v>253772.52000000002</v>
      </c>
      <c r="K71" s="211">
        <v>263150.17000000004</v>
      </c>
      <c r="L71" s="211">
        <v>268581.5</v>
      </c>
      <c r="M71" s="835"/>
      <c r="N71" s="835"/>
      <c r="O71" s="835"/>
      <c r="P71" s="835"/>
      <c r="Q71" s="215"/>
      <c r="R71" s="215"/>
      <c r="S71" s="215"/>
      <c r="T71" s="215"/>
      <c r="U71" s="215"/>
      <c r="V71" s="215"/>
      <c r="W71" s="215"/>
    </row>
    <row r="72" spans="2:23" outlineLevel="1" x14ac:dyDescent="0.2">
      <c r="B72" s="2">
        <f t="shared" si="0"/>
        <v>64</v>
      </c>
      <c r="C72" s="212">
        <v>5672</v>
      </c>
      <c r="D72" s="216">
        <v>61</v>
      </c>
      <c r="E72" s="212" t="s">
        <v>358</v>
      </c>
      <c r="F72" s="2" t="s">
        <v>114</v>
      </c>
      <c r="G72" s="212" t="s">
        <v>1169</v>
      </c>
      <c r="H72" s="2"/>
      <c r="I72" s="211">
        <f>VLOOKUP(C72,'2020 Trial Balance'!B:AN,39,FALSE)</f>
        <v>0</v>
      </c>
      <c r="J72" s="211">
        <v>0</v>
      </c>
      <c r="K72" s="211">
        <v>0</v>
      </c>
      <c r="L72" s="211">
        <v>0</v>
      </c>
      <c r="M72" s="835"/>
      <c r="N72" s="835"/>
      <c r="O72" s="835"/>
      <c r="P72" s="835"/>
      <c r="Q72" s="215"/>
      <c r="R72" s="215"/>
      <c r="S72" s="215"/>
      <c r="T72" s="215"/>
      <c r="U72" s="215"/>
      <c r="V72" s="215"/>
      <c r="W72" s="215"/>
    </row>
    <row r="73" spans="2:23" outlineLevel="1" x14ac:dyDescent="0.2">
      <c r="B73" s="2">
        <f t="shared" si="0"/>
        <v>65</v>
      </c>
      <c r="C73" s="212">
        <v>5675</v>
      </c>
      <c r="D73" s="216">
        <v>62</v>
      </c>
      <c r="E73" s="212" t="s">
        <v>359</v>
      </c>
      <c r="F73" s="2" t="s">
        <v>114</v>
      </c>
      <c r="G73" s="212" t="s">
        <v>1169</v>
      </c>
      <c r="H73" s="2"/>
      <c r="I73" s="211">
        <f>VLOOKUP(C73,'2020 Trial Balance'!B:AN,39,FALSE)</f>
        <v>100591.09</v>
      </c>
      <c r="J73" s="211">
        <v>113800.46999999999</v>
      </c>
      <c r="K73" s="211">
        <v>117863.28668223841</v>
      </c>
      <c r="L73" s="211">
        <v>122002.67609672232</v>
      </c>
      <c r="M73" s="835"/>
      <c r="N73" s="835"/>
      <c r="O73" s="835"/>
      <c r="P73" s="835"/>
      <c r="Q73" s="215"/>
      <c r="R73" s="215"/>
      <c r="S73" s="215"/>
      <c r="T73" s="215"/>
      <c r="U73" s="215"/>
      <c r="V73" s="215"/>
      <c r="W73" s="215"/>
    </row>
    <row r="74" spans="2:23" outlineLevel="1" x14ac:dyDescent="0.2">
      <c r="B74" s="2">
        <f t="shared" si="0"/>
        <v>66</v>
      </c>
      <c r="C74" s="212">
        <v>5680</v>
      </c>
      <c r="D74" s="216">
        <v>63</v>
      </c>
      <c r="E74" s="212" t="s">
        <v>360</v>
      </c>
      <c r="F74" s="2" t="s">
        <v>114</v>
      </c>
      <c r="G74" s="212" t="s">
        <v>1169</v>
      </c>
      <c r="H74" s="2"/>
      <c r="I74" s="211">
        <f>VLOOKUP(C74,'2020 Trial Balance'!B:AN,39,FALSE)</f>
        <v>12619</v>
      </c>
      <c r="J74" s="211">
        <v>12557</v>
      </c>
      <c r="K74" s="211">
        <v>15300</v>
      </c>
      <c r="L74" s="211">
        <v>15610</v>
      </c>
      <c r="M74" s="835"/>
      <c r="N74" s="835"/>
      <c r="O74" s="835"/>
      <c r="P74" s="835"/>
      <c r="Q74" s="215"/>
      <c r="R74" s="215"/>
      <c r="S74" s="215"/>
      <c r="T74" s="215"/>
      <c r="U74" s="215"/>
      <c r="V74" s="215"/>
      <c r="W74" s="215"/>
    </row>
    <row r="75" spans="2:23" x14ac:dyDescent="0.2">
      <c r="B75" s="2">
        <f t="shared" ref="B75:B101" si="7">B74+1</f>
        <v>67</v>
      </c>
      <c r="C75" s="213"/>
      <c r="D75" s="213"/>
      <c r="E75" s="744" t="s">
        <v>361</v>
      </c>
      <c r="F75" s="745"/>
      <c r="G75" s="744" t="s">
        <v>112</v>
      </c>
      <c r="H75" s="745"/>
      <c r="I75" s="841">
        <f t="shared" ref="I75:L75" si="8">SUM(I58:I74)</f>
        <v>2350708.4500000002</v>
      </c>
      <c r="J75" s="841">
        <f t="shared" si="8"/>
        <v>2041058.99</v>
      </c>
      <c r="K75" s="841">
        <f t="shared" si="8"/>
        <v>2739523.5893122521</v>
      </c>
      <c r="L75" s="841">
        <f t="shared" si="8"/>
        <v>3104328.1130567221</v>
      </c>
      <c r="M75" s="36"/>
      <c r="N75" s="36"/>
      <c r="O75" s="36"/>
      <c r="P75" s="36"/>
      <c r="Q75" s="220"/>
      <c r="R75" s="220"/>
      <c r="S75" s="220"/>
      <c r="T75" s="220"/>
      <c r="U75" s="220"/>
      <c r="V75" s="220"/>
      <c r="W75" s="220"/>
    </row>
    <row r="76" spans="2:23" outlineLevel="1" x14ac:dyDescent="0.2">
      <c r="B76" s="2">
        <f t="shared" si="7"/>
        <v>68</v>
      </c>
      <c r="C76" s="212">
        <v>5635</v>
      </c>
      <c r="D76" s="216">
        <v>64</v>
      </c>
      <c r="E76" s="212" t="s">
        <v>362</v>
      </c>
      <c r="F76" s="2" t="s">
        <v>114</v>
      </c>
      <c r="G76" s="212" t="s">
        <v>1169</v>
      </c>
      <c r="H76" s="2"/>
      <c r="I76" s="211">
        <f>VLOOKUP(C76,'2020 Trial Balance'!B:AN,39,FALSE)</f>
        <v>169944.1</v>
      </c>
      <c r="J76" s="211">
        <v>203972.5</v>
      </c>
      <c r="K76" s="211">
        <v>230000</v>
      </c>
      <c r="L76" s="211">
        <v>241500</v>
      </c>
      <c r="M76" s="835"/>
      <c r="N76" s="835"/>
      <c r="O76" s="835"/>
      <c r="P76" s="835"/>
      <c r="Q76" s="215"/>
      <c r="R76" s="215"/>
      <c r="S76" s="215"/>
      <c r="T76" s="215"/>
      <c r="U76" s="215"/>
      <c r="V76" s="215"/>
      <c r="W76" s="215"/>
    </row>
    <row r="77" spans="2:23" outlineLevel="1" x14ac:dyDescent="0.2">
      <c r="B77" s="2">
        <f t="shared" si="7"/>
        <v>69</v>
      </c>
      <c r="C77" s="212">
        <v>6210</v>
      </c>
      <c r="D77" s="216">
        <v>65</v>
      </c>
      <c r="E77" s="212" t="s">
        <v>363</v>
      </c>
      <c r="F77" s="2" t="s">
        <v>114</v>
      </c>
      <c r="G77" s="212" t="s">
        <v>1169</v>
      </c>
      <c r="H77" s="2"/>
      <c r="I77" s="211">
        <f>VLOOKUP(C77,'2020 Trial Balance'!B:AN,39,FALSE)</f>
        <v>0</v>
      </c>
      <c r="J77" s="211">
        <v>0</v>
      </c>
      <c r="K77" s="211">
        <v>0</v>
      </c>
      <c r="L77" s="211">
        <v>0</v>
      </c>
      <c r="M77" s="835"/>
      <c r="N77" s="835"/>
      <c r="O77" s="835"/>
      <c r="P77" s="835"/>
      <c r="Q77" s="215"/>
      <c r="R77" s="215"/>
      <c r="S77" s="215"/>
      <c r="T77" s="215"/>
      <c r="U77" s="215"/>
      <c r="V77" s="215"/>
      <c r="W77" s="215"/>
    </row>
    <row r="78" spans="2:23" x14ac:dyDescent="0.2">
      <c r="B78" s="2">
        <f t="shared" si="7"/>
        <v>70</v>
      </c>
      <c r="E78" s="744" t="s">
        <v>364</v>
      </c>
      <c r="F78" s="745"/>
      <c r="G78" s="744" t="s">
        <v>112</v>
      </c>
      <c r="H78" s="745"/>
      <c r="I78" s="841">
        <f t="shared" ref="I78:L78" si="9">I77+I76</f>
        <v>169944.1</v>
      </c>
      <c r="J78" s="841">
        <f t="shared" si="9"/>
        <v>203972.5</v>
      </c>
      <c r="K78" s="841">
        <f t="shared" si="9"/>
        <v>230000</v>
      </c>
      <c r="L78" s="841">
        <f t="shared" si="9"/>
        <v>241500</v>
      </c>
      <c r="M78" s="36"/>
      <c r="N78" s="36"/>
      <c r="O78" s="36"/>
      <c r="P78" s="36"/>
      <c r="Q78" s="220"/>
      <c r="R78" s="220"/>
      <c r="S78" s="220"/>
      <c r="T78" s="220"/>
      <c r="U78" s="220"/>
      <c r="V78" s="220"/>
      <c r="W78" s="220"/>
    </row>
    <row r="79" spans="2:23" outlineLevel="1" x14ac:dyDescent="0.2">
      <c r="B79" s="2">
        <f t="shared" si="7"/>
        <v>71</v>
      </c>
      <c r="C79" s="212">
        <v>5515</v>
      </c>
      <c r="D79" s="216">
        <v>46</v>
      </c>
      <c r="E79" s="212" t="s">
        <v>365</v>
      </c>
      <c r="F79" s="2" t="s">
        <v>114</v>
      </c>
      <c r="G79" s="212" t="s">
        <v>1169</v>
      </c>
      <c r="H79" s="2"/>
      <c r="I79" s="211">
        <f>VLOOKUP(C79,'2020 Trial Balance'!B:AN,39,FALSE)</f>
        <v>0</v>
      </c>
      <c r="J79" s="211">
        <v>0</v>
      </c>
      <c r="K79" s="211">
        <v>0</v>
      </c>
      <c r="L79" s="211">
        <v>0</v>
      </c>
      <c r="M79" s="835"/>
      <c r="N79" s="835"/>
      <c r="O79" s="835"/>
      <c r="P79" s="835"/>
      <c r="Q79" s="215"/>
      <c r="R79" s="215"/>
      <c r="S79" s="215"/>
      <c r="T79" s="215"/>
      <c r="U79" s="215"/>
      <c r="V79" s="215"/>
      <c r="W79" s="215"/>
    </row>
    <row r="80" spans="2:23" x14ac:dyDescent="0.2">
      <c r="B80" s="2">
        <f t="shared" si="7"/>
        <v>72</v>
      </c>
      <c r="D80" s="216"/>
      <c r="E80" s="744" t="s">
        <v>366</v>
      </c>
      <c r="F80" s="745"/>
      <c r="G80" s="744" t="s">
        <v>112</v>
      </c>
      <c r="H80" s="745"/>
      <c r="I80" s="841">
        <f t="shared" ref="I80:L80" si="10">I79</f>
        <v>0</v>
      </c>
      <c r="J80" s="841">
        <f t="shared" si="10"/>
        <v>0</v>
      </c>
      <c r="K80" s="841">
        <f t="shared" si="10"/>
        <v>0</v>
      </c>
      <c r="L80" s="841">
        <f t="shared" si="10"/>
        <v>0</v>
      </c>
      <c r="M80" s="36"/>
      <c r="N80" s="36"/>
      <c r="O80" s="36"/>
      <c r="P80" s="36"/>
      <c r="Q80" s="220"/>
      <c r="R80" s="220"/>
      <c r="S80" s="220"/>
      <c r="T80" s="220"/>
      <c r="U80" s="220"/>
      <c r="V80" s="220"/>
      <c r="W80" s="220"/>
    </row>
    <row r="81" spans="2:23" x14ac:dyDescent="0.2">
      <c r="B81" s="2">
        <f t="shared" si="7"/>
        <v>73</v>
      </c>
      <c r="E81" s="744" t="s">
        <v>1171</v>
      </c>
      <c r="F81" s="745"/>
      <c r="G81" s="744" t="s">
        <v>112</v>
      </c>
      <c r="H81" s="745"/>
      <c r="I81" s="841">
        <f>I30+I44+I52+I57+I75+I78+I80</f>
        <v>7017165.0899999999</v>
      </c>
      <c r="J81" s="841">
        <f>J30+J44+J52+J57+J75+J78+J80</f>
        <v>6636392.9800000004</v>
      </c>
      <c r="K81" s="841">
        <f t="shared" ref="K81:L81" si="11">K30+K44+K52+K57+K75+K78+K80</f>
        <v>7393930.6724986304</v>
      </c>
      <c r="L81" s="841">
        <f t="shared" si="11"/>
        <v>7882368.5578402719</v>
      </c>
      <c r="M81" s="834"/>
      <c r="N81" s="834"/>
      <c r="O81" s="834"/>
      <c r="P81" s="834"/>
    </row>
    <row r="82" spans="2:23" x14ac:dyDescent="0.2">
      <c r="B82" s="2">
        <f t="shared" si="7"/>
        <v>74</v>
      </c>
      <c r="E82" s="744" t="s">
        <v>1172</v>
      </c>
      <c r="G82" s="212"/>
      <c r="H82" s="2"/>
      <c r="I82" s="834"/>
      <c r="J82" s="838"/>
      <c r="K82" s="838"/>
      <c r="L82" s="838"/>
      <c r="M82" s="838"/>
      <c r="N82" s="838"/>
      <c r="O82" s="838"/>
      <c r="P82" s="838"/>
      <c r="Q82" s="35"/>
      <c r="R82" s="35"/>
      <c r="S82" s="35"/>
      <c r="T82" s="35"/>
      <c r="U82" s="35"/>
      <c r="V82" s="35"/>
      <c r="W82" s="35"/>
    </row>
    <row r="83" spans="2:23" x14ac:dyDescent="0.2">
      <c r="B83" s="2">
        <f t="shared" si="7"/>
        <v>75</v>
      </c>
      <c r="C83" s="725" t="s">
        <v>128</v>
      </c>
      <c r="I83" s="834"/>
      <c r="J83" s="834"/>
      <c r="K83" s="834"/>
      <c r="L83" s="834"/>
      <c r="M83" s="834"/>
      <c r="N83" s="834"/>
      <c r="O83" s="834"/>
      <c r="P83" s="834"/>
    </row>
    <row r="84" spans="2:23" outlineLevel="1" x14ac:dyDescent="0.2">
      <c r="B84" s="2">
        <f t="shared" si="7"/>
        <v>76</v>
      </c>
      <c r="E84" s="212">
        <v>5014</v>
      </c>
      <c r="F84" s="2" t="s">
        <v>114</v>
      </c>
      <c r="G84" s="212" t="s">
        <v>1169</v>
      </c>
      <c r="H84" s="2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</row>
    <row r="85" spans="2:23" outlineLevel="1" x14ac:dyDescent="0.2">
      <c r="B85" s="2">
        <f t="shared" si="7"/>
        <v>77</v>
      </c>
      <c r="E85" s="212">
        <v>5015</v>
      </c>
      <c r="F85" s="2" t="s">
        <v>114</v>
      </c>
      <c r="G85" s="212" t="s">
        <v>1169</v>
      </c>
      <c r="H85" s="2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</row>
    <row r="86" spans="2:23" outlineLevel="1" x14ac:dyDescent="0.2">
      <c r="B86" s="2">
        <f t="shared" si="7"/>
        <v>78</v>
      </c>
      <c r="E86" s="212">
        <v>5112</v>
      </c>
      <c r="F86" s="2" t="s">
        <v>114</v>
      </c>
      <c r="G86" s="212" t="s">
        <v>1169</v>
      </c>
      <c r="H86" s="2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</row>
    <row r="87" spans="2:23" x14ac:dyDescent="0.2">
      <c r="B87" s="2">
        <f t="shared" si="7"/>
        <v>79</v>
      </c>
      <c r="E87" s="212" t="s">
        <v>369</v>
      </c>
      <c r="G87" s="212" t="s">
        <v>112</v>
      </c>
      <c r="I87" s="39">
        <f>SUM(I84:I86)</f>
        <v>0</v>
      </c>
      <c r="J87" s="39">
        <f>SUM(J84:J86)</f>
        <v>0</v>
      </c>
      <c r="K87" s="39">
        <f t="shared" ref="K87:L87" si="12">SUM(K84:K86)</f>
        <v>0</v>
      </c>
      <c r="L87" s="39">
        <f t="shared" si="12"/>
        <v>0</v>
      </c>
      <c r="M87" s="39"/>
      <c r="N87" s="39"/>
      <c r="O87" s="39"/>
      <c r="P87" s="39"/>
      <c r="Q87" s="223"/>
      <c r="R87" s="223"/>
      <c r="S87" s="223"/>
      <c r="T87" s="223"/>
      <c r="U87" s="223"/>
      <c r="V87" s="223"/>
      <c r="W87" s="223"/>
    </row>
    <row r="88" spans="2:23" x14ac:dyDescent="0.2">
      <c r="B88" s="2">
        <f t="shared" si="7"/>
        <v>80</v>
      </c>
      <c r="E88" s="212" t="s">
        <v>134</v>
      </c>
      <c r="G88" s="212" t="s">
        <v>370</v>
      </c>
      <c r="I88" s="39"/>
      <c r="J88" s="39"/>
      <c r="K88" s="39"/>
      <c r="L88" s="39"/>
      <c r="M88" s="39"/>
      <c r="N88" s="39"/>
      <c r="O88" s="39"/>
      <c r="P88" s="39"/>
      <c r="Q88" s="223"/>
      <c r="R88" s="223"/>
      <c r="S88" s="223"/>
      <c r="T88" s="223"/>
      <c r="U88" s="223"/>
      <c r="V88" s="223"/>
      <c r="W88" s="223"/>
    </row>
    <row r="89" spans="2:23" x14ac:dyDescent="0.2">
      <c r="B89" s="2">
        <f t="shared" si="7"/>
        <v>81</v>
      </c>
      <c r="E89" s="212" t="s">
        <v>1173</v>
      </c>
      <c r="G89" s="212" t="s">
        <v>112</v>
      </c>
      <c r="H89" s="39"/>
      <c r="I89" s="842">
        <f>I81-I87+I88</f>
        <v>7017165.0899999999</v>
      </c>
      <c r="J89" s="39">
        <f>J81-J87+J88</f>
        <v>6636392.9800000004</v>
      </c>
      <c r="K89" s="843">
        <f t="shared" ref="K89:L89" si="13">K81-K87+K88</f>
        <v>7393930.6724986304</v>
      </c>
      <c r="L89" s="843">
        <f t="shared" si="13"/>
        <v>7882368.5578402719</v>
      </c>
      <c r="M89" s="838"/>
      <c r="N89" s="838"/>
      <c r="O89" s="838"/>
      <c r="P89" s="838"/>
      <c r="Q89" s="35"/>
      <c r="R89" s="35"/>
      <c r="S89" s="35"/>
      <c r="T89" s="35"/>
      <c r="U89" s="35"/>
      <c r="V89" s="35"/>
      <c r="W89" s="35"/>
    </row>
    <row r="90" spans="2:23" x14ac:dyDescent="0.2">
      <c r="B90" s="2">
        <f t="shared" si="7"/>
        <v>82</v>
      </c>
      <c r="I90" s="834"/>
      <c r="J90" s="834"/>
      <c r="K90" s="834"/>
      <c r="L90" s="834"/>
      <c r="M90" s="834"/>
      <c r="N90" s="834"/>
      <c r="O90" s="834"/>
      <c r="P90" s="834"/>
    </row>
    <row r="91" spans="2:23" x14ac:dyDescent="0.2">
      <c r="B91" s="2">
        <f t="shared" si="7"/>
        <v>83</v>
      </c>
      <c r="C91" s="725" t="s">
        <v>1174</v>
      </c>
      <c r="D91" s="725"/>
      <c r="I91" s="39"/>
      <c r="J91" s="834"/>
      <c r="K91" s="834"/>
      <c r="L91" s="834"/>
      <c r="M91" s="834"/>
      <c r="N91" s="834"/>
      <c r="O91" s="834"/>
      <c r="P91" s="834"/>
    </row>
    <row r="92" spans="2:23" x14ac:dyDescent="0.2">
      <c r="B92" s="2">
        <f t="shared" si="7"/>
        <v>84</v>
      </c>
      <c r="E92" s="212" t="s">
        <v>373</v>
      </c>
      <c r="F92" s="2" t="s">
        <v>114</v>
      </c>
      <c r="G92" s="212" t="s">
        <v>1169</v>
      </c>
      <c r="H92" s="2"/>
      <c r="I92" s="39">
        <f>'2020 Capital Data'!AM7</f>
        <v>4167550.76</v>
      </c>
      <c r="J92" s="39">
        <v>4739211.0300000012</v>
      </c>
      <c r="K92" s="39">
        <v>3996626</v>
      </c>
      <c r="L92" s="39">
        <v>3429500</v>
      </c>
      <c r="M92" s="39"/>
      <c r="N92" s="39"/>
      <c r="O92" s="39"/>
      <c r="P92" s="39"/>
      <c r="Q92" s="223"/>
      <c r="R92" s="223"/>
      <c r="S92" s="223"/>
      <c r="T92" s="223"/>
      <c r="U92" s="223"/>
      <c r="V92" s="223"/>
      <c r="W92" s="223"/>
    </row>
    <row r="93" spans="2:23" x14ac:dyDescent="0.2">
      <c r="B93" s="2">
        <f>B92+1</f>
        <v>85</v>
      </c>
      <c r="E93" s="212" t="s">
        <v>374</v>
      </c>
      <c r="F93" s="2" t="s">
        <v>114</v>
      </c>
      <c r="G93" s="212" t="s">
        <v>1169</v>
      </c>
      <c r="I93" s="39">
        <v>0</v>
      </c>
      <c r="J93" s="39">
        <v>0</v>
      </c>
      <c r="K93" s="39">
        <v>0</v>
      </c>
      <c r="L93" s="39">
        <v>0</v>
      </c>
      <c r="M93" s="39"/>
      <c r="N93" s="39"/>
      <c r="O93" s="39"/>
      <c r="P93" s="39"/>
      <c r="Q93" s="223"/>
      <c r="R93" s="223"/>
      <c r="S93" s="223"/>
      <c r="T93" s="223"/>
      <c r="U93" s="223"/>
      <c r="V93" s="223"/>
      <c r="W93" s="223"/>
    </row>
    <row r="94" spans="2:23" x14ac:dyDescent="0.2">
      <c r="B94" s="2">
        <f t="shared" si="7"/>
        <v>86</v>
      </c>
      <c r="I94" s="834"/>
      <c r="J94" s="834"/>
      <c r="K94" s="834"/>
      <c r="L94" s="834"/>
      <c r="M94" s="834"/>
      <c r="N94" s="834"/>
      <c r="O94" s="834"/>
      <c r="P94" s="834"/>
    </row>
    <row r="95" spans="2:23" x14ac:dyDescent="0.2">
      <c r="B95" s="2">
        <f t="shared" si="7"/>
        <v>87</v>
      </c>
      <c r="C95" s="725" t="s">
        <v>375</v>
      </c>
      <c r="D95" s="725"/>
      <c r="I95" s="834"/>
      <c r="J95" s="834"/>
      <c r="K95" s="834"/>
      <c r="L95" s="834"/>
      <c r="M95" s="834"/>
      <c r="N95" s="834"/>
      <c r="O95" s="834"/>
      <c r="P95" s="834"/>
    </row>
    <row r="96" spans="2:23" x14ac:dyDescent="0.2">
      <c r="B96" s="2">
        <f t="shared" si="7"/>
        <v>88</v>
      </c>
      <c r="E96" t="s">
        <v>163</v>
      </c>
      <c r="F96" s="2" t="s">
        <v>114</v>
      </c>
      <c r="G96" t="s">
        <v>1169</v>
      </c>
      <c r="H96" s="39"/>
      <c r="I96" s="39">
        <f>'2020 Customers'!AM11</f>
        <v>27718</v>
      </c>
      <c r="J96" s="843">
        <v>27994</v>
      </c>
      <c r="K96" s="843">
        <v>27995</v>
      </c>
      <c r="L96" s="843">
        <v>28128</v>
      </c>
      <c r="M96" s="39"/>
      <c r="N96" s="39"/>
      <c r="O96" s="39"/>
      <c r="P96" s="39"/>
      <c r="Q96" s="223"/>
      <c r="R96" s="223"/>
      <c r="S96" s="223"/>
      <c r="T96" s="223"/>
      <c r="U96" s="223"/>
      <c r="V96" s="223"/>
      <c r="W96" s="223"/>
    </row>
    <row r="97" spans="1:23" x14ac:dyDescent="0.2">
      <c r="B97" s="2">
        <f t="shared" si="7"/>
        <v>89</v>
      </c>
      <c r="E97" t="s">
        <v>165</v>
      </c>
      <c r="F97" s="2" t="s">
        <v>114</v>
      </c>
      <c r="G97" t="s">
        <v>1169</v>
      </c>
      <c r="H97" s="39"/>
      <c r="I97" s="39">
        <f>'2020 Metered kWh'!AM10</f>
        <v>656626236.39999998</v>
      </c>
      <c r="J97" s="39">
        <v>657993749.96395504</v>
      </c>
      <c r="K97" s="39">
        <v>677328105</v>
      </c>
      <c r="L97" s="39">
        <v>682800340</v>
      </c>
      <c r="M97" s="39"/>
      <c r="N97" s="39"/>
      <c r="O97" s="39"/>
      <c r="P97" s="39"/>
      <c r="Q97" s="223"/>
      <c r="R97" s="223"/>
      <c r="S97" s="223"/>
      <c r="T97" s="223"/>
      <c r="U97" s="223"/>
      <c r="V97" s="223"/>
      <c r="W97" s="223"/>
    </row>
    <row r="98" spans="1:23" x14ac:dyDescent="0.2">
      <c r="B98" s="2">
        <f t="shared" si="7"/>
        <v>90</v>
      </c>
      <c r="E98" t="s">
        <v>167</v>
      </c>
      <c r="F98" s="2" t="s">
        <v>114</v>
      </c>
      <c r="G98" t="s">
        <v>1169</v>
      </c>
      <c r="H98" s="39"/>
      <c r="I98" s="39">
        <f>'2020 Utility Characteristics'!AN30</f>
        <v>115637</v>
      </c>
      <c r="J98" s="39">
        <v>111667.7</v>
      </c>
      <c r="K98" s="39">
        <f>111667.7</f>
        <v>111667.7</v>
      </c>
      <c r="L98" s="39">
        <f>K98</f>
        <v>111667.7</v>
      </c>
      <c r="M98" s="39"/>
      <c r="N98" s="39"/>
      <c r="O98" s="39"/>
      <c r="P98" s="39"/>
      <c r="Q98" s="223"/>
      <c r="R98" s="223"/>
      <c r="S98" s="223"/>
      <c r="T98" s="223"/>
      <c r="U98" s="223"/>
      <c r="V98" s="223"/>
      <c r="W98" s="223"/>
    </row>
    <row r="99" spans="1:23" x14ac:dyDescent="0.2">
      <c r="B99" s="2">
        <f t="shared" si="7"/>
        <v>91</v>
      </c>
      <c r="E99" s="212" t="s">
        <v>376</v>
      </c>
      <c r="F99" s="2" t="s">
        <v>114</v>
      </c>
      <c r="G99" t="s">
        <v>1169</v>
      </c>
      <c r="H99" s="39"/>
      <c r="I99" s="39">
        <f>'2020 Utility Characteristics'!AN35</f>
        <v>335</v>
      </c>
      <c r="J99" s="39">
        <v>334</v>
      </c>
      <c r="K99" s="39">
        <v>334</v>
      </c>
      <c r="L99" s="39">
        <v>334</v>
      </c>
      <c r="M99" s="39"/>
      <c r="N99" s="39"/>
      <c r="O99" s="39"/>
      <c r="P99" s="39"/>
      <c r="Q99" s="223"/>
      <c r="R99" s="223"/>
      <c r="S99" s="223"/>
      <c r="T99" s="223"/>
      <c r="U99" s="223"/>
      <c r="V99" s="223"/>
      <c r="W99" s="223"/>
    </row>
    <row r="100" spans="1:23" x14ac:dyDescent="0.2">
      <c r="B100" s="2">
        <f t="shared" si="7"/>
        <v>92</v>
      </c>
      <c r="E100" s="212"/>
      <c r="H100" s="746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</row>
    <row r="101" spans="1:23" x14ac:dyDescent="0.2">
      <c r="B101" s="2">
        <f t="shared" si="7"/>
        <v>93</v>
      </c>
      <c r="E101" s="212"/>
      <c r="H101" s="746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</row>
    <row r="102" spans="1:23" ht="13.5" thickBot="1" x14ac:dyDescent="0.25">
      <c r="A102" s="865" t="s">
        <v>377</v>
      </c>
      <c r="B102" s="865"/>
      <c r="C102" s="865"/>
      <c r="D102" s="865"/>
      <c r="E102" s="865"/>
      <c r="F102" s="865"/>
      <c r="G102" s="865"/>
      <c r="H102" s="865"/>
      <c r="I102" s="865"/>
      <c r="J102" s="865"/>
      <c r="K102" s="865"/>
      <c r="L102" s="865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</row>
    <row r="103" spans="1:23" ht="13.5" thickTop="1" x14ac:dyDescent="0.2">
      <c r="E103" s="212"/>
      <c r="H103" s="746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</row>
    <row r="104" spans="1:23" x14ac:dyDescent="0.2">
      <c r="I104" s="223"/>
      <c r="J104" s="223"/>
      <c r="K104" s="223"/>
      <c r="L104" s="223"/>
      <c r="M104" s="39"/>
      <c r="N104" s="39"/>
      <c r="O104" s="39"/>
      <c r="P104" s="39"/>
      <c r="Q104" s="223"/>
      <c r="R104" s="223"/>
      <c r="S104" s="223"/>
      <c r="T104" s="223"/>
      <c r="U104" s="223"/>
      <c r="V104" s="223"/>
      <c r="W104" s="223"/>
    </row>
    <row r="105" spans="1:23" x14ac:dyDescent="0.2">
      <c r="B105" s="2">
        <f>B101+1</f>
        <v>94</v>
      </c>
      <c r="C105" s="725" t="s">
        <v>109</v>
      </c>
      <c r="D105" s="725"/>
      <c r="E105"/>
      <c r="G105"/>
      <c r="M105" s="834"/>
      <c r="N105" s="834"/>
      <c r="O105" s="834"/>
      <c r="P105" s="834"/>
    </row>
    <row r="106" spans="1:23" x14ac:dyDescent="0.2">
      <c r="B106" s="2">
        <f>B105+1</f>
        <v>95</v>
      </c>
      <c r="E106"/>
      <c r="G106"/>
      <c r="M106" s="834"/>
      <c r="N106" s="834"/>
      <c r="O106" s="834"/>
      <c r="P106" s="834"/>
    </row>
    <row r="107" spans="1:23" x14ac:dyDescent="0.2">
      <c r="B107" s="2">
        <f t="shared" ref="B107:B121" si="14">B106+1</f>
        <v>96</v>
      </c>
      <c r="C107" t="s">
        <v>111</v>
      </c>
      <c r="E107"/>
      <c r="G107" t="s">
        <v>112</v>
      </c>
      <c r="H107" s="35">
        <f t="shared" ref="H107:L107" si="15">H89</f>
        <v>0</v>
      </c>
      <c r="I107" s="37">
        <f>I89</f>
        <v>7017165.0899999999</v>
      </c>
      <c r="J107" s="37">
        <f t="shared" si="15"/>
        <v>6636392.9800000004</v>
      </c>
      <c r="K107" s="37">
        <f t="shared" si="15"/>
        <v>7393930.6724986304</v>
      </c>
      <c r="L107" s="37">
        <f t="shared" si="15"/>
        <v>7882368.5578402719</v>
      </c>
      <c r="M107" s="834"/>
      <c r="N107" s="834"/>
      <c r="O107" s="834"/>
      <c r="P107" s="834"/>
    </row>
    <row r="108" spans="1:23" x14ac:dyDescent="0.2">
      <c r="B108" s="2">
        <f t="shared" si="14"/>
        <v>97</v>
      </c>
      <c r="E108"/>
      <c r="G108"/>
      <c r="I108" s="39"/>
      <c r="M108" s="834"/>
      <c r="N108" s="834"/>
      <c r="O108" s="834"/>
      <c r="P108" s="834"/>
    </row>
    <row r="109" spans="1:23" x14ac:dyDescent="0.2">
      <c r="B109" s="2">
        <f t="shared" si="14"/>
        <v>98</v>
      </c>
      <c r="C109" t="s">
        <v>140</v>
      </c>
      <c r="E109"/>
      <c r="G109"/>
      <c r="J109" s="834"/>
      <c r="K109" s="834"/>
      <c r="L109" s="834"/>
      <c r="M109" s="834"/>
      <c r="N109" s="834"/>
      <c r="O109" s="834"/>
      <c r="P109" s="834"/>
    </row>
    <row r="110" spans="1:23" x14ac:dyDescent="0.2">
      <c r="B110" s="2">
        <f t="shared" si="14"/>
        <v>99</v>
      </c>
      <c r="E110" t="s">
        <v>153</v>
      </c>
      <c r="F110" s="2" t="s">
        <v>130</v>
      </c>
      <c r="G110" t="s">
        <v>112</v>
      </c>
      <c r="I110" s="51">
        <f>'2020 Benchmarking Calculations'!AS44</f>
        <v>5.3155999999999995E-2</v>
      </c>
      <c r="J110" s="844">
        <v>5.0020000000000002E-2</v>
      </c>
      <c r="K110" s="844">
        <v>5.4699999999999999E-2</v>
      </c>
      <c r="L110" s="844">
        <v>5.6099999999999997E-2</v>
      </c>
      <c r="M110" s="39"/>
      <c r="N110" s="834"/>
      <c r="O110" s="834"/>
      <c r="P110" s="834"/>
    </row>
    <row r="111" spans="1:23" x14ac:dyDescent="0.2">
      <c r="B111" s="2">
        <f t="shared" si="14"/>
        <v>100</v>
      </c>
      <c r="E111" t="s">
        <v>150</v>
      </c>
      <c r="F111" s="2" t="s">
        <v>130</v>
      </c>
      <c r="G111" t="s">
        <v>1175</v>
      </c>
      <c r="H111" s="51"/>
      <c r="I111" s="51">
        <f>'2020 Benchmarking Calculations'!AS41</f>
        <v>4.5900000000000003E-2</v>
      </c>
      <c r="J111" s="51">
        <v>4.5900000000000003E-2</v>
      </c>
      <c r="K111" s="51">
        <v>4.5900000000000003E-2</v>
      </c>
      <c r="L111" s="51">
        <v>4.5900000000000003E-2</v>
      </c>
      <c r="M111" s="834"/>
      <c r="N111" s="834"/>
      <c r="O111" s="834"/>
      <c r="P111" s="834"/>
    </row>
    <row r="112" spans="1:23" x14ac:dyDescent="0.2">
      <c r="B112" s="2">
        <f t="shared" si="14"/>
        <v>101</v>
      </c>
      <c r="E112" t="s">
        <v>379</v>
      </c>
      <c r="F112" s="2" t="s">
        <v>130</v>
      </c>
      <c r="G112" t="s">
        <v>380</v>
      </c>
      <c r="H112" s="47">
        <f>'2020 Benchmarking Calculations'!AS33</f>
        <v>173.41619499024227</v>
      </c>
      <c r="I112" s="36">
        <f>'2020 Benchmarking Calculations'!AS37</f>
        <v>176.39678584163704</v>
      </c>
      <c r="J112" s="36">
        <f>I112*(I112/H112)</f>
        <v>179.42860559829015</v>
      </c>
      <c r="K112" s="36">
        <f t="shared" ref="K112:L112" si="16">J112*(J112/I112)</f>
        <v>182.51253475701074</v>
      </c>
      <c r="L112" s="36">
        <f t="shared" si="16"/>
        <v>185.64946894814685</v>
      </c>
      <c r="M112" s="39"/>
      <c r="N112" s="834"/>
      <c r="O112" s="834"/>
      <c r="P112" s="834"/>
    </row>
    <row r="113" spans="1:23" x14ac:dyDescent="0.2">
      <c r="B113" s="2">
        <f t="shared" si="14"/>
        <v>102</v>
      </c>
      <c r="E113" t="s">
        <v>142</v>
      </c>
      <c r="F113" s="2" t="s">
        <v>130</v>
      </c>
      <c r="G113" t="s">
        <v>112</v>
      </c>
      <c r="H113" s="35"/>
      <c r="I113" s="35">
        <f>H112*I110+I111*I112</f>
        <v>17.314723731032458</v>
      </c>
      <c r="J113" s="838">
        <f>I112*J110+J111*J112</f>
        <v>17.059140224760206</v>
      </c>
      <c r="K113" s="838">
        <f t="shared" ref="K113" si="17">J112*K110+K111*K112</f>
        <v>18.192070071573262</v>
      </c>
      <c r="L113" s="838">
        <f>K112*L110+L111*L112</f>
        <v>18.760263824588243</v>
      </c>
      <c r="M113" s="834"/>
      <c r="N113" s="834"/>
      <c r="O113" s="834"/>
      <c r="P113" s="834"/>
    </row>
    <row r="114" spans="1:23" x14ac:dyDescent="0.2">
      <c r="B114" s="2">
        <f t="shared" si="14"/>
        <v>103</v>
      </c>
      <c r="E114" t="s">
        <v>381</v>
      </c>
      <c r="F114" s="2" t="s">
        <v>114</v>
      </c>
      <c r="G114" t="s">
        <v>1176</v>
      </c>
      <c r="I114" s="39">
        <f>I92</f>
        <v>4167550.76</v>
      </c>
      <c r="J114" s="39">
        <f t="shared" ref="J114:L114" si="18">J92</f>
        <v>4739211.0300000012</v>
      </c>
      <c r="K114" s="39">
        <f t="shared" si="18"/>
        <v>3996626</v>
      </c>
      <c r="L114" s="39">
        <f t="shared" si="18"/>
        <v>3429500</v>
      </c>
      <c r="M114" s="39"/>
      <c r="N114" s="834"/>
      <c r="O114" s="834"/>
      <c r="P114" s="834"/>
    </row>
    <row r="115" spans="1:23" x14ac:dyDescent="0.2">
      <c r="B115" s="2">
        <f t="shared" si="14"/>
        <v>104</v>
      </c>
      <c r="E115" t="s">
        <v>148</v>
      </c>
      <c r="F115" s="2" t="s">
        <v>114</v>
      </c>
      <c r="G115" t="s">
        <v>1176</v>
      </c>
      <c r="I115" s="39">
        <f>I93</f>
        <v>0</v>
      </c>
      <c r="J115" s="39">
        <f t="shared" ref="J115:L115" si="19">J93</f>
        <v>0</v>
      </c>
      <c r="K115" s="39">
        <f t="shared" si="19"/>
        <v>0</v>
      </c>
      <c r="L115" s="39">
        <f t="shared" si="19"/>
        <v>0</v>
      </c>
      <c r="M115" s="834"/>
      <c r="N115" s="834"/>
      <c r="O115" s="834"/>
      <c r="P115" s="834"/>
    </row>
    <row r="116" spans="1:23" x14ac:dyDescent="0.2">
      <c r="B116" s="2">
        <f t="shared" si="14"/>
        <v>105</v>
      </c>
      <c r="E116" t="s">
        <v>149</v>
      </c>
      <c r="F116" s="2" t="s">
        <v>130</v>
      </c>
      <c r="G116" t="s">
        <v>112</v>
      </c>
      <c r="I116" s="39">
        <f>(I114-I115)/I112</f>
        <v>23626.00168770356</v>
      </c>
      <c r="J116" s="39">
        <f>(J114-J115)/J112</f>
        <v>26412.795296477314</v>
      </c>
      <c r="K116" s="39">
        <f>(K114-K115)/K112</f>
        <v>21897.816527072697</v>
      </c>
      <c r="L116" s="39">
        <f>(L114-L115)/L112</f>
        <v>18472.985780303432</v>
      </c>
      <c r="M116" s="834"/>
      <c r="N116" s="834"/>
      <c r="O116" s="834"/>
      <c r="P116" s="834"/>
    </row>
    <row r="117" spans="1:23" x14ac:dyDescent="0.2">
      <c r="B117" s="2">
        <f t="shared" si="14"/>
        <v>106</v>
      </c>
      <c r="E117" t="s">
        <v>152</v>
      </c>
      <c r="F117" s="2" t="s">
        <v>130</v>
      </c>
      <c r="G117" t="s">
        <v>112</v>
      </c>
      <c r="I117" s="37">
        <f>I111*H118</f>
        <v>22635.192822323803</v>
      </c>
      <c r="J117" s="37">
        <f>J111*I118</f>
        <v>22680.670949244733</v>
      </c>
      <c r="K117" s="37">
        <f t="shared" ref="K117" si="20">K111*J118</f>
        <v>22851.975456782708</v>
      </c>
      <c r="L117" s="37">
        <f>L111*K118</f>
        <v>22808.179561909015</v>
      </c>
      <c r="M117" s="834"/>
      <c r="N117" s="834"/>
      <c r="O117" s="834"/>
      <c r="P117" s="834"/>
    </row>
    <row r="118" spans="1:23" x14ac:dyDescent="0.2">
      <c r="B118" s="2">
        <f t="shared" si="14"/>
        <v>107</v>
      </c>
      <c r="E118" t="s">
        <v>143</v>
      </c>
      <c r="F118" s="2" t="s">
        <v>130</v>
      </c>
      <c r="G118" t="s">
        <v>1177</v>
      </c>
      <c r="H118" s="39">
        <f>'2020 Benchmarking Calculations'!AS35</f>
        <v>493141.45582404797</v>
      </c>
      <c r="I118" s="37">
        <f>'2020 Benchmarking Calculations'!AS43</f>
        <v>494132.26468942768</v>
      </c>
      <c r="J118" s="37">
        <f>I118+J116-J117</f>
        <v>497864.38903666026</v>
      </c>
      <c r="K118" s="37">
        <f t="shared" ref="K118:L118" si="21">J118+K116-K117</f>
        <v>496910.23010695021</v>
      </c>
      <c r="L118" s="37">
        <f t="shared" si="21"/>
        <v>492575.03632534464</v>
      </c>
      <c r="M118" s="834"/>
      <c r="N118" s="834"/>
      <c r="O118" s="834"/>
      <c r="P118" s="834"/>
    </row>
    <row r="119" spans="1:23" x14ac:dyDescent="0.2">
      <c r="B119" s="2">
        <f t="shared" si="14"/>
        <v>108</v>
      </c>
      <c r="E119" t="s">
        <v>144</v>
      </c>
      <c r="F119" s="2" t="s">
        <v>130</v>
      </c>
      <c r="G119" t="s">
        <v>112</v>
      </c>
      <c r="H119" s="39"/>
      <c r="I119" s="37">
        <f>I113*I118</f>
        <v>8555763.649686845</v>
      </c>
      <c r="J119" s="37">
        <f t="shared" ref="J119:K119" si="22">J113*J118</f>
        <v>8493138.4254909549</v>
      </c>
      <c r="K119" s="37">
        <f t="shared" si="22"/>
        <v>9039825.7253872324</v>
      </c>
      <c r="L119" s="37">
        <f>L113*L118</f>
        <v>9240837.6348696034</v>
      </c>
      <c r="M119" s="834"/>
      <c r="N119" s="834"/>
      <c r="O119" s="834"/>
      <c r="P119" s="834"/>
    </row>
    <row r="120" spans="1:23" x14ac:dyDescent="0.2">
      <c r="B120" s="2">
        <f t="shared" si="14"/>
        <v>109</v>
      </c>
      <c r="E120"/>
      <c r="G120"/>
      <c r="M120" s="834"/>
      <c r="N120" s="834"/>
      <c r="O120" s="834"/>
      <c r="P120" s="834"/>
    </row>
    <row r="121" spans="1:23" x14ac:dyDescent="0.2">
      <c r="B121" s="2">
        <f t="shared" si="14"/>
        <v>110</v>
      </c>
      <c r="C121" t="s">
        <v>237</v>
      </c>
      <c r="E121"/>
      <c r="F121" s="2" t="s">
        <v>130</v>
      </c>
      <c r="G121" t="s">
        <v>112</v>
      </c>
      <c r="H121" s="37"/>
      <c r="I121" s="37">
        <f>I107+I119</f>
        <v>15572928.739686845</v>
      </c>
      <c r="J121" s="37">
        <f>J107+J119</f>
        <v>15129531.405490955</v>
      </c>
      <c r="K121" s="37">
        <f t="shared" ref="K121" si="23">K107+K119</f>
        <v>16433756.397885863</v>
      </c>
      <c r="L121" s="37">
        <f>L107+L119</f>
        <v>17123206.192709874</v>
      </c>
      <c r="M121" s="834"/>
      <c r="N121" s="834"/>
      <c r="O121" s="834"/>
      <c r="P121" s="834"/>
    </row>
    <row r="122" spans="1:23" x14ac:dyDescent="0.2">
      <c r="B122" s="2"/>
      <c r="C122" s="747" t="s">
        <v>1157</v>
      </c>
      <c r="D122" s="747"/>
      <c r="E122" s="747"/>
      <c r="F122" s="748"/>
      <c r="G122" s="747"/>
      <c r="H122" s="749"/>
      <c r="I122" s="750">
        <f>+I121/I96</f>
        <v>561.83450247805922</v>
      </c>
      <c r="J122" s="750">
        <f>+J121/J96</f>
        <v>540.45621938597401</v>
      </c>
      <c r="K122" s="750">
        <f t="shared" ref="K122:L122" si="24">+K121/K96</f>
        <v>587.02469719185081</v>
      </c>
      <c r="L122" s="750">
        <f t="shared" si="24"/>
        <v>608.76017465549899</v>
      </c>
      <c r="M122" s="834"/>
      <c r="N122" s="834"/>
      <c r="O122" s="834"/>
      <c r="P122" s="834"/>
    </row>
    <row r="123" spans="1:23" x14ac:dyDescent="0.2">
      <c r="E123"/>
      <c r="G123"/>
      <c r="H123" s="37"/>
      <c r="I123" s="819"/>
      <c r="J123" s="819"/>
      <c r="K123" s="819"/>
      <c r="L123" s="819"/>
      <c r="M123" s="834"/>
      <c r="N123" s="834"/>
      <c r="O123" s="834"/>
      <c r="P123" s="834"/>
    </row>
    <row r="124" spans="1:23" ht="13.5" thickBot="1" x14ac:dyDescent="0.25">
      <c r="A124" s="865" t="s">
        <v>384</v>
      </c>
      <c r="B124" s="865"/>
      <c r="C124" s="865"/>
      <c r="D124" s="865"/>
      <c r="E124" s="865"/>
      <c r="F124" s="865"/>
      <c r="G124" s="865"/>
      <c r="H124" s="865"/>
      <c r="I124" s="865"/>
      <c r="J124" s="865"/>
      <c r="K124" s="865"/>
      <c r="L124" s="865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</row>
    <row r="125" spans="1:23" ht="13.5" thickTop="1" x14ac:dyDescent="0.2">
      <c r="E125"/>
      <c r="G125"/>
      <c r="M125" s="834"/>
      <c r="N125" s="834"/>
      <c r="O125" s="834"/>
      <c r="P125" s="834"/>
    </row>
    <row r="126" spans="1:23" x14ac:dyDescent="0.2">
      <c r="B126" s="2">
        <v>111</v>
      </c>
      <c r="C126" s="725"/>
      <c r="D126" s="725"/>
      <c r="E126"/>
      <c r="G126"/>
      <c r="M126" s="834"/>
      <c r="N126" s="834"/>
      <c r="O126" s="834"/>
      <c r="P126" s="834"/>
    </row>
    <row r="127" spans="1:23" x14ac:dyDescent="0.2">
      <c r="B127" s="2">
        <v>112</v>
      </c>
      <c r="E127"/>
      <c r="G127"/>
      <c r="M127" s="834"/>
      <c r="N127" s="834"/>
      <c r="O127" s="834"/>
      <c r="P127" s="834"/>
    </row>
    <row r="128" spans="1:23" x14ac:dyDescent="0.2">
      <c r="B128" s="2">
        <v>113</v>
      </c>
      <c r="E128" s="751" t="s">
        <v>385</v>
      </c>
      <c r="F128" s="190"/>
      <c r="G128" s="57"/>
      <c r="H128" s="845"/>
      <c r="I128" s="845"/>
      <c r="J128" s="845"/>
      <c r="K128" s="845"/>
      <c r="L128" s="845"/>
      <c r="M128" s="834"/>
      <c r="N128" s="834"/>
      <c r="O128" s="834"/>
      <c r="P128" s="834"/>
    </row>
    <row r="129" spans="2:16" x14ac:dyDescent="0.2">
      <c r="B129" s="2">
        <v>114</v>
      </c>
      <c r="E129" t="s">
        <v>163</v>
      </c>
      <c r="F129" s="2" t="s">
        <v>114</v>
      </c>
      <c r="G129"/>
      <c r="H129" s="834"/>
      <c r="I129" s="39">
        <f t="shared" ref="I129:L131" si="25">I96</f>
        <v>27718</v>
      </c>
      <c r="J129" s="39">
        <f t="shared" si="25"/>
        <v>27994</v>
      </c>
      <c r="K129" s="39">
        <f t="shared" si="25"/>
        <v>27995</v>
      </c>
      <c r="L129" s="39">
        <f t="shared" si="25"/>
        <v>28128</v>
      </c>
      <c r="M129" s="834"/>
      <c r="N129" s="834"/>
      <c r="O129" s="834"/>
      <c r="P129" s="834"/>
    </row>
    <row r="130" spans="2:16" x14ac:dyDescent="0.2">
      <c r="B130" s="2">
        <v>115</v>
      </c>
      <c r="E130" t="s">
        <v>165</v>
      </c>
      <c r="F130" s="2" t="s">
        <v>114</v>
      </c>
      <c r="G130" t="s">
        <v>1169</v>
      </c>
      <c r="H130" s="834"/>
      <c r="I130" s="846">
        <f t="shared" si="25"/>
        <v>656626236.39999998</v>
      </c>
      <c r="J130" s="846">
        <f t="shared" si="25"/>
        <v>657993749.96395504</v>
      </c>
      <c r="K130" s="846">
        <f t="shared" si="25"/>
        <v>677328105</v>
      </c>
      <c r="L130" s="846">
        <f t="shared" si="25"/>
        <v>682800340</v>
      </c>
      <c r="M130" s="834"/>
      <c r="N130" s="834"/>
      <c r="O130" s="834"/>
      <c r="P130" s="834"/>
    </row>
    <row r="131" spans="2:16" x14ac:dyDescent="0.2">
      <c r="B131" s="2">
        <v>116</v>
      </c>
      <c r="E131" t="s">
        <v>167</v>
      </c>
      <c r="F131" s="2" t="s">
        <v>114</v>
      </c>
      <c r="G131" t="s">
        <v>1169</v>
      </c>
      <c r="H131" s="834"/>
      <c r="I131" s="39">
        <f t="shared" si="25"/>
        <v>115637</v>
      </c>
      <c r="J131" s="39">
        <f t="shared" si="25"/>
        <v>111667.7</v>
      </c>
      <c r="K131" s="39">
        <f t="shared" si="25"/>
        <v>111667.7</v>
      </c>
      <c r="L131" s="39">
        <f t="shared" si="25"/>
        <v>111667.7</v>
      </c>
      <c r="M131" s="834"/>
      <c r="N131" s="834"/>
      <c r="O131" s="834"/>
      <c r="P131" s="834"/>
    </row>
    <row r="132" spans="2:16" x14ac:dyDescent="0.2">
      <c r="B132" s="2">
        <v>117</v>
      </c>
      <c r="E132" t="s">
        <v>278</v>
      </c>
      <c r="F132" s="2" t="s">
        <v>130</v>
      </c>
      <c r="G132" t="s">
        <v>112</v>
      </c>
      <c r="H132" s="39">
        <f>'2020 Benchmarking Calculations'!AS64</f>
        <v>147462</v>
      </c>
      <c r="I132" s="39">
        <f>MAX(H132,I131)</f>
        <v>147462</v>
      </c>
      <c r="J132" s="39">
        <f t="shared" ref="J132:L132" si="26">MAX(I132,J131)</f>
        <v>147462</v>
      </c>
      <c r="K132" s="39">
        <f t="shared" si="26"/>
        <v>147462</v>
      </c>
      <c r="L132" s="39">
        <f t="shared" si="26"/>
        <v>147462</v>
      </c>
      <c r="M132" s="834"/>
      <c r="N132" s="834"/>
      <c r="O132" s="834"/>
      <c r="P132" s="834"/>
    </row>
    <row r="133" spans="2:16" x14ac:dyDescent="0.2">
      <c r="B133" s="2">
        <v>118</v>
      </c>
      <c r="E133"/>
      <c r="G133"/>
      <c r="H133" s="834"/>
      <c r="I133" s="834"/>
      <c r="J133" s="834"/>
      <c r="K133" s="834"/>
      <c r="L133" s="834"/>
      <c r="M133" s="834"/>
      <c r="N133" s="834"/>
      <c r="O133" s="834"/>
      <c r="P133" s="834"/>
    </row>
    <row r="134" spans="2:16" x14ac:dyDescent="0.2">
      <c r="B134" s="2">
        <v>119</v>
      </c>
      <c r="E134" s="751" t="s">
        <v>386</v>
      </c>
      <c r="F134" s="190"/>
      <c r="G134" s="57"/>
      <c r="H134" s="847"/>
      <c r="I134" s="847"/>
      <c r="J134" s="845"/>
      <c r="K134" s="845"/>
      <c r="L134" s="845"/>
      <c r="M134" s="834"/>
      <c r="N134" s="834"/>
      <c r="O134" s="834"/>
      <c r="P134" s="834"/>
    </row>
    <row r="135" spans="2:16" x14ac:dyDescent="0.2">
      <c r="B135" s="2">
        <v>120</v>
      </c>
      <c r="E135" t="s">
        <v>387</v>
      </c>
      <c r="F135" s="2" t="s">
        <v>130</v>
      </c>
      <c r="G135" t="s">
        <v>174</v>
      </c>
      <c r="H135" s="834"/>
      <c r="I135" s="51">
        <f>'2020 Benchmarking Calculations'!AS68</f>
        <v>1.7041465854851615E-2</v>
      </c>
      <c r="J135" s="51">
        <f>I135</f>
        <v>1.7041465854851615E-2</v>
      </c>
      <c r="K135" s="51">
        <f t="shared" ref="K135:L135" si="27">J135</f>
        <v>1.7041465854851615E-2</v>
      </c>
      <c r="L135" s="51">
        <f t="shared" si="27"/>
        <v>1.7041465854851615E-2</v>
      </c>
      <c r="M135" s="834"/>
      <c r="N135" s="834"/>
      <c r="O135" s="834"/>
      <c r="P135" s="834"/>
    </row>
    <row r="136" spans="2:16" x14ac:dyDescent="0.2">
      <c r="B136" s="2">
        <v>121</v>
      </c>
      <c r="E136" t="s">
        <v>1178</v>
      </c>
      <c r="F136" s="2" t="s">
        <v>130</v>
      </c>
      <c r="G136" t="s">
        <v>176</v>
      </c>
      <c r="H136" s="834"/>
      <c r="I136" s="51">
        <f>'2020 Benchmarking Calculations'!AS69</f>
        <v>7.0404935826117857E-2</v>
      </c>
      <c r="J136" s="51">
        <f t="shared" ref="J136:L137" si="28">I136</f>
        <v>7.0404935826117857E-2</v>
      </c>
      <c r="K136" s="51">
        <f t="shared" si="28"/>
        <v>7.0404935826117857E-2</v>
      </c>
      <c r="L136" s="51">
        <f t="shared" si="28"/>
        <v>7.0404935826117857E-2</v>
      </c>
      <c r="M136" s="834"/>
      <c r="N136" s="834"/>
      <c r="O136" s="834"/>
      <c r="P136" s="834"/>
    </row>
    <row r="137" spans="2:16" x14ac:dyDescent="0.2">
      <c r="B137" s="2">
        <v>122</v>
      </c>
      <c r="E137" t="s">
        <v>389</v>
      </c>
      <c r="F137" s="2" t="s">
        <v>130</v>
      </c>
      <c r="G137" t="s">
        <v>112</v>
      </c>
      <c r="H137" s="834"/>
      <c r="I137" s="51">
        <f>I135*0.3+I136*0.7</f>
        <v>5.439589483473798E-2</v>
      </c>
      <c r="J137" s="51">
        <f t="shared" si="28"/>
        <v>5.439589483473798E-2</v>
      </c>
      <c r="K137" s="51">
        <f t="shared" si="28"/>
        <v>5.439589483473798E-2</v>
      </c>
      <c r="L137" s="51">
        <f t="shared" si="28"/>
        <v>5.439589483473798E-2</v>
      </c>
      <c r="M137" s="834"/>
      <c r="N137" s="834"/>
      <c r="O137" s="834"/>
      <c r="P137" s="834"/>
    </row>
    <row r="138" spans="2:16" x14ac:dyDescent="0.2">
      <c r="B138" s="2">
        <v>123</v>
      </c>
      <c r="E138" t="s">
        <v>390</v>
      </c>
      <c r="F138" s="2" t="s">
        <v>130</v>
      </c>
      <c r="G138" t="s">
        <v>112</v>
      </c>
      <c r="H138" s="36">
        <f>'2020 Benchmarking Calculations'!AS71</f>
        <v>123.82510094921582</v>
      </c>
      <c r="I138" s="838">
        <f>H138*EXP(I137)</f>
        <v>130.7472393240671</v>
      </c>
      <c r="J138" s="838">
        <f t="shared" ref="J138:L138" si="29">I138*EXP(J137)</f>
        <v>138.05634285633215</v>
      </c>
      <c r="K138" s="838">
        <f t="shared" si="29"/>
        <v>145.77404388343956</v>
      </c>
      <c r="L138" s="838">
        <f t="shared" si="29"/>
        <v>153.92318404555144</v>
      </c>
      <c r="M138" s="834"/>
      <c r="N138" s="834"/>
      <c r="O138" s="834"/>
      <c r="P138" s="834"/>
    </row>
    <row r="139" spans="2:16" x14ac:dyDescent="0.2">
      <c r="B139" s="2">
        <v>124</v>
      </c>
      <c r="H139" s="834"/>
      <c r="I139" s="838"/>
      <c r="J139" s="838"/>
      <c r="K139" s="838"/>
      <c r="L139" s="838"/>
      <c r="M139" s="834"/>
      <c r="N139" s="834"/>
      <c r="O139" s="834"/>
      <c r="P139" s="834"/>
    </row>
    <row r="140" spans="2:16" x14ac:dyDescent="0.2">
      <c r="B140" s="2">
        <v>125</v>
      </c>
      <c r="E140" t="s">
        <v>391</v>
      </c>
      <c r="G140"/>
      <c r="H140" s="834"/>
      <c r="I140" s="838">
        <f t="shared" ref="I140:L140" si="30">I113</f>
        <v>17.314723731032458</v>
      </c>
      <c r="J140" s="838">
        <f t="shared" si="30"/>
        <v>17.059140224760206</v>
      </c>
      <c r="K140" s="838">
        <f t="shared" si="30"/>
        <v>18.192070071573262</v>
      </c>
      <c r="L140" s="838">
        <f t="shared" si="30"/>
        <v>18.760263824588243</v>
      </c>
      <c r="M140" s="834"/>
      <c r="N140" s="834"/>
      <c r="O140" s="834"/>
      <c r="P140" s="834"/>
    </row>
    <row r="141" spans="2:16" x14ac:dyDescent="0.2">
      <c r="B141" s="2">
        <v>126</v>
      </c>
      <c r="H141" s="834"/>
      <c r="I141" s="834"/>
      <c r="J141" s="834"/>
      <c r="K141" s="834"/>
      <c r="L141" s="834"/>
      <c r="M141" s="834"/>
      <c r="N141" s="834"/>
      <c r="O141" s="834"/>
      <c r="P141" s="834"/>
    </row>
    <row r="142" spans="2:16" x14ac:dyDescent="0.2">
      <c r="B142" s="2">
        <v>127</v>
      </c>
      <c r="E142" s="751" t="s">
        <v>179</v>
      </c>
      <c r="F142" s="190"/>
      <c r="G142" s="57"/>
      <c r="H142" s="845"/>
      <c r="I142" s="845"/>
      <c r="J142" s="845"/>
      <c r="K142" s="845"/>
      <c r="L142" s="845"/>
      <c r="M142" s="834"/>
      <c r="N142" s="834"/>
      <c r="O142" s="834"/>
      <c r="P142" s="834"/>
    </row>
    <row r="143" spans="2:16" x14ac:dyDescent="0.2">
      <c r="B143" s="2">
        <v>128</v>
      </c>
      <c r="E143" t="s">
        <v>180</v>
      </c>
      <c r="F143" s="2" t="s">
        <v>114</v>
      </c>
      <c r="G143" t="s">
        <v>1176</v>
      </c>
      <c r="H143" s="36"/>
      <c r="I143" s="36">
        <f>I99</f>
        <v>335</v>
      </c>
      <c r="J143" s="36">
        <f t="shared" ref="J143:L143" si="31">J99</f>
        <v>334</v>
      </c>
      <c r="K143" s="36">
        <f t="shared" si="31"/>
        <v>334</v>
      </c>
      <c r="L143" s="36">
        <f t="shared" si="31"/>
        <v>334</v>
      </c>
      <c r="M143" s="834"/>
      <c r="N143" s="834"/>
      <c r="O143" s="834"/>
      <c r="P143" s="834"/>
    </row>
    <row r="144" spans="2:16" x14ac:dyDescent="0.2">
      <c r="B144" s="2">
        <v>129</v>
      </c>
      <c r="E144" t="s">
        <v>183</v>
      </c>
      <c r="F144" s="2" t="s">
        <v>130</v>
      </c>
      <c r="G144" t="s">
        <v>112</v>
      </c>
      <c r="H144" s="36">
        <f>'2020 Benchmarking Calculations'!AS77</f>
        <v>351.60000000000008</v>
      </c>
      <c r="I144" s="36">
        <f>(H144*18+I143)/19</f>
        <v>350.72631578947374</v>
      </c>
      <c r="J144" s="36">
        <f>(I144*19+J143)/20</f>
        <v>349.89000000000004</v>
      </c>
      <c r="K144" s="36">
        <f>(J144*20+K143)/21</f>
        <v>349.13333333333338</v>
      </c>
      <c r="L144" s="36">
        <f>(K144*21+L143)/22</f>
        <v>348.4454545454546</v>
      </c>
      <c r="M144" s="834"/>
      <c r="N144" s="834"/>
      <c r="O144" s="834"/>
      <c r="P144" s="834"/>
    </row>
    <row r="145" spans="2:16" x14ac:dyDescent="0.2">
      <c r="B145" s="2">
        <v>130</v>
      </c>
      <c r="E145" t="s">
        <v>184</v>
      </c>
      <c r="F145" s="2" t="s">
        <v>130</v>
      </c>
      <c r="G145" t="s">
        <v>112</v>
      </c>
      <c r="H145" s="39"/>
      <c r="I145" s="39">
        <v>26944</v>
      </c>
      <c r="J145" s="39">
        <v>26844</v>
      </c>
      <c r="K145" s="39">
        <v>26775</v>
      </c>
      <c r="L145" s="39">
        <v>26358</v>
      </c>
      <c r="M145" s="834"/>
      <c r="N145" s="834"/>
      <c r="O145" s="834"/>
      <c r="P145" s="834"/>
    </row>
    <row r="146" spans="2:16" x14ac:dyDescent="0.2">
      <c r="B146" s="2">
        <v>131</v>
      </c>
      <c r="E146" s="2" t="s">
        <v>186</v>
      </c>
      <c r="F146" s="2" t="s">
        <v>130</v>
      </c>
      <c r="G146" t="s">
        <v>112</v>
      </c>
      <c r="H146" s="39"/>
      <c r="I146" s="51">
        <f t="shared" ref="I146:L146" si="32">(I129-I145)/I145</f>
        <v>2.8726247030878858E-2</v>
      </c>
      <c r="J146" s="51">
        <f t="shared" si="32"/>
        <v>4.2840113246908063E-2</v>
      </c>
      <c r="K146" s="51">
        <f t="shared" si="32"/>
        <v>4.5564892623716151E-2</v>
      </c>
      <c r="L146" s="51">
        <f t="shared" si="32"/>
        <v>6.7152287730480306E-2</v>
      </c>
      <c r="M146" s="834"/>
      <c r="N146" s="834"/>
      <c r="O146" s="834"/>
      <c r="P146" s="834"/>
    </row>
    <row r="147" spans="2:16" x14ac:dyDescent="0.2">
      <c r="B147" s="2">
        <v>132</v>
      </c>
      <c r="H147" s="834"/>
      <c r="I147" s="834"/>
      <c r="J147" s="834"/>
      <c r="K147" s="834"/>
      <c r="L147" s="834"/>
      <c r="M147" s="834"/>
      <c r="N147" s="834"/>
      <c r="O147" s="834"/>
      <c r="P147" s="834"/>
    </row>
    <row r="148" spans="2:16" x14ac:dyDescent="0.2">
      <c r="B148" s="2">
        <v>133</v>
      </c>
      <c r="C148" t="s">
        <v>396</v>
      </c>
      <c r="E148"/>
      <c r="G148"/>
      <c r="H148" s="834"/>
      <c r="I148" s="51"/>
      <c r="J148" s="834"/>
      <c r="K148" s="834"/>
      <c r="L148" s="834"/>
      <c r="M148" s="834"/>
      <c r="N148" s="834"/>
      <c r="O148" s="834"/>
      <c r="P148" s="834"/>
    </row>
    <row r="149" spans="2:16" x14ac:dyDescent="0.2">
      <c r="B149" s="2">
        <v>134</v>
      </c>
      <c r="E149"/>
      <c r="G149"/>
      <c r="H149" s="834"/>
      <c r="I149" s="39"/>
      <c r="J149" s="834"/>
      <c r="K149" s="834"/>
      <c r="L149" s="834"/>
      <c r="M149" s="834"/>
      <c r="N149" s="834"/>
      <c r="O149" s="834"/>
      <c r="P149" s="834"/>
    </row>
    <row r="150" spans="2:16" outlineLevel="1" x14ac:dyDescent="0.2">
      <c r="B150" s="2">
        <v>135</v>
      </c>
      <c r="C150" s="725" t="s">
        <v>397</v>
      </c>
      <c r="D150" s="725"/>
      <c r="E150"/>
      <c r="G150"/>
      <c r="H150" s="834"/>
      <c r="I150" s="51"/>
      <c r="J150" s="834"/>
      <c r="K150" s="834"/>
      <c r="L150" s="834"/>
      <c r="M150" s="834"/>
      <c r="N150" s="834"/>
      <c r="O150" s="834"/>
      <c r="P150" s="834"/>
    </row>
    <row r="151" spans="2:16" outlineLevel="1" x14ac:dyDescent="0.2">
      <c r="B151" s="2">
        <v>136</v>
      </c>
      <c r="C151" s="725"/>
      <c r="D151" s="725"/>
      <c r="E151"/>
      <c r="G151"/>
      <c r="H151" s="834"/>
      <c r="I151" s="834"/>
      <c r="J151" s="834"/>
      <c r="K151" s="834"/>
      <c r="L151" s="834"/>
      <c r="M151" s="834"/>
      <c r="N151" s="834"/>
      <c r="O151" s="834"/>
      <c r="P151" s="834"/>
    </row>
    <row r="152" spans="2:16" outlineLevel="1" x14ac:dyDescent="0.2">
      <c r="B152" s="2">
        <v>137</v>
      </c>
      <c r="E152" t="s">
        <v>191</v>
      </c>
      <c r="F152" s="2" t="s">
        <v>130</v>
      </c>
      <c r="G152" t="s">
        <v>188</v>
      </c>
      <c r="H152" s="840"/>
      <c r="I152" s="840">
        <v>1</v>
      </c>
      <c r="J152" s="840">
        <v>1</v>
      </c>
      <c r="K152" s="840">
        <v>1</v>
      </c>
      <c r="L152" s="840">
        <v>1</v>
      </c>
      <c r="M152" s="834"/>
      <c r="N152" s="834"/>
      <c r="O152" s="834"/>
      <c r="P152" s="834"/>
    </row>
    <row r="153" spans="2:16" outlineLevel="1" x14ac:dyDescent="0.2">
      <c r="B153" s="2">
        <v>138</v>
      </c>
      <c r="E153" t="s">
        <v>400</v>
      </c>
      <c r="F153" s="2" t="s">
        <v>130</v>
      </c>
      <c r="G153" t="s">
        <v>112</v>
      </c>
      <c r="H153" s="848"/>
      <c r="I153" s="848">
        <f t="shared" ref="I153:L153" si="33">I113/I138</f>
        <v>0.13242898144959361</v>
      </c>
      <c r="J153" s="848">
        <f t="shared" si="33"/>
        <v>0.12356650822275324</v>
      </c>
      <c r="K153" s="848">
        <f t="shared" si="33"/>
        <v>0.12479636008533578</v>
      </c>
      <c r="L153" s="848">
        <f t="shared" si="33"/>
        <v>0.12188068964995165</v>
      </c>
      <c r="M153" s="834"/>
      <c r="N153" s="834"/>
      <c r="O153" s="834"/>
      <c r="P153" s="834"/>
    </row>
    <row r="154" spans="2:16" outlineLevel="1" x14ac:dyDescent="0.2">
      <c r="B154" s="2">
        <v>139</v>
      </c>
      <c r="E154" t="s">
        <v>401</v>
      </c>
      <c r="F154" s="2" t="s">
        <v>130</v>
      </c>
      <c r="G154" t="s">
        <v>112</v>
      </c>
      <c r="H154" s="842"/>
      <c r="I154" s="842">
        <f t="shared" ref="I154:L154" si="34">I96</f>
        <v>27718</v>
      </c>
      <c r="J154" s="842">
        <f t="shared" si="34"/>
        <v>27994</v>
      </c>
      <c r="K154" s="842">
        <f t="shared" si="34"/>
        <v>27995</v>
      </c>
      <c r="L154" s="842">
        <f t="shared" si="34"/>
        <v>28128</v>
      </c>
      <c r="M154" s="834"/>
      <c r="N154" s="834"/>
      <c r="O154" s="834"/>
      <c r="P154" s="834"/>
    </row>
    <row r="155" spans="2:16" outlineLevel="1" x14ac:dyDescent="0.2">
      <c r="B155" s="2">
        <v>140</v>
      </c>
      <c r="E155" t="s">
        <v>402</v>
      </c>
      <c r="F155" s="2" t="s">
        <v>130</v>
      </c>
      <c r="G155" t="s">
        <v>112</v>
      </c>
      <c r="H155" s="39"/>
      <c r="I155" s="842">
        <f>I132</f>
        <v>147462</v>
      </c>
      <c r="J155" s="842">
        <f t="shared" ref="J155:L155" si="35">J132</f>
        <v>147462</v>
      </c>
      <c r="K155" s="842">
        <f t="shared" si="35"/>
        <v>147462</v>
      </c>
      <c r="L155" s="842">
        <f t="shared" si="35"/>
        <v>147462</v>
      </c>
      <c r="M155" s="834"/>
      <c r="N155" s="834"/>
      <c r="O155" s="834"/>
      <c r="P155" s="834"/>
    </row>
    <row r="156" spans="2:16" outlineLevel="1" x14ac:dyDescent="0.2">
      <c r="B156" s="2">
        <v>141</v>
      </c>
      <c r="E156" t="s">
        <v>403</v>
      </c>
      <c r="F156" s="2" t="s">
        <v>130</v>
      </c>
      <c r="G156" t="s">
        <v>112</v>
      </c>
      <c r="H156" s="846"/>
      <c r="I156" s="846">
        <f t="shared" ref="I156:L156" si="36">I97</f>
        <v>656626236.39999998</v>
      </c>
      <c r="J156" s="846">
        <f t="shared" si="36"/>
        <v>657993749.96395504</v>
      </c>
      <c r="K156" s="846">
        <f t="shared" si="36"/>
        <v>677328105</v>
      </c>
      <c r="L156" s="846">
        <f t="shared" si="36"/>
        <v>682800340</v>
      </c>
      <c r="M156" s="834"/>
      <c r="N156" s="834"/>
      <c r="O156" s="834"/>
      <c r="P156" s="834"/>
    </row>
    <row r="157" spans="2:16" outlineLevel="1" x14ac:dyDescent="0.2">
      <c r="B157" s="2">
        <v>142</v>
      </c>
      <c r="E157" t="s">
        <v>207</v>
      </c>
      <c r="F157" s="2" t="s">
        <v>130</v>
      </c>
      <c r="G157" t="s">
        <v>112</v>
      </c>
      <c r="H157" s="849"/>
      <c r="I157" s="849">
        <f>I144</f>
        <v>350.72631578947374</v>
      </c>
      <c r="J157" s="849">
        <f t="shared" ref="J157:L157" si="37">J144</f>
        <v>349.89000000000004</v>
      </c>
      <c r="K157" s="849">
        <f t="shared" si="37"/>
        <v>349.13333333333338</v>
      </c>
      <c r="L157" s="849">
        <f t="shared" si="37"/>
        <v>348.4454545454546</v>
      </c>
      <c r="M157" s="834"/>
      <c r="N157" s="834"/>
      <c r="O157" s="834"/>
      <c r="P157" s="834"/>
    </row>
    <row r="158" spans="2:16" outlineLevel="1" x14ac:dyDescent="0.2">
      <c r="B158" s="2">
        <v>143</v>
      </c>
      <c r="E158" t="s">
        <v>208</v>
      </c>
      <c r="F158" s="2" t="s">
        <v>130</v>
      </c>
      <c r="G158" t="s">
        <v>112</v>
      </c>
      <c r="H158" s="844"/>
      <c r="I158" s="844">
        <f>I146</f>
        <v>2.8726247030878858E-2</v>
      </c>
      <c r="J158" s="844">
        <f t="shared" ref="J158:K158" si="38">J146</f>
        <v>4.2840113246908063E-2</v>
      </c>
      <c r="K158" s="844">
        <f t="shared" si="38"/>
        <v>4.5564892623716151E-2</v>
      </c>
      <c r="L158" s="844">
        <f>L146</f>
        <v>6.7152287730480306E-2</v>
      </c>
      <c r="M158" s="834"/>
      <c r="N158" s="834"/>
      <c r="O158" s="834"/>
      <c r="P158" s="834"/>
    </row>
    <row r="159" spans="2:16" outlineLevel="1" x14ac:dyDescent="0.2">
      <c r="B159" s="2">
        <v>144</v>
      </c>
      <c r="E159" t="s">
        <v>209</v>
      </c>
      <c r="F159" s="2" t="s">
        <v>130</v>
      </c>
      <c r="G159" t="s">
        <v>112</v>
      </c>
      <c r="H159" s="834"/>
      <c r="I159" s="834">
        <f t="shared" ref="I159:L159" si="39">I5-2006</f>
        <v>14</v>
      </c>
      <c r="J159" s="834">
        <f t="shared" si="39"/>
        <v>15</v>
      </c>
      <c r="K159" s="834">
        <f t="shared" si="39"/>
        <v>16</v>
      </c>
      <c r="L159" s="834">
        <f t="shared" si="39"/>
        <v>17</v>
      </c>
      <c r="M159" s="834"/>
      <c r="N159" s="834"/>
      <c r="O159" s="834"/>
      <c r="P159" s="834"/>
    </row>
    <row r="160" spans="2:16" outlineLevel="1" x14ac:dyDescent="0.2">
      <c r="B160" s="2">
        <v>145</v>
      </c>
      <c r="E160"/>
      <c r="G160"/>
      <c r="H160" s="834"/>
      <c r="I160" s="834"/>
      <c r="J160" s="834"/>
      <c r="K160" s="834"/>
      <c r="L160" s="834"/>
      <c r="M160" s="834"/>
      <c r="N160" s="834"/>
      <c r="O160" s="834"/>
      <c r="P160" s="834"/>
    </row>
    <row r="161" spans="2:16" outlineLevel="1" x14ac:dyDescent="0.2">
      <c r="B161" s="2">
        <v>146</v>
      </c>
      <c r="D161" s="725"/>
      <c r="E161"/>
      <c r="G161"/>
      <c r="H161" s="834"/>
      <c r="I161" s="834"/>
      <c r="J161" s="834"/>
      <c r="K161" s="834"/>
      <c r="L161" s="834"/>
      <c r="M161" s="834"/>
      <c r="N161" s="834"/>
      <c r="O161" s="834"/>
      <c r="P161" s="834"/>
    </row>
    <row r="162" spans="2:16" outlineLevel="1" x14ac:dyDescent="0.2">
      <c r="B162" s="2">
        <v>147</v>
      </c>
      <c r="C162" s="725" t="s">
        <v>398</v>
      </c>
      <c r="D162" s="725"/>
      <c r="E162"/>
      <c r="G162"/>
      <c r="H162" s="834"/>
      <c r="I162" s="834"/>
      <c r="J162" s="834"/>
      <c r="K162" s="834"/>
      <c r="L162" s="834"/>
      <c r="M162" s="834"/>
      <c r="N162" s="834"/>
      <c r="O162" s="834"/>
      <c r="P162" s="834"/>
    </row>
    <row r="163" spans="2:16" outlineLevel="1" x14ac:dyDescent="0.2">
      <c r="B163" s="2">
        <v>148</v>
      </c>
      <c r="D163">
        <v>91</v>
      </c>
      <c r="E163" t="s">
        <v>191</v>
      </c>
      <c r="F163" s="2" t="s">
        <v>130</v>
      </c>
      <c r="G163" s="242" t="s">
        <v>399</v>
      </c>
      <c r="H163" s="75"/>
      <c r="I163" s="75">
        <v>12.814116835927887</v>
      </c>
      <c r="J163" s="75">
        <v>12.814116835927887</v>
      </c>
      <c r="K163" s="75">
        <v>12.814116835927887</v>
      </c>
      <c r="L163" s="75">
        <v>12.814116835927887</v>
      </c>
      <c r="M163" s="834"/>
      <c r="N163" s="834"/>
      <c r="O163" s="834"/>
      <c r="P163" s="834"/>
    </row>
    <row r="164" spans="2:16" outlineLevel="1" x14ac:dyDescent="0.2">
      <c r="B164" s="2">
        <v>149</v>
      </c>
      <c r="D164">
        <v>92</v>
      </c>
      <c r="E164" t="s">
        <v>400</v>
      </c>
      <c r="F164" s="2" t="s">
        <v>130</v>
      </c>
      <c r="G164" s="242" t="s">
        <v>399</v>
      </c>
      <c r="H164" s="75"/>
      <c r="I164" s="75">
        <v>0.62903862070960403</v>
      </c>
      <c r="J164" s="75">
        <v>0.62903862070960403</v>
      </c>
      <c r="K164" s="75">
        <v>0.62903862070960403</v>
      </c>
      <c r="L164" s="75">
        <v>0.62903862070960403</v>
      </c>
      <c r="M164" s="834"/>
      <c r="N164" s="834"/>
      <c r="O164" s="834"/>
      <c r="P164" s="834"/>
    </row>
    <row r="165" spans="2:16" outlineLevel="1" x14ac:dyDescent="0.2">
      <c r="B165" s="2">
        <v>150</v>
      </c>
      <c r="D165">
        <v>93</v>
      </c>
      <c r="E165" t="s">
        <v>401</v>
      </c>
      <c r="F165" s="2" t="s">
        <v>130</v>
      </c>
      <c r="G165" s="242" t="s">
        <v>399</v>
      </c>
      <c r="H165" s="75"/>
      <c r="I165" s="75">
        <v>0.44290459816855243</v>
      </c>
      <c r="J165" s="75">
        <v>0.44290459816855243</v>
      </c>
      <c r="K165" s="75">
        <v>0.44290459816855243</v>
      </c>
      <c r="L165" s="75">
        <v>0.44290459816855243</v>
      </c>
      <c r="M165" s="834"/>
      <c r="N165" s="834"/>
      <c r="O165" s="834"/>
      <c r="P165" s="834"/>
    </row>
    <row r="166" spans="2:16" outlineLevel="1" x14ac:dyDescent="0.2">
      <c r="B166" s="2">
        <v>151</v>
      </c>
      <c r="D166">
        <v>94</v>
      </c>
      <c r="E166" t="s">
        <v>402</v>
      </c>
      <c r="F166" s="2" t="s">
        <v>130</v>
      </c>
      <c r="G166" s="242" t="s">
        <v>399</v>
      </c>
      <c r="H166" s="75"/>
      <c r="I166" s="75">
        <v>0.16303950431475447</v>
      </c>
      <c r="J166" s="75">
        <v>0.16303950431475447</v>
      </c>
      <c r="K166" s="75">
        <v>0.16303950431475447</v>
      </c>
      <c r="L166" s="75">
        <v>0.16303950431475447</v>
      </c>
      <c r="M166" s="834"/>
      <c r="N166" s="834"/>
      <c r="O166" s="834"/>
      <c r="P166" s="834"/>
    </row>
    <row r="167" spans="2:16" outlineLevel="1" x14ac:dyDescent="0.2">
      <c r="B167" s="2">
        <v>152</v>
      </c>
      <c r="D167">
        <v>95</v>
      </c>
      <c r="E167" t="s">
        <v>403</v>
      </c>
      <c r="F167" s="2" t="s">
        <v>130</v>
      </c>
      <c r="G167" s="242" t="s">
        <v>399</v>
      </c>
      <c r="H167" s="75"/>
      <c r="I167" s="75">
        <v>0.10524242364690309</v>
      </c>
      <c r="J167" s="75">
        <v>0.10524242364690309</v>
      </c>
      <c r="K167" s="75">
        <v>0.10524242364690309</v>
      </c>
      <c r="L167" s="75">
        <v>0.10524242364690309</v>
      </c>
      <c r="M167" s="834"/>
      <c r="N167" s="834"/>
      <c r="O167" s="834"/>
      <c r="P167" s="834"/>
    </row>
    <row r="168" spans="2:16" outlineLevel="1" x14ac:dyDescent="0.2">
      <c r="B168" s="2">
        <v>153</v>
      </c>
      <c r="D168">
        <v>96</v>
      </c>
      <c r="E168" t="s">
        <v>197</v>
      </c>
      <c r="F168" s="2" t="s">
        <v>130</v>
      </c>
      <c r="G168" s="242" t="s">
        <v>399</v>
      </c>
      <c r="H168" s="75"/>
      <c r="I168" s="75">
        <v>0.13311598005915859</v>
      </c>
      <c r="J168" s="75">
        <v>0.13311598005915859</v>
      </c>
      <c r="K168" s="75">
        <v>0.13311598005915859</v>
      </c>
      <c r="L168" s="75">
        <v>0.13311598005915859</v>
      </c>
      <c r="M168" s="834"/>
      <c r="N168" s="834"/>
      <c r="O168" s="834"/>
      <c r="P168" s="834"/>
    </row>
    <row r="169" spans="2:16" outlineLevel="1" x14ac:dyDescent="0.2">
      <c r="B169" s="2">
        <v>154</v>
      </c>
      <c r="D169">
        <v>97</v>
      </c>
      <c r="E169" t="s">
        <v>198</v>
      </c>
      <c r="F169" s="2" t="s">
        <v>130</v>
      </c>
      <c r="G169" s="242" t="s">
        <v>399</v>
      </c>
      <c r="H169" s="75"/>
      <c r="I169" s="75">
        <v>-0.37138961260064557</v>
      </c>
      <c r="J169" s="75">
        <v>-0.37138961260064557</v>
      </c>
      <c r="K169" s="75">
        <v>-0.37138961260064557</v>
      </c>
      <c r="L169" s="75">
        <v>-0.37138961260064557</v>
      </c>
      <c r="M169" s="834"/>
      <c r="N169" s="834"/>
      <c r="O169" s="834"/>
      <c r="P169" s="834"/>
    </row>
    <row r="170" spans="2:16" outlineLevel="1" x14ac:dyDescent="0.2">
      <c r="B170" s="2">
        <v>155</v>
      </c>
      <c r="D170">
        <v>98</v>
      </c>
      <c r="E170" t="s">
        <v>199</v>
      </c>
      <c r="F170" s="2" t="s">
        <v>130</v>
      </c>
      <c r="G170" s="242" t="s">
        <v>399</v>
      </c>
      <c r="H170" s="75"/>
      <c r="I170" s="75">
        <v>0.18884973319552725</v>
      </c>
      <c r="J170" s="75">
        <v>0.18884973319552725</v>
      </c>
      <c r="K170" s="75">
        <v>0.18884973319552725</v>
      </c>
      <c r="L170" s="75">
        <v>0.18884973319552725</v>
      </c>
      <c r="M170" s="834"/>
      <c r="N170" s="834"/>
      <c r="O170" s="834"/>
      <c r="P170" s="834"/>
    </row>
    <row r="171" spans="2:16" outlineLevel="1" x14ac:dyDescent="0.2">
      <c r="B171" s="2">
        <v>156</v>
      </c>
      <c r="D171">
        <v>99</v>
      </c>
      <c r="E171" t="s">
        <v>200</v>
      </c>
      <c r="F171" s="2" t="s">
        <v>130</v>
      </c>
      <c r="G171" s="242" t="s">
        <v>399</v>
      </c>
      <c r="H171" s="75"/>
      <c r="I171" s="75">
        <v>0.16660033235186913</v>
      </c>
      <c r="J171" s="75">
        <v>0.16660033235186913</v>
      </c>
      <c r="K171" s="75">
        <v>0.16660033235186913</v>
      </c>
      <c r="L171" s="75">
        <v>0.16660033235186913</v>
      </c>
      <c r="M171" s="834"/>
      <c r="N171" s="834"/>
      <c r="O171" s="834"/>
      <c r="P171" s="834"/>
    </row>
    <row r="172" spans="2:16" outlineLevel="1" x14ac:dyDescent="0.2">
      <c r="B172" s="2">
        <v>157</v>
      </c>
      <c r="D172">
        <v>100</v>
      </c>
      <c r="E172" t="s">
        <v>201</v>
      </c>
      <c r="F172" s="2" t="s">
        <v>130</v>
      </c>
      <c r="G172" s="242" t="s">
        <v>399</v>
      </c>
      <c r="H172" s="75"/>
      <c r="I172" s="75">
        <v>5.3265333346367405E-2</v>
      </c>
      <c r="J172" s="75">
        <v>5.3265333346367405E-2</v>
      </c>
      <c r="K172" s="75">
        <v>5.3265333346367405E-2</v>
      </c>
      <c r="L172" s="75">
        <v>5.3265333346367405E-2</v>
      </c>
      <c r="M172" s="834"/>
      <c r="N172" s="834"/>
      <c r="O172" s="834"/>
      <c r="P172" s="834"/>
    </row>
    <row r="173" spans="2:16" outlineLevel="1" x14ac:dyDescent="0.2">
      <c r="B173" s="2">
        <v>158</v>
      </c>
      <c r="D173">
        <v>101</v>
      </c>
      <c r="E173" t="s">
        <v>202</v>
      </c>
      <c r="F173" s="2" t="s">
        <v>130</v>
      </c>
      <c r="G173" s="242" t="s">
        <v>399</v>
      </c>
      <c r="H173" s="75"/>
      <c r="I173" s="75">
        <v>1.0124985957135957E-2</v>
      </c>
      <c r="J173" s="75">
        <v>1.0124985957135957E-2</v>
      </c>
      <c r="K173" s="75">
        <v>1.0124985957135957E-2</v>
      </c>
      <c r="L173" s="75">
        <v>1.0124985957135957E-2</v>
      </c>
      <c r="M173" s="834"/>
      <c r="N173" s="834"/>
      <c r="O173" s="834"/>
      <c r="P173" s="834"/>
    </row>
    <row r="174" spans="2:16" outlineLevel="1" x14ac:dyDescent="0.2">
      <c r="B174" s="2">
        <v>159</v>
      </c>
      <c r="D174">
        <v>102</v>
      </c>
      <c r="E174" t="s">
        <v>203</v>
      </c>
      <c r="F174" s="2" t="s">
        <v>130</v>
      </c>
      <c r="G174" s="242" t="s">
        <v>399</v>
      </c>
      <c r="H174" s="75"/>
      <c r="I174" s="75">
        <v>3.1725297581755574E-4</v>
      </c>
      <c r="J174" s="75">
        <v>3.1725297581755574E-4</v>
      </c>
      <c r="K174" s="75">
        <v>3.1725297581755574E-4</v>
      </c>
      <c r="L174" s="75">
        <v>3.1725297581755574E-4</v>
      </c>
      <c r="M174" s="834"/>
      <c r="N174" s="834"/>
      <c r="O174" s="834"/>
      <c r="P174" s="834"/>
    </row>
    <row r="175" spans="2:16" outlineLevel="1" x14ac:dyDescent="0.2">
      <c r="B175" s="2">
        <v>160</v>
      </c>
      <c r="D175">
        <v>103</v>
      </c>
      <c r="E175" t="s">
        <v>204</v>
      </c>
      <c r="F175" s="2" t="s">
        <v>130</v>
      </c>
      <c r="G175" s="242" t="s">
        <v>399</v>
      </c>
      <c r="H175" s="75"/>
      <c r="I175" s="75">
        <v>0.1401574964782081</v>
      </c>
      <c r="J175" s="75">
        <v>0.1401574964782081</v>
      </c>
      <c r="K175" s="75">
        <v>0.1401574964782081</v>
      </c>
      <c r="L175" s="75">
        <v>0.1401574964782081</v>
      </c>
      <c r="M175" s="834"/>
      <c r="N175" s="834"/>
      <c r="O175" s="834"/>
      <c r="P175" s="834"/>
    </row>
    <row r="176" spans="2:16" outlineLevel="1" x14ac:dyDescent="0.2">
      <c r="B176" s="2">
        <v>161</v>
      </c>
      <c r="D176">
        <v>104</v>
      </c>
      <c r="E176" t="s">
        <v>205</v>
      </c>
      <c r="F176" s="2" t="s">
        <v>130</v>
      </c>
      <c r="G176" s="242" t="s">
        <v>399</v>
      </c>
      <c r="H176" s="75"/>
      <c r="I176" s="75">
        <v>6.2872155189259829E-2</v>
      </c>
      <c r="J176" s="75">
        <v>6.2872155189259829E-2</v>
      </c>
      <c r="K176" s="75">
        <v>6.2872155189259829E-2</v>
      </c>
      <c r="L176" s="75">
        <v>6.2872155189259829E-2</v>
      </c>
      <c r="M176" s="834"/>
      <c r="N176" s="834"/>
      <c r="O176" s="834"/>
      <c r="P176" s="834"/>
    </row>
    <row r="177" spans="2:16" outlineLevel="1" x14ac:dyDescent="0.2">
      <c r="B177" s="2">
        <v>162</v>
      </c>
      <c r="D177">
        <v>105</v>
      </c>
      <c r="E177" t="s">
        <v>206</v>
      </c>
      <c r="F177" s="2" t="s">
        <v>130</v>
      </c>
      <c r="G177" s="242" t="s">
        <v>399</v>
      </c>
      <c r="H177" s="75"/>
      <c r="I177" s="75">
        <v>-0.1965347725693373</v>
      </c>
      <c r="J177" s="75">
        <v>-0.1965347725693373</v>
      </c>
      <c r="K177" s="75">
        <v>-0.1965347725693373</v>
      </c>
      <c r="L177" s="75">
        <v>-0.1965347725693373</v>
      </c>
      <c r="M177" s="834"/>
      <c r="N177" s="834"/>
      <c r="O177" s="834"/>
      <c r="P177" s="834"/>
    </row>
    <row r="178" spans="2:16" outlineLevel="1" x14ac:dyDescent="0.2">
      <c r="B178" s="2">
        <v>163</v>
      </c>
      <c r="D178">
        <v>106</v>
      </c>
      <c r="E178" t="s">
        <v>207</v>
      </c>
      <c r="F178" s="2" t="s">
        <v>130</v>
      </c>
      <c r="G178" s="242" t="s">
        <v>399</v>
      </c>
      <c r="H178" s="75"/>
      <c r="I178" s="75">
        <v>0.28455904652676672</v>
      </c>
      <c r="J178" s="75">
        <v>0.28455904652676672</v>
      </c>
      <c r="K178" s="75">
        <v>0.28455904652676672</v>
      </c>
      <c r="L178" s="75">
        <v>0.28455904652676672</v>
      </c>
      <c r="M178" s="834"/>
      <c r="N178" s="834"/>
      <c r="O178" s="834"/>
      <c r="P178" s="834"/>
    </row>
    <row r="179" spans="2:16" outlineLevel="1" x14ac:dyDescent="0.2">
      <c r="B179" s="2">
        <v>164</v>
      </c>
      <c r="D179">
        <v>107</v>
      </c>
      <c r="E179" t="s">
        <v>208</v>
      </c>
      <c r="F179" s="2" t="s">
        <v>130</v>
      </c>
      <c r="G179" s="242" t="s">
        <v>399</v>
      </c>
      <c r="H179" s="75"/>
      <c r="I179" s="75">
        <v>1.6466061917639028E-2</v>
      </c>
      <c r="J179" s="75">
        <v>1.6466061917639028E-2</v>
      </c>
      <c r="K179" s="75">
        <v>1.6466061917639028E-2</v>
      </c>
      <c r="L179" s="75">
        <v>1.6466061917639028E-2</v>
      </c>
      <c r="M179" s="834"/>
      <c r="N179" s="834"/>
      <c r="O179" s="834"/>
      <c r="P179" s="834"/>
    </row>
    <row r="180" spans="2:16" outlineLevel="1" x14ac:dyDescent="0.2">
      <c r="B180" s="2">
        <v>165</v>
      </c>
      <c r="D180">
        <v>108</v>
      </c>
      <c r="E180" t="s">
        <v>209</v>
      </c>
      <c r="F180" s="2" t="s">
        <v>130</v>
      </c>
      <c r="G180" s="242" t="s">
        <v>399</v>
      </c>
      <c r="H180" s="75"/>
      <c r="I180" s="75">
        <v>1.7124782362528762E-2</v>
      </c>
      <c r="J180" s="75">
        <v>1.7124782362528762E-2</v>
      </c>
      <c r="K180" s="75">
        <v>1.7124782362528762E-2</v>
      </c>
      <c r="L180" s="75">
        <v>1.7124782362528762E-2</v>
      </c>
      <c r="M180" s="834"/>
      <c r="N180" s="834"/>
      <c r="O180" s="834"/>
      <c r="P180" s="834"/>
    </row>
    <row r="181" spans="2:16" outlineLevel="1" x14ac:dyDescent="0.2">
      <c r="B181" s="2">
        <v>166</v>
      </c>
      <c r="E181"/>
      <c r="G181"/>
      <c r="H181" s="834"/>
      <c r="I181" s="834"/>
      <c r="J181" s="834"/>
      <c r="K181" s="834"/>
      <c r="L181" s="834"/>
      <c r="M181" s="834"/>
      <c r="N181" s="834"/>
      <c r="O181" s="834"/>
      <c r="P181" s="834"/>
    </row>
    <row r="182" spans="2:16" outlineLevel="1" x14ac:dyDescent="0.2">
      <c r="B182" s="2">
        <v>167</v>
      </c>
      <c r="C182" s="725" t="s">
        <v>210</v>
      </c>
      <c r="D182" s="725"/>
      <c r="E182"/>
      <c r="G182"/>
      <c r="H182" s="834"/>
      <c r="I182" s="834"/>
      <c r="J182" s="834"/>
      <c r="K182" s="834"/>
      <c r="L182" s="834"/>
      <c r="M182" s="834"/>
      <c r="N182" s="834"/>
      <c r="O182" s="834"/>
      <c r="P182" s="834"/>
    </row>
    <row r="183" spans="2:16" outlineLevel="1" x14ac:dyDescent="0.2">
      <c r="B183" s="2">
        <v>168</v>
      </c>
      <c r="E183"/>
      <c r="G183"/>
      <c r="H183" s="834"/>
      <c r="I183" s="834"/>
      <c r="J183" s="834"/>
      <c r="K183" s="834"/>
      <c r="L183" s="834"/>
      <c r="M183" s="834"/>
      <c r="N183" s="834"/>
      <c r="O183" s="834"/>
      <c r="P183" s="834"/>
    </row>
    <row r="184" spans="2:16" outlineLevel="1" x14ac:dyDescent="0.2">
      <c r="B184" s="2">
        <v>169</v>
      </c>
      <c r="C184" s="70"/>
      <c r="D184" s="70"/>
      <c r="E184" s="242" t="s">
        <v>191</v>
      </c>
      <c r="F184" s="2" t="s">
        <v>130</v>
      </c>
      <c r="G184" s="242" t="s">
        <v>404</v>
      </c>
      <c r="H184" s="850"/>
      <c r="I184" s="70">
        <v>1</v>
      </c>
      <c r="J184" s="70">
        <v>1</v>
      </c>
      <c r="K184" s="70">
        <v>1</v>
      </c>
      <c r="L184" s="70">
        <v>1</v>
      </c>
      <c r="M184" s="834"/>
      <c r="N184" s="834"/>
      <c r="O184" s="834"/>
      <c r="P184" s="834"/>
    </row>
    <row r="185" spans="2:16" outlineLevel="1" x14ac:dyDescent="0.2">
      <c r="B185" s="2">
        <v>170</v>
      </c>
      <c r="C185" s="70"/>
      <c r="D185" s="70"/>
      <c r="E185" s="242" t="s">
        <v>400</v>
      </c>
      <c r="F185" s="2" t="s">
        <v>130</v>
      </c>
      <c r="G185" s="242" t="s">
        <v>404</v>
      </c>
      <c r="H185" s="850"/>
      <c r="I185" s="70">
        <v>0.16439999999999999</v>
      </c>
      <c r="J185" s="70">
        <v>0.16439999999999999</v>
      </c>
      <c r="K185" s="70">
        <v>0.16439999999999999</v>
      </c>
      <c r="L185" s="70">
        <v>0.16439999999999999</v>
      </c>
      <c r="M185" s="834"/>
      <c r="N185" s="834"/>
      <c r="O185" s="834"/>
      <c r="P185" s="834"/>
    </row>
    <row r="186" spans="2:16" outlineLevel="1" x14ac:dyDescent="0.2">
      <c r="B186" s="2">
        <v>171</v>
      </c>
      <c r="C186" s="39"/>
      <c r="D186" s="39"/>
      <c r="E186" s="62" t="s">
        <v>401</v>
      </c>
      <c r="F186" s="2" t="s">
        <v>130</v>
      </c>
      <c r="G186" s="242" t="s">
        <v>404</v>
      </c>
      <c r="H186" s="70"/>
      <c r="I186" s="70">
        <v>63422.311800000003</v>
      </c>
      <c r="J186" s="70">
        <v>63422.311800000003</v>
      </c>
      <c r="K186" s="70">
        <v>63422.311800000003</v>
      </c>
      <c r="L186" s="70">
        <v>63422.311800000003</v>
      </c>
      <c r="M186" s="834"/>
      <c r="N186" s="834"/>
      <c r="O186" s="834"/>
      <c r="P186" s="834"/>
    </row>
    <row r="187" spans="2:16" outlineLevel="1" x14ac:dyDescent="0.2">
      <c r="B187" s="2">
        <v>172</v>
      </c>
      <c r="C187" s="39"/>
      <c r="D187" s="39"/>
      <c r="E187" s="62" t="s">
        <v>402</v>
      </c>
      <c r="F187" s="2" t="s">
        <v>130</v>
      </c>
      <c r="G187" s="242" t="s">
        <v>404</v>
      </c>
      <c r="H187" s="39"/>
      <c r="I187" s="39">
        <v>345129.01459999999</v>
      </c>
      <c r="J187" s="39">
        <v>345129.01459999999</v>
      </c>
      <c r="K187" s="39">
        <v>345129.01459999999</v>
      </c>
      <c r="L187" s="39">
        <v>345129.01459999999</v>
      </c>
      <c r="M187" s="834"/>
      <c r="N187" s="834"/>
      <c r="O187" s="834"/>
      <c r="P187" s="834"/>
    </row>
    <row r="188" spans="2:16" outlineLevel="1" x14ac:dyDescent="0.2">
      <c r="B188" s="2">
        <v>173</v>
      </c>
      <c r="C188" s="39"/>
      <c r="D188" s="39"/>
      <c r="E188" s="62" t="s">
        <v>405</v>
      </c>
      <c r="F188" s="2" t="s">
        <v>130</v>
      </c>
      <c r="G188" s="242" t="s">
        <v>404</v>
      </c>
      <c r="H188" s="850"/>
      <c r="I188" s="39">
        <v>1630327994.0632999</v>
      </c>
      <c r="J188" s="39">
        <v>1630327994.0632999</v>
      </c>
      <c r="K188" s="39">
        <v>1630327994.0632999</v>
      </c>
      <c r="L188" s="39">
        <v>1630327994.0632999</v>
      </c>
      <c r="M188" s="834"/>
      <c r="N188" s="834"/>
      <c r="O188" s="834"/>
      <c r="P188" s="834"/>
    </row>
    <row r="189" spans="2:16" outlineLevel="1" x14ac:dyDescent="0.2">
      <c r="B189" s="2">
        <v>174</v>
      </c>
      <c r="C189" s="70"/>
      <c r="D189" s="70"/>
      <c r="E189" s="242" t="s">
        <v>197</v>
      </c>
      <c r="F189" s="2" t="s">
        <v>130</v>
      </c>
      <c r="G189" s="242" t="s">
        <v>404</v>
      </c>
      <c r="H189" s="850"/>
      <c r="I189" s="70">
        <v>1</v>
      </c>
      <c r="J189" s="70">
        <v>1</v>
      </c>
      <c r="K189" s="70">
        <v>1</v>
      </c>
      <c r="L189" s="70">
        <v>1</v>
      </c>
      <c r="M189" s="834"/>
      <c r="N189" s="834"/>
      <c r="O189" s="834"/>
      <c r="P189" s="834"/>
    </row>
    <row r="190" spans="2:16" outlineLevel="1" x14ac:dyDescent="0.2">
      <c r="B190" s="2">
        <v>175</v>
      </c>
      <c r="C190" s="70"/>
      <c r="D190" s="70"/>
      <c r="E190" s="242" t="s">
        <v>198</v>
      </c>
      <c r="F190" s="2" t="s">
        <v>130</v>
      </c>
      <c r="G190" s="242" t="s">
        <v>404</v>
      </c>
      <c r="H190" s="850"/>
      <c r="I190" s="70">
        <v>1</v>
      </c>
      <c r="J190" s="70">
        <v>1</v>
      </c>
      <c r="K190" s="70">
        <v>1</v>
      </c>
      <c r="L190" s="70">
        <v>1</v>
      </c>
      <c r="M190" s="834"/>
      <c r="N190" s="834"/>
      <c r="O190" s="834"/>
      <c r="P190" s="834"/>
    </row>
    <row r="191" spans="2:16" outlineLevel="1" x14ac:dyDescent="0.2">
      <c r="B191" s="2">
        <v>176</v>
      </c>
      <c r="C191" s="70"/>
      <c r="D191" s="70"/>
      <c r="E191" s="242" t="s">
        <v>199</v>
      </c>
      <c r="F191" s="2" t="s">
        <v>130</v>
      </c>
      <c r="G191" s="242" t="s">
        <v>404</v>
      </c>
      <c r="H191" s="850"/>
      <c r="I191" s="70">
        <v>1</v>
      </c>
      <c r="J191" s="70">
        <v>1</v>
      </c>
      <c r="K191" s="70">
        <v>1</v>
      </c>
      <c r="L191" s="70">
        <v>1</v>
      </c>
      <c r="M191" s="834"/>
      <c r="N191" s="834"/>
      <c r="O191" s="834"/>
      <c r="P191" s="834"/>
    </row>
    <row r="192" spans="2:16" outlineLevel="1" x14ac:dyDescent="0.2">
      <c r="B192" s="2">
        <v>177</v>
      </c>
      <c r="C192" s="70"/>
      <c r="D192" s="70"/>
      <c r="E192" s="242" t="s">
        <v>200</v>
      </c>
      <c r="F192" s="2" t="s">
        <v>130</v>
      </c>
      <c r="G192" s="242" t="s">
        <v>404</v>
      </c>
      <c r="H192" s="850"/>
      <c r="I192" s="70">
        <v>1</v>
      </c>
      <c r="J192" s="70">
        <v>1</v>
      </c>
      <c r="K192" s="70">
        <v>1</v>
      </c>
      <c r="L192" s="70">
        <v>1</v>
      </c>
      <c r="M192" s="834"/>
      <c r="N192" s="834"/>
      <c r="O192" s="834"/>
      <c r="P192" s="834"/>
    </row>
    <row r="193" spans="2:16" outlineLevel="1" x14ac:dyDescent="0.2">
      <c r="B193" s="2">
        <v>178</v>
      </c>
      <c r="C193" s="70"/>
      <c r="D193" s="70"/>
      <c r="E193" s="242" t="s">
        <v>201</v>
      </c>
      <c r="F193" s="2" t="s">
        <v>130</v>
      </c>
      <c r="G193" s="242" t="s">
        <v>404</v>
      </c>
      <c r="H193" s="850"/>
      <c r="I193" s="70">
        <v>1</v>
      </c>
      <c r="J193" s="70">
        <v>1</v>
      </c>
      <c r="K193" s="70">
        <v>1</v>
      </c>
      <c r="L193" s="70">
        <v>1</v>
      </c>
      <c r="M193" s="834"/>
      <c r="N193" s="834"/>
      <c r="O193" s="834"/>
      <c r="P193" s="834"/>
    </row>
    <row r="194" spans="2:16" outlineLevel="1" x14ac:dyDescent="0.2">
      <c r="B194" s="2">
        <v>179</v>
      </c>
      <c r="C194" s="70"/>
      <c r="D194" s="70"/>
      <c r="E194" s="242" t="s">
        <v>202</v>
      </c>
      <c r="F194" s="2" t="s">
        <v>130</v>
      </c>
      <c r="G194" s="242" t="s">
        <v>404</v>
      </c>
      <c r="H194" s="850"/>
      <c r="I194" s="70">
        <v>1</v>
      </c>
      <c r="J194" s="70">
        <v>1</v>
      </c>
      <c r="K194" s="70">
        <v>1</v>
      </c>
      <c r="L194" s="70">
        <v>1</v>
      </c>
      <c r="M194" s="834"/>
      <c r="N194" s="834"/>
      <c r="O194" s="834"/>
      <c r="P194" s="834"/>
    </row>
    <row r="195" spans="2:16" outlineLevel="1" x14ac:dyDescent="0.2">
      <c r="B195" s="2">
        <v>180</v>
      </c>
      <c r="C195" s="70"/>
      <c r="D195" s="70"/>
      <c r="E195" s="242" t="s">
        <v>203</v>
      </c>
      <c r="F195" s="2" t="s">
        <v>130</v>
      </c>
      <c r="G195" s="242" t="s">
        <v>404</v>
      </c>
      <c r="H195" s="850"/>
      <c r="I195" s="70">
        <v>1</v>
      </c>
      <c r="J195" s="70">
        <v>1</v>
      </c>
      <c r="K195" s="70">
        <v>1</v>
      </c>
      <c r="L195" s="70">
        <v>1</v>
      </c>
      <c r="M195" s="834"/>
      <c r="N195" s="834"/>
      <c r="O195" s="834"/>
      <c r="P195" s="834"/>
    </row>
    <row r="196" spans="2:16" outlineLevel="1" x14ac:dyDescent="0.2">
      <c r="B196" s="2">
        <v>181</v>
      </c>
      <c r="C196" s="70"/>
      <c r="D196" s="70"/>
      <c r="E196" s="242" t="s">
        <v>204</v>
      </c>
      <c r="F196" s="2" t="s">
        <v>130</v>
      </c>
      <c r="G196" s="242" t="s">
        <v>404</v>
      </c>
      <c r="H196" s="850"/>
      <c r="I196" s="70">
        <v>1</v>
      </c>
      <c r="J196" s="70">
        <v>1</v>
      </c>
      <c r="K196" s="70">
        <v>1</v>
      </c>
      <c r="L196" s="70">
        <v>1</v>
      </c>
      <c r="M196" s="834"/>
      <c r="N196" s="834"/>
      <c r="O196" s="834"/>
      <c r="P196" s="834"/>
    </row>
    <row r="197" spans="2:16" outlineLevel="1" x14ac:dyDescent="0.2">
      <c r="B197" s="2">
        <v>182</v>
      </c>
      <c r="C197" s="70"/>
      <c r="D197" s="70"/>
      <c r="E197" s="242" t="s">
        <v>205</v>
      </c>
      <c r="F197" s="2" t="s">
        <v>130</v>
      </c>
      <c r="G197" s="242" t="s">
        <v>404</v>
      </c>
      <c r="H197" s="850"/>
      <c r="I197" s="70">
        <v>1</v>
      </c>
      <c r="J197" s="70">
        <v>1</v>
      </c>
      <c r="K197" s="70">
        <v>1</v>
      </c>
      <c r="L197" s="70">
        <v>1</v>
      </c>
      <c r="M197" s="834"/>
      <c r="N197" s="834"/>
      <c r="O197" s="834"/>
      <c r="P197" s="834"/>
    </row>
    <row r="198" spans="2:16" outlineLevel="1" x14ac:dyDescent="0.2">
      <c r="B198" s="2">
        <v>183</v>
      </c>
      <c r="C198" s="70"/>
      <c r="D198" s="70"/>
      <c r="E198" s="242" t="s">
        <v>206</v>
      </c>
      <c r="F198" s="2" t="s">
        <v>130</v>
      </c>
      <c r="G198" s="242" t="s">
        <v>404</v>
      </c>
      <c r="H198" s="850"/>
      <c r="I198" s="70">
        <v>1</v>
      </c>
      <c r="J198" s="70">
        <v>1</v>
      </c>
      <c r="K198" s="70">
        <v>1</v>
      </c>
      <c r="L198" s="70">
        <v>1</v>
      </c>
      <c r="M198" s="834"/>
      <c r="N198" s="834"/>
      <c r="O198" s="834"/>
      <c r="P198" s="834"/>
    </row>
    <row r="199" spans="2:16" outlineLevel="1" x14ac:dyDescent="0.2">
      <c r="B199" s="2">
        <v>184</v>
      </c>
      <c r="C199" s="39"/>
      <c r="D199" s="39"/>
      <c r="E199" s="62" t="s">
        <v>207</v>
      </c>
      <c r="F199" s="2" t="s">
        <v>130</v>
      </c>
      <c r="G199" s="242" t="s">
        <v>404</v>
      </c>
      <c r="H199" s="842"/>
      <c r="I199" s="39">
        <v>2722.7979999999998</v>
      </c>
      <c r="J199" s="39">
        <v>2722.7979999999998</v>
      </c>
      <c r="K199" s="39">
        <v>2722.7979999999998</v>
      </c>
      <c r="L199" s="39">
        <v>2722.7979999999998</v>
      </c>
      <c r="M199" s="834"/>
      <c r="N199" s="834"/>
      <c r="O199" s="834"/>
      <c r="P199" s="834"/>
    </row>
    <row r="200" spans="2:16" outlineLevel="1" x14ac:dyDescent="0.2">
      <c r="B200" s="2">
        <v>185</v>
      </c>
      <c r="C200" s="43"/>
      <c r="D200" s="43"/>
      <c r="E200" s="243" t="s">
        <v>208</v>
      </c>
      <c r="F200" s="2" t="s">
        <v>130</v>
      </c>
      <c r="G200" s="242" t="s">
        <v>404</v>
      </c>
      <c r="H200" s="850"/>
      <c r="I200" s="43">
        <v>0.12859999999999999</v>
      </c>
      <c r="J200" s="43">
        <v>1.1286</v>
      </c>
      <c r="K200" s="43">
        <v>2.1286</v>
      </c>
      <c r="L200" s="43">
        <v>3.1286</v>
      </c>
      <c r="M200" s="834"/>
      <c r="N200" s="834"/>
      <c r="O200" s="834"/>
      <c r="P200" s="834"/>
    </row>
    <row r="201" spans="2:16" outlineLevel="1" x14ac:dyDescent="0.2">
      <c r="B201" s="2">
        <v>186</v>
      </c>
      <c r="C201" s="70"/>
      <c r="D201" s="70"/>
      <c r="E201" s="70" t="s">
        <v>209</v>
      </c>
      <c r="G201" s="242"/>
      <c r="H201" s="850"/>
      <c r="I201" s="70">
        <v>1</v>
      </c>
      <c r="J201" s="70">
        <v>2</v>
      </c>
      <c r="K201" s="70">
        <v>3</v>
      </c>
      <c r="L201" s="70">
        <v>4</v>
      </c>
      <c r="M201" s="834"/>
      <c r="N201" s="834"/>
      <c r="O201" s="834"/>
      <c r="P201" s="834"/>
    </row>
    <row r="202" spans="2:16" outlineLevel="1" x14ac:dyDescent="0.2">
      <c r="B202" s="2">
        <v>187</v>
      </c>
      <c r="E202"/>
      <c r="G202"/>
      <c r="H202" s="834"/>
      <c r="I202" s="834"/>
      <c r="J202" s="834"/>
      <c r="K202" s="834"/>
      <c r="L202" s="834"/>
      <c r="M202" s="834"/>
      <c r="N202" s="834"/>
      <c r="O202" s="834"/>
      <c r="P202" s="834"/>
    </row>
    <row r="203" spans="2:16" outlineLevel="1" x14ac:dyDescent="0.2">
      <c r="B203" s="2">
        <v>188</v>
      </c>
      <c r="E203"/>
      <c r="G203"/>
      <c r="H203" s="834"/>
      <c r="I203" s="834"/>
      <c r="J203" s="834"/>
      <c r="K203" s="834"/>
      <c r="L203" s="834"/>
      <c r="M203" s="834"/>
      <c r="N203" s="834"/>
      <c r="O203" s="834"/>
      <c r="P203" s="834"/>
    </row>
    <row r="204" spans="2:16" outlineLevel="1" x14ac:dyDescent="0.2">
      <c r="B204" s="2">
        <v>189</v>
      </c>
      <c r="C204" s="725" t="s">
        <v>1277</v>
      </c>
      <c r="D204" s="725"/>
      <c r="E204"/>
      <c r="G204"/>
      <c r="H204" s="834"/>
      <c r="I204" s="834"/>
      <c r="J204" s="834"/>
      <c r="K204" s="834"/>
      <c r="L204" s="834"/>
      <c r="M204" s="834"/>
      <c r="N204" s="834"/>
      <c r="O204" s="834"/>
      <c r="P204" s="834"/>
    </row>
    <row r="205" spans="2:16" outlineLevel="1" x14ac:dyDescent="0.2">
      <c r="B205" s="2">
        <v>190</v>
      </c>
      <c r="E205"/>
      <c r="G205"/>
      <c r="H205" s="834"/>
      <c r="I205" s="834"/>
      <c r="J205" s="834"/>
      <c r="K205" s="834"/>
      <c r="L205" s="834"/>
      <c r="M205" s="834"/>
      <c r="N205" s="834"/>
      <c r="O205" s="834"/>
      <c r="P205" s="834"/>
    </row>
    <row r="206" spans="2:16" outlineLevel="1" x14ac:dyDescent="0.2">
      <c r="B206" s="2">
        <v>191</v>
      </c>
      <c r="E206" t="s">
        <v>191</v>
      </c>
      <c r="F206" s="2" t="s">
        <v>130</v>
      </c>
      <c r="G206" t="s">
        <v>188</v>
      </c>
      <c r="H206" s="75"/>
      <c r="I206" s="75">
        <v>1</v>
      </c>
      <c r="J206" s="75">
        <v>1</v>
      </c>
      <c r="K206" s="75">
        <v>1</v>
      </c>
      <c r="L206" s="75">
        <v>1</v>
      </c>
      <c r="M206" s="834"/>
      <c r="N206" s="834"/>
      <c r="O206" s="834"/>
      <c r="P206" s="834"/>
    </row>
    <row r="207" spans="2:16" outlineLevel="1" x14ac:dyDescent="0.2">
      <c r="B207" s="2">
        <v>192</v>
      </c>
      <c r="E207" t="s">
        <v>400</v>
      </c>
      <c r="F207" s="2" t="s">
        <v>130</v>
      </c>
      <c r="G207" t="s">
        <v>112</v>
      </c>
      <c r="H207" s="75"/>
      <c r="I207" s="75">
        <f>LN(I153/I185)</f>
        <v>-0.21625596994895721</v>
      </c>
      <c r="J207" s="75">
        <f t="shared" ref="J207:L207" si="40">LN(J153/J185)</f>
        <v>-0.28552294338881695</v>
      </c>
      <c r="K207" s="75">
        <f t="shared" si="40"/>
        <v>-0.27561919309497418</v>
      </c>
      <c r="L207" s="75">
        <f t="shared" si="40"/>
        <v>-0.29925987008645105</v>
      </c>
      <c r="M207" s="834"/>
      <c r="N207" s="834"/>
      <c r="O207" s="834"/>
      <c r="P207" s="834"/>
    </row>
    <row r="208" spans="2:16" outlineLevel="1" x14ac:dyDescent="0.2">
      <c r="B208" s="2">
        <v>193</v>
      </c>
      <c r="E208" t="s">
        <v>401</v>
      </c>
      <c r="F208" s="2" t="s">
        <v>130</v>
      </c>
      <c r="G208" t="s">
        <v>112</v>
      </c>
      <c r="H208" s="75"/>
      <c r="I208" s="75">
        <f>LN(I154/I186)</f>
        <v>-0.82773369902249783</v>
      </c>
      <c r="J208" s="75">
        <f t="shared" ref="J208:L208" si="41">LN(J154/J186)</f>
        <v>-0.81782551917065449</v>
      </c>
      <c r="K208" s="75">
        <f t="shared" si="41"/>
        <v>-0.81778979786825201</v>
      </c>
      <c r="L208" s="75">
        <f t="shared" si="41"/>
        <v>-0.81305019916634214</v>
      </c>
      <c r="M208" s="834"/>
      <c r="N208" s="834"/>
      <c r="O208" s="834"/>
      <c r="P208" s="834"/>
    </row>
    <row r="209" spans="1:16" outlineLevel="1" x14ac:dyDescent="0.2">
      <c r="B209" s="2">
        <v>194</v>
      </c>
      <c r="E209" t="s">
        <v>402</v>
      </c>
      <c r="F209" s="2" t="s">
        <v>130</v>
      </c>
      <c r="G209" t="s">
        <v>112</v>
      </c>
      <c r="H209" s="75"/>
      <c r="I209" s="75">
        <f>LN(I155/I187)</f>
        <v>-0.85034778702013525</v>
      </c>
      <c r="J209" s="75">
        <f t="shared" ref="J209:L209" si="42">LN(J155/J187)</f>
        <v>-0.85034778702013525</v>
      </c>
      <c r="K209" s="75">
        <f t="shared" si="42"/>
        <v>-0.85034778702013525</v>
      </c>
      <c r="L209" s="75">
        <f t="shared" si="42"/>
        <v>-0.85034778702013525</v>
      </c>
      <c r="M209" s="834"/>
      <c r="N209" s="834"/>
      <c r="O209" s="834"/>
      <c r="P209" s="834"/>
    </row>
    <row r="210" spans="1:16" outlineLevel="1" x14ac:dyDescent="0.2">
      <c r="B210" s="2">
        <v>195</v>
      </c>
      <c r="E210" t="s">
        <v>403</v>
      </c>
      <c r="F210" s="2" t="s">
        <v>130</v>
      </c>
      <c r="G210" t="s">
        <v>112</v>
      </c>
      <c r="H210" s="75"/>
      <c r="I210" s="75">
        <f>LN(I156/I188)</f>
        <v>-0.90942153467535292</v>
      </c>
      <c r="J210" s="75">
        <f t="shared" ref="J210:L210" si="43">LN(J156/J188)</f>
        <v>-0.90734106416463944</v>
      </c>
      <c r="K210" s="75">
        <f t="shared" si="43"/>
        <v>-0.87838069590541434</v>
      </c>
      <c r="L210" s="75">
        <f t="shared" si="43"/>
        <v>-0.8703340080400418</v>
      </c>
      <c r="M210" s="834"/>
      <c r="N210" s="834"/>
      <c r="O210" s="834"/>
      <c r="P210" s="834"/>
    </row>
    <row r="211" spans="1:16" outlineLevel="1" x14ac:dyDescent="0.2">
      <c r="B211" s="2">
        <v>196</v>
      </c>
      <c r="E211" t="s">
        <v>197</v>
      </c>
      <c r="F211" s="2" t="s">
        <v>130</v>
      </c>
      <c r="G211" t="s">
        <v>112</v>
      </c>
      <c r="H211" s="75"/>
      <c r="I211" s="75">
        <f t="shared" ref="I211:L214" si="44">I207*I207/2</f>
        <v>2.3383322269282143E-2</v>
      </c>
      <c r="J211" s="75">
        <f t="shared" si="44"/>
        <v>4.0761675600706787E-2</v>
      </c>
      <c r="K211" s="75">
        <f t="shared" si="44"/>
        <v>3.7982969801162329E-2</v>
      </c>
      <c r="L211" s="75">
        <f t="shared" si="44"/>
        <v>4.4778234922079781E-2</v>
      </c>
      <c r="M211" s="834"/>
      <c r="N211" s="834"/>
      <c r="O211" s="834"/>
      <c r="P211" s="834"/>
    </row>
    <row r="212" spans="1:16" outlineLevel="1" x14ac:dyDescent="0.2">
      <c r="B212" s="2">
        <v>197</v>
      </c>
      <c r="E212" t="s">
        <v>198</v>
      </c>
      <c r="F212" s="2" t="s">
        <v>130</v>
      </c>
      <c r="G212" t="s">
        <v>112</v>
      </c>
      <c r="H212" s="75"/>
      <c r="I212" s="75">
        <f t="shared" si="44"/>
        <v>0.34257153824873349</v>
      </c>
      <c r="J212" s="75">
        <f t="shared" si="44"/>
        <v>0.33441928990337527</v>
      </c>
      <c r="K212" s="75">
        <f t="shared" si="44"/>
        <v>0.33439007674869825</v>
      </c>
      <c r="L212" s="75">
        <f t="shared" si="44"/>
        <v>0.33052531318221429</v>
      </c>
      <c r="M212" s="834"/>
      <c r="N212" s="834"/>
      <c r="O212" s="834"/>
      <c r="P212" s="834"/>
    </row>
    <row r="213" spans="1:16" outlineLevel="1" x14ac:dyDescent="0.2">
      <c r="B213" s="2">
        <v>198</v>
      </c>
      <c r="E213" t="s">
        <v>199</v>
      </c>
      <c r="F213" s="2" t="s">
        <v>130</v>
      </c>
      <c r="G213" t="s">
        <v>112</v>
      </c>
      <c r="H213" s="75"/>
      <c r="I213" s="75">
        <f t="shared" si="44"/>
        <v>0.36154567944502064</v>
      </c>
      <c r="J213" s="75">
        <f t="shared" si="44"/>
        <v>0.36154567944502064</v>
      </c>
      <c r="K213" s="75">
        <f t="shared" si="44"/>
        <v>0.36154567944502064</v>
      </c>
      <c r="L213" s="75">
        <f t="shared" si="44"/>
        <v>0.36154567944502064</v>
      </c>
      <c r="M213" s="834"/>
      <c r="N213" s="834"/>
      <c r="O213" s="834"/>
      <c r="P213" s="834"/>
    </row>
    <row r="214" spans="1:16" outlineLevel="1" x14ac:dyDescent="0.2">
      <c r="B214" s="2">
        <v>199</v>
      </c>
      <c r="E214" t="s">
        <v>200</v>
      </c>
      <c r="F214" s="2" t="s">
        <v>130</v>
      </c>
      <c r="G214" t="s">
        <v>112</v>
      </c>
      <c r="H214" s="75"/>
      <c r="I214" s="75">
        <f t="shared" si="44"/>
        <v>0.41352376386563705</v>
      </c>
      <c r="J214" s="75">
        <f t="shared" si="44"/>
        <v>0.41163390335971017</v>
      </c>
      <c r="K214" s="75">
        <f t="shared" si="44"/>
        <v>0.38577632346963997</v>
      </c>
      <c r="L214" s="75">
        <f t="shared" si="44"/>
        <v>0.37874064277552177</v>
      </c>
      <c r="M214" s="834"/>
      <c r="N214" s="834"/>
      <c r="O214" s="834"/>
      <c r="P214" s="834"/>
    </row>
    <row r="215" spans="1:16" outlineLevel="1" x14ac:dyDescent="0.2">
      <c r="B215" s="2">
        <v>200</v>
      </c>
      <c r="E215" t="s">
        <v>201</v>
      </c>
      <c r="F215" s="2" t="s">
        <v>130</v>
      </c>
      <c r="G215" t="s">
        <v>112</v>
      </c>
      <c r="H215" s="75"/>
      <c r="I215" s="75">
        <f>I207*I208</f>
        <v>0.17900235394154848</v>
      </c>
      <c r="J215" s="75">
        <f t="shared" ref="J215:L215" si="45">J207*J208</f>
        <v>0.2335079494120926</v>
      </c>
      <c r="K215" s="75">
        <f t="shared" si="45"/>
        <v>0.22539856420974966</v>
      </c>
      <c r="L215" s="75">
        <f t="shared" si="45"/>
        <v>0.24331329697628271</v>
      </c>
      <c r="M215" s="834"/>
      <c r="N215" s="834"/>
      <c r="O215" s="834"/>
      <c r="P215" s="834"/>
    </row>
    <row r="216" spans="1:16" outlineLevel="1" x14ac:dyDescent="0.2">
      <c r="B216" s="2">
        <v>201</v>
      </c>
      <c r="E216" t="s">
        <v>202</v>
      </c>
      <c r="F216" s="2" t="s">
        <v>130</v>
      </c>
      <c r="G216" t="s">
        <v>112</v>
      </c>
      <c r="H216" s="75"/>
      <c r="I216" s="75">
        <f>I207*I209</f>
        <v>0.18389278547598864</v>
      </c>
      <c r="J216" s="75">
        <f t="shared" ref="J216:L216" si="46">J207*J209</f>
        <v>0.24279380305415585</v>
      </c>
      <c r="K216" s="75">
        <f t="shared" si="46"/>
        <v>0.23437217090858664</v>
      </c>
      <c r="L216" s="75">
        <f t="shared" si="46"/>
        <v>0.25447496827194682</v>
      </c>
      <c r="M216" s="834"/>
      <c r="N216" s="834"/>
      <c r="O216" s="834"/>
      <c r="P216" s="834"/>
    </row>
    <row r="217" spans="1:16" outlineLevel="1" x14ac:dyDescent="0.2">
      <c r="B217" s="2">
        <v>202</v>
      </c>
      <c r="E217" t="s">
        <v>203</v>
      </c>
      <c r="F217" s="2" t="s">
        <v>130</v>
      </c>
      <c r="G217" t="s">
        <v>112</v>
      </c>
      <c r="H217" s="75"/>
      <c r="I217" s="75">
        <f>I207*I210</f>
        <v>0.19666783607368768</v>
      </c>
      <c r="J217" s="75">
        <f t="shared" ref="J217:L217" si="47">J207*J210</f>
        <v>0.25906669129782928</v>
      </c>
      <c r="K217" s="75">
        <f t="shared" si="47"/>
        <v>0.24209857863565218</v>
      </c>
      <c r="L217" s="75">
        <f t="shared" si="47"/>
        <v>0.26045604217788315</v>
      </c>
      <c r="M217" s="834"/>
      <c r="N217" s="834"/>
      <c r="O217" s="834"/>
      <c r="P217" s="834"/>
    </row>
    <row r="218" spans="1:16" outlineLevel="1" x14ac:dyDescent="0.2">
      <c r="B218" s="2">
        <v>203</v>
      </c>
      <c r="E218" t="s">
        <v>204</v>
      </c>
      <c r="F218" s="2" t="s">
        <v>130</v>
      </c>
      <c r="G218" t="s">
        <v>112</v>
      </c>
      <c r="H218" s="75"/>
      <c r="I218" s="75">
        <f>I208*I209</f>
        <v>0.70386151920577167</v>
      </c>
      <c r="J218" s="75">
        <f t="shared" ref="J218:L218" si="48">J208*J209</f>
        <v>0.69543612039535929</v>
      </c>
      <c r="K218" s="75">
        <f t="shared" si="48"/>
        <v>0.6954057448649118</v>
      </c>
      <c r="L218" s="75">
        <f t="shared" si="48"/>
        <v>0.69137543759737929</v>
      </c>
      <c r="M218" s="834"/>
      <c r="N218" s="834"/>
      <c r="O218" s="834"/>
      <c r="P218" s="834"/>
    </row>
    <row r="219" spans="1:16" outlineLevel="1" x14ac:dyDescent="0.2">
      <c r="B219" s="2">
        <v>204</v>
      </c>
      <c r="E219" t="s">
        <v>205</v>
      </c>
      <c r="F219" s="2" t="s">
        <v>130</v>
      </c>
      <c r="G219" t="s">
        <v>112</v>
      </c>
      <c r="H219" s="75"/>
      <c r="I219" s="75">
        <f>I208*I210</f>
        <v>0.75275885086754668</v>
      </c>
      <c r="J219" s="75">
        <f t="shared" ref="J219:L219" si="49">J208*J210</f>
        <v>0.74204667686530035</v>
      </c>
      <c r="K219" s="75">
        <f t="shared" si="49"/>
        <v>0.71833077175586335</v>
      </c>
      <c r="L219" s="75">
        <f t="shared" si="49"/>
        <v>0.70762523857819681</v>
      </c>
      <c r="M219" s="834"/>
      <c r="N219" s="834"/>
      <c r="O219" s="834"/>
      <c r="P219" s="834"/>
    </row>
    <row r="220" spans="1:16" outlineLevel="1" x14ac:dyDescent="0.2">
      <c r="B220" s="2">
        <v>205</v>
      </c>
      <c r="E220" t="s">
        <v>206</v>
      </c>
      <c r="F220" s="2" t="s">
        <v>130</v>
      </c>
      <c r="G220" t="s">
        <v>112</v>
      </c>
      <c r="H220" s="75"/>
      <c r="I220" s="75">
        <f>I209*I210</f>
        <v>0.77332458947964156</v>
      </c>
      <c r="J220" s="75">
        <f t="shared" ref="J220:L220" si="50">J209*J210</f>
        <v>0.77155546598489566</v>
      </c>
      <c r="K220" s="75">
        <f t="shared" si="50"/>
        <v>0.74692908092437549</v>
      </c>
      <c r="L220" s="75">
        <f t="shared" si="50"/>
        <v>0.74008659770521412</v>
      </c>
      <c r="M220" s="834"/>
      <c r="N220" s="834"/>
      <c r="O220" s="834"/>
      <c r="P220" s="834"/>
    </row>
    <row r="221" spans="1:16" outlineLevel="1" x14ac:dyDescent="0.2">
      <c r="B221" s="2">
        <v>206</v>
      </c>
      <c r="E221" t="s">
        <v>207</v>
      </c>
      <c r="F221" s="2" t="s">
        <v>130</v>
      </c>
      <c r="G221" t="s">
        <v>112</v>
      </c>
      <c r="H221" s="75"/>
      <c r="I221" s="75">
        <f>LN(I157/I199)</f>
        <v>-2.0494091148104836</v>
      </c>
      <c r="J221" s="75">
        <f t="shared" ref="J221:L221" si="51">LN(J157/J199)</f>
        <v>-2.0517964876644825</v>
      </c>
      <c r="K221" s="75">
        <f t="shared" si="51"/>
        <v>-2.0539614138582731</v>
      </c>
      <c r="L221" s="75">
        <f t="shared" si="51"/>
        <v>-2.0559336040188461</v>
      </c>
      <c r="M221" s="834"/>
      <c r="N221" s="834"/>
      <c r="O221" s="834"/>
      <c r="P221" s="834"/>
    </row>
    <row r="222" spans="1:16" outlineLevel="1" x14ac:dyDescent="0.2">
      <c r="B222" s="2">
        <v>207</v>
      </c>
      <c r="E222" t="s">
        <v>208</v>
      </c>
      <c r="F222" s="2" t="s">
        <v>130</v>
      </c>
      <c r="G222" t="s">
        <v>112</v>
      </c>
      <c r="H222" s="844"/>
      <c r="I222" s="844">
        <f>I158/I200</f>
        <v>0.22337672652316376</v>
      </c>
      <c r="J222" s="844">
        <f t="shared" ref="J222:L222" si="52">J158/J200</f>
        <v>3.7958633038196049E-2</v>
      </c>
      <c r="K222" s="844">
        <f t="shared" si="52"/>
        <v>2.1406038064322161E-2</v>
      </c>
      <c r="L222" s="844">
        <f t="shared" si="52"/>
        <v>2.146400553937234E-2</v>
      </c>
      <c r="M222" s="834"/>
      <c r="N222" s="834"/>
      <c r="O222" s="834"/>
      <c r="P222" s="834"/>
    </row>
    <row r="223" spans="1:16" s="752" customFormat="1" outlineLevel="1" x14ac:dyDescent="0.2">
      <c r="A223"/>
      <c r="B223" s="2">
        <v>208</v>
      </c>
      <c r="E223" t="s">
        <v>209</v>
      </c>
      <c r="F223" s="2" t="s">
        <v>130</v>
      </c>
      <c r="G223" t="s">
        <v>112</v>
      </c>
      <c r="H223" s="834"/>
      <c r="I223" s="75">
        <f>I159</f>
        <v>14</v>
      </c>
      <c r="J223" s="75">
        <f t="shared" ref="J223:L223" si="53">J159</f>
        <v>15</v>
      </c>
      <c r="K223" s="75">
        <f t="shared" si="53"/>
        <v>16</v>
      </c>
      <c r="L223" s="75">
        <f t="shared" si="53"/>
        <v>17</v>
      </c>
      <c r="M223" s="839"/>
      <c r="N223" s="839"/>
      <c r="O223" s="839"/>
      <c r="P223" s="839"/>
    </row>
    <row r="224" spans="1:16" outlineLevel="1" x14ac:dyDescent="0.2">
      <c r="B224" s="2">
        <v>209</v>
      </c>
      <c r="E224"/>
      <c r="G224"/>
      <c r="H224" s="834"/>
      <c r="I224" s="834"/>
      <c r="J224" s="834"/>
      <c r="K224" s="834"/>
      <c r="L224" s="834"/>
      <c r="M224" s="834"/>
      <c r="N224" s="834"/>
      <c r="O224" s="834"/>
      <c r="P224" s="834"/>
    </row>
    <row r="225" spans="2:16" outlineLevel="1" x14ac:dyDescent="0.2">
      <c r="B225" s="2">
        <v>210</v>
      </c>
      <c r="C225" s="725" t="s">
        <v>212</v>
      </c>
      <c r="D225" s="725"/>
      <c r="E225"/>
      <c r="G225"/>
      <c r="H225" s="834"/>
      <c r="I225" s="834"/>
      <c r="J225" s="834"/>
      <c r="K225" s="834"/>
      <c r="L225" s="834"/>
      <c r="M225" s="834"/>
      <c r="N225" s="834"/>
      <c r="O225" s="834"/>
      <c r="P225" s="834"/>
    </row>
    <row r="226" spans="2:16" outlineLevel="1" x14ac:dyDescent="0.2">
      <c r="B226" s="2">
        <v>211</v>
      </c>
      <c r="E226"/>
      <c r="G226"/>
      <c r="H226" s="834"/>
      <c r="I226" s="834"/>
      <c r="J226" s="834"/>
      <c r="K226" s="834"/>
      <c r="L226" s="834"/>
      <c r="M226" s="834"/>
      <c r="N226" s="834"/>
      <c r="O226" s="834"/>
      <c r="P226" s="834"/>
    </row>
    <row r="227" spans="2:16" outlineLevel="1" x14ac:dyDescent="0.2">
      <c r="B227" s="2">
        <v>212</v>
      </c>
      <c r="E227" t="s">
        <v>191</v>
      </c>
      <c r="F227" s="2" t="s">
        <v>130</v>
      </c>
      <c r="G227" t="s">
        <v>112</v>
      </c>
      <c r="H227" s="70"/>
      <c r="I227" s="70">
        <f>I163*I206</f>
        <v>12.814116835927887</v>
      </c>
      <c r="J227" s="70">
        <f t="shared" ref="I227:L231" si="54">J163*J206</f>
        <v>12.814116835927887</v>
      </c>
      <c r="K227" s="70">
        <f t="shared" si="54"/>
        <v>12.814116835927887</v>
      </c>
      <c r="L227" s="70">
        <f t="shared" si="54"/>
        <v>12.814116835927887</v>
      </c>
      <c r="M227" s="834"/>
      <c r="N227" s="834"/>
      <c r="O227" s="834"/>
      <c r="P227" s="834"/>
    </row>
    <row r="228" spans="2:16" outlineLevel="1" x14ac:dyDescent="0.2">
      <c r="B228" s="2">
        <v>213</v>
      </c>
      <c r="E228" t="s">
        <v>400</v>
      </c>
      <c r="F228" s="2" t="s">
        <v>130</v>
      </c>
      <c r="G228" t="s">
        <v>112</v>
      </c>
      <c r="H228" s="70"/>
      <c r="I228" s="70">
        <f t="shared" si="54"/>
        <v>-0.13603335705690961</v>
      </c>
      <c r="J228" s="70">
        <f t="shared" si="54"/>
        <v>-0.17960495849024777</v>
      </c>
      <c r="K228" s="70">
        <f t="shared" si="54"/>
        <v>-0.17337511706555658</v>
      </c>
      <c r="L228" s="70">
        <f t="shared" si="54"/>
        <v>-0.18824601591291645</v>
      </c>
      <c r="M228" s="834"/>
      <c r="N228" s="834"/>
      <c r="O228" s="834"/>
      <c r="P228" s="834"/>
    </row>
    <row r="229" spans="2:16" outlineLevel="1" x14ac:dyDescent="0.2">
      <c r="B229" s="2">
        <v>214</v>
      </c>
      <c r="E229" t="s">
        <v>401</v>
      </c>
      <c r="F229" s="2" t="s">
        <v>130</v>
      </c>
      <c r="G229" t="s">
        <v>112</v>
      </c>
      <c r="H229" s="70"/>
      <c r="I229" s="70">
        <f t="shared" si="54"/>
        <v>-0.36660706135612892</v>
      </c>
      <c r="J229" s="70">
        <f t="shared" si="54"/>
        <v>-0.36221868294026649</v>
      </c>
      <c r="K229" s="70">
        <f t="shared" si="54"/>
        <v>-0.36220286181117989</v>
      </c>
      <c r="L229" s="70">
        <f t="shared" si="54"/>
        <v>-0.36010367175263031</v>
      </c>
      <c r="M229" s="834"/>
      <c r="N229" s="834"/>
      <c r="O229" s="834"/>
      <c r="P229" s="834"/>
    </row>
    <row r="230" spans="2:16" outlineLevel="1" x14ac:dyDescent="0.2">
      <c r="B230" s="2">
        <v>215</v>
      </c>
      <c r="E230" t="s">
        <v>402</v>
      </c>
      <c r="F230" s="2" t="s">
        <v>130</v>
      </c>
      <c r="G230" t="s">
        <v>112</v>
      </c>
      <c r="H230" s="70"/>
      <c r="I230" s="70">
        <f t="shared" si="54"/>
        <v>-0.13864028169091125</v>
      </c>
      <c r="J230" s="70">
        <f t="shared" si="54"/>
        <v>-0.13864028169091125</v>
      </c>
      <c r="K230" s="70">
        <f t="shared" si="54"/>
        <v>-0.13864028169091125</v>
      </c>
      <c r="L230" s="70">
        <f t="shared" si="54"/>
        <v>-0.13864028169091125</v>
      </c>
      <c r="M230" s="834"/>
      <c r="N230" s="834"/>
      <c r="O230" s="834"/>
      <c r="P230" s="834"/>
    </row>
    <row r="231" spans="2:16" outlineLevel="1" x14ac:dyDescent="0.2">
      <c r="B231" s="2">
        <v>216</v>
      </c>
      <c r="E231" t="s">
        <v>403</v>
      </c>
      <c r="F231" s="2" t="s">
        <v>130</v>
      </c>
      <c r="G231" t="s">
        <v>112</v>
      </c>
      <c r="H231" s="70"/>
      <c r="I231" s="70">
        <f t="shared" si="54"/>
        <v>-9.5709726425920252E-2</v>
      </c>
      <c r="J231" s="70">
        <f t="shared" si="54"/>
        <v>-9.5490772667046864E-2</v>
      </c>
      <c r="K231" s="70">
        <f t="shared" si="54"/>
        <v>-9.2442913321739165E-2</v>
      </c>
      <c r="L231" s="70">
        <f t="shared" si="54"/>
        <v>-9.1596060388457232E-2</v>
      </c>
      <c r="M231" s="834"/>
      <c r="N231" s="834"/>
      <c r="O231" s="834"/>
      <c r="P231" s="834"/>
    </row>
    <row r="232" spans="2:16" outlineLevel="1" x14ac:dyDescent="0.2">
      <c r="B232" s="2">
        <v>217</v>
      </c>
      <c r="E232" t="s">
        <v>197</v>
      </c>
      <c r="F232" s="2" t="s">
        <v>130</v>
      </c>
      <c r="G232" t="s">
        <v>112</v>
      </c>
      <c r="H232" s="70"/>
      <c r="I232" s="70">
        <f>I168*I211</f>
        <v>3.1126938609146409E-3</v>
      </c>
      <c r="J232" s="70">
        <f t="shared" ref="J232:L232" si="55">J168*J211</f>
        <v>5.4260303964415758E-3</v>
      </c>
      <c r="K232" s="70">
        <f t="shared" si="55"/>
        <v>5.0561402506391472E-3</v>
      </c>
      <c r="L232" s="70">
        <f t="shared" si="55"/>
        <v>5.9606986269718906E-3</v>
      </c>
      <c r="M232" s="834"/>
      <c r="N232" s="834"/>
      <c r="O232" s="834"/>
      <c r="P232" s="834"/>
    </row>
    <row r="233" spans="2:16" outlineLevel="1" x14ac:dyDescent="0.2">
      <c r="B233" s="2">
        <v>218</v>
      </c>
      <c r="E233" t="s">
        <v>198</v>
      </c>
      <c r="F233" s="2" t="s">
        <v>130</v>
      </c>
      <c r="G233" t="s">
        <v>112</v>
      </c>
      <c r="H233" s="70"/>
      <c r="I233" s="70">
        <f t="shared" ref="I233:L242" si="56">I169*I212</f>
        <v>-0.12722751087820436</v>
      </c>
      <c r="J233" s="70">
        <f t="shared" si="56"/>
        <v>-0.12419985052339752</v>
      </c>
      <c r="K233" s="70">
        <f t="shared" si="56"/>
        <v>-0.12418900106119918</v>
      </c>
      <c r="L233" s="70">
        <f t="shared" si="56"/>
        <v>-0.12275366801744961</v>
      </c>
      <c r="M233" s="834"/>
      <c r="N233" s="834"/>
      <c r="O233" s="834"/>
      <c r="P233" s="834"/>
    </row>
    <row r="234" spans="2:16" outlineLevel="1" x14ac:dyDescent="0.2">
      <c r="B234" s="2">
        <v>219</v>
      </c>
      <c r="E234" t="s">
        <v>199</v>
      </c>
      <c r="F234" s="2" t="s">
        <v>130</v>
      </c>
      <c r="G234" t="s">
        <v>112</v>
      </c>
      <c r="H234" s="70"/>
      <c r="I234" s="70">
        <f t="shared" si="56"/>
        <v>6.8277805101187763E-2</v>
      </c>
      <c r="J234" s="70">
        <f t="shared" si="56"/>
        <v>6.8277805101187763E-2</v>
      </c>
      <c r="K234" s="70">
        <f t="shared" si="56"/>
        <v>6.8277805101187763E-2</v>
      </c>
      <c r="L234" s="70">
        <f t="shared" si="56"/>
        <v>6.8277805101187763E-2</v>
      </c>
      <c r="M234" s="834"/>
      <c r="N234" s="834"/>
      <c r="O234" s="834"/>
      <c r="P234" s="834"/>
    </row>
    <row r="235" spans="2:16" outlineLevel="1" x14ac:dyDescent="0.2">
      <c r="B235" s="2">
        <v>220</v>
      </c>
      <c r="E235" t="s">
        <v>200</v>
      </c>
      <c r="F235" s="2" t="s">
        <v>130</v>
      </c>
      <c r="G235" t="s">
        <v>112</v>
      </c>
      <c r="H235" s="70"/>
      <c r="I235" s="70">
        <f t="shared" si="56"/>
        <v>6.889319649541098E-2</v>
      </c>
      <c r="J235" s="70">
        <f t="shared" si="56"/>
        <v>6.8578345107024902E-2</v>
      </c>
      <c r="K235" s="70">
        <f t="shared" si="56"/>
        <v>6.4270463703524197E-2</v>
      </c>
      <c r="L235" s="70">
        <f t="shared" si="56"/>
        <v>6.309831696156247E-2</v>
      </c>
      <c r="M235" s="834"/>
      <c r="N235" s="834"/>
      <c r="O235" s="834"/>
      <c r="P235" s="834"/>
    </row>
    <row r="236" spans="2:16" outlineLevel="1" x14ac:dyDescent="0.2">
      <c r="B236" s="2">
        <v>221</v>
      </c>
      <c r="E236" t="s">
        <v>201</v>
      </c>
      <c r="F236" s="2" t="s">
        <v>130</v>
      </c>
      <c r="G236" t="s">
        <v>112</v>
      </c>
      <c r="H236" s="70"/>
      <c r="I236" s="70">
        <f t="shared" si="56"/>
        <v>9.5346200524810236E-3</v>
      </c>
      <c r="J236" s="70">
        <f t="shared" si="56"/>
        <v>1.2437878764461809E-2</v>
      </c>
      <c r="K236" s="70">
        <f t="shared" si="56"/>
        <v>1.2005929658424914E-2</v>
      </c>
      <c r="L236" s="70">
        <f t="shared" si="56"/>
        <v>1.2960163871045387E-2</v>
      </c>
      <c r="M236" s="834"/>
      <c r="N236" s="834"/>
      <c r="O236" s="834"/>
      <c r="P236" s="834"/>
    </row>
    <row r="237" spans="2:16" outlineLevel="1" x14ac:dyDescent="0.2">
      <c r="B237" s="2">
        <v>222</v>
      </c>
      <c r="E237" t="s">
        <v>202</v>
      </c>
      <c r="F237" s="2" t="s">
        <v>130</v>
      </c>
      <c r="G237" t="s">
        <v>112</v>
      </c>
      <c r="H237" s="70"/>
      <c r="I237" s="70">
        <f t="shared" si="56"/>
        <v>1.8619118705630001E-3</v>
      </c>
      <c r="J237" s="70">
        <f t="shared" si="56"/>
        <v>2.4582838464029611E-3</v>
      </c>
      <c r="K237" s="70">
        <f t="shared" si="56"/>
        <v>2.373014939192908E-3</v>
      </c>
      <c r="L237" s="70">
        <f t="shared" si="56"/>
        <v>2.5765554801960799E-3</v>
      </c>
      <c r="M237" s="834"/>
      <c r="N237" s="834"/>
      <c r="O237" s="834"/>
      <c r="P237" s="834"/>
    </row>
    <row r="238" spans="2:16" outlineLevel="1" x14ac:dyDescent="0.2">
      <c r="B238" s="2">
        <v>223</v>
      </c>
      <c r="E238" t="s">
        <v>203</v>
      </c>
      <c r="F238" s="2" t="s">
        <v>130</v>
      </c>
      <c r="G238" t="s">
        <v>112</v>
      </c>
      <c r="H238" s="70"/>
      <c r="I238" s="70">
        <f t="shared" si="56"/>
        <v>6.239345624197665E-5</v>
      </c>
      <c r="J238" s="70">
        <f t="shared" si="56"/>
        <v>8.2189678749444408E-5</v>
      </c>
      <c r="K238" s="70">
        <f t="shared" si="56"/>
        <v>7.6806494513361178E-5</v>
      </c>
      <c r="L238" s="70">
        <f t="shared" si="56"/>
        <v>8.2630454450596241E-5</v>
      </c>
      <c r="M238" s="834"/>
      <c r="N238" s="834"/>
      <c r="O238" s="834"/>
      <c r="P238" s="834"/>
    </row>
    <row r="239" spans="2:16" outlineLevel="1" x14ac:dyDescent="0.2">
      <c r="B239" s="2">
        <v>224</v>
      </c>
      <c r="E239" t="s">
        <v>204</v>
      </c>
      <c r="F239" s="2" t="s">
        <v>130</v>
      </c>
      <c r="G239" t="s">
        <v>112</v>
      </c>
      <c r="H239" s="70"/>
      <c r="I239" s="70">
        <f t="shared" si="56"/>
        <v>9.8651468399229142E-2</v>
      </c>
      <c r="J239" s="70">
        <f t="shared" si="56"/>
        <v>9.7470585595131276E-2</v>
      </c>
      <c r="K239" s="70">
        <f t="shared" si="56"/>
        <v>9.7466328236829561E-2</v>
      </c>
      <c r="L239" s="70">
        <f t="shared" si="56"/>
        <v>9.6901450460174274E-2</v>
      </c>
      <c r="M239" s="834"/>
      <c r="N239" s="834"/>
      <c r="O239" s="834"/>
      <c r="P239" s="834"/>
    </row>
    <row r="240" spans="2:16" outlineLevel="1" x14ac:dyDescent="0.2">
      <c r="B240" s="2">
        <v>225</v>
      </c>
      <c r="E240" t="s">
        <v>205</v>
      </c>
      <c r="F240" s="2" t="s">
        <v>130</v>
      </c>
      <c r="G240" t="s">
        <v>112</v>
      </c>
      <c r="H240" s="70"/>
      <c r="I240" s="70">
        <f t="shared" si="56"/>
        <v>4.7327571291833292E-2</v>
      </c>
      <c r="J240" s="70">
        <f t="shared" si="56"/>
        <v>4.6654073825549702E-2</v>
      </c>
      <c r="K240" s="70">
        <f t="shared" si="56"/>
        <v>4.5163003759055423E-2</v>
      </c>
      <c r="L240" s="70">
        <f t="shared" si="56"/>
        <v>4.4489923815725405E-2</v>
      </c>
      <c r="M240" s="834"/>
      <c r="N240" s="834"/>
      <c r="O240" s="834"/>
      <c r="P240" s="834"/>
    </row>
    <row r="241" spans="1:23" outlineLevel="1" x14ac:dyDescent="0.2">
      <c r="B241" s="2">
        <v>226</v>
      </c>
      <c r="E241" t="s">
        <v>206</v>
      </c>
      <c r="F241" s="2" t="s">
        <v>130</v>
      </c>
      <c r="G241" t="s">
        <v>112</v>
      </c>
      <c r="H241" s="70"/>
      <c r="I241" s="70">
        <f t="shared" si="56"/>
        <v>-0.15198517231565747</v>
      </c>
      <c r="J241" s="70">
        <f t="shared" si="56"/>
        <v>-0.15163747803197053</v>
      </c>
      <c r="K241" s="70">
        <f t="shared" si="56"/>
        <v>-0.14679753704489626</v>
      </c>
      <c r="L241" s="70">
        <f t="shared" si="56"/>
        <v>-0.14545275116160888</v>
      </c>
      <c r="M241" s="834"/>
      <c r="N241" s="834"/>
      <c r="O241" s="834"/>
      <c r="P241" s="834"/>
    </row>
    <row r="242" spans="1:23" outlineLevel="1" x14ac:dyDescent="0.2">
      <c r="B242" s="2">
        <v>227</v>
      </c>
      <c r="E242" t="s">
        <v>207</v>
      </c>
      <c r="F242" s="2" t="s">
        <v>130</v>
      </c>
      <c r="G242" t="s">
        <v>112</v>
      </c>
      <c r="H242" s="70"/>
      <c r="I242" s="70">
        <f t="shared" si="56"/>
        <v>-0.58317790365373623</v>
      </c>
      <c r="J242" s="70">
        <f t="shared" si="56"/>
        <v>-0.58385725219677398</v>
      </c>
      <c r="K242" s="70">
        <f t="shared" si="56"/>
        <v>-0.58447330153027988</v>
      </c>
      <c r="L242" s="70">
        <f t="shared" si="56"/>
        <v>-0.58503450608194196</v>
      </c>
      <c r="M242" s="834"/>
      <c r="N242" s="834"/>
      <c r="O242" s="834"/>
      <c r="P242" s="834"/>
    </row>
    <row r="243" spans="1:23" outlineLevel="1" x14ac:dyDescent="0.2">
      <c r="B243" s="2">
        <v>228</v>
      </c>
      <c r="E243" t="s">
        <v>208</v>
      </c>
      <c r="F243" s="2" t="s">
        <v>130</v>
      </c>
      <c r="G243" t="s">
        <v>112</v>
      </c>
      <c r="H243" s="70"/>
      <c r="I243" s="70">
        <f>I179*I222</f>
        <v>3.6781350098899347E-3</v>
      </c>
      <c r="J243" s="70">
        <f t="shared" ref="J243:L243" si="57">J179*J222</f>
        <v>6.2502920191587457E-4</v>
      </c>
      <c r="K243" s="70">
        <f t="shared" si="57"/>
        <v>3.5247314817846658E-4</v>
      </c>
      <c r="L243" s="70">
        <f t="shared" si="57"/>
        <v>3.5342764421185201E-4</v>
      </c>
      <c r="M243" s="834"/>
      <c r="N243" s="834"/>
      <c r="O243" s="834"/>
      <c r="P243" s="834"/>
    </row>
    <row r="244" spans="1:23" outlineLevel="1" x14ac:dyDescent="0.2">
      <c r="B244" s="2">
        <v>229</v>
      </c>
      <c r="E244" t="s">
        <v>209</v>
      </c>
      <c r="F244" s="2" t="s">
        <v>130</v>
      </c>
      <c r="G244" t="s">
        <v>112</v>
      </c>
      <c r="H244" s="70"/>
      <c r="I244" s="70">
        <f t="shared" ref="I244:L244" si="58">I180*I223</f>
        <v>0.23974695307540267</v>
      </c>
      <c r="J244" s="70">
        <f t="shared" si="58"/>
        <v>0.2568717354379314</v>
      </c>
      <c r="K244" s="70">
        <f t="shared" si="58"/>
        <v>0.27399651780046019</v>
      </c>
      <c r="L244" s="70">
        <f t="shared" si="58"/>
        <v>0.29112130016298898</v>
      </c>
      <c r="M244" s="834"/>
      <c r="N244" s="834"/>
      <c r="O244" s="834"/>
      <c r="P244" s="834"/>
    </row>
    <row r="245" spans="1:23" outlineLevel="1" x14ac:dyDescent="0.2">
      <c r="B245" s="2">
        <v>230</v>
      </c>
      <c r="E245"/>
      <c r="G245"/>
      <c r="H245" s="834"/>
      <c r="I245" s="834"/>
      <c r="J245" s="834"/>
      <c r="K245" s="834"/>
      <c r="L245" s="834"/>
      <c r="M245" s="834"/>
      <c r="N245" s="834"/>
      <c r="O245" s="834"/>
      <c r="P245" s="834"/>
    </row>
    <row r="246" spans="1:23" outlineLevel="1" x14ac:dyDescent="0.2">
      <c r="B246" s="2">
        <v>231</v>
      </c>
      <c r="E246" t="s">
        <v>213</v>
      </c>
      <c r="F246" s="2" t="s">
        <v>130</v>
      </c>
      <c r="G246" t="s">
        <v>112</v>
      </c>
      <c r="H246" s="848"/>
      <c r="I246" s="848">
        <f>SUM(I227:I244)</f>
        <v>11.755882571163573</v>
      </c>
      <c r="J246" s="848">
        <f>SUM(J227:J244)</f>
        <v>11.73734951634207</v>
      </c>
      <c r="K246" s="848">
        <f t="shared" ref="K246:L246" si="59">SUM(K227:K244)</f>
        <v>11.761034305494132</v>
      </c>
      <c r="L246" s="848">
        <f t="shared" si="59"/>
        <v>11.768112153500487</v>
      </c>
      <c r="M246" s="834"/>
      <c r="N246" s="834"/>
      <c r="O246" s="840"/>
      <c r="P246" s="834"/>
    </row>
    <row r="247" spans="1:23" outlineLevel="1" x14ac:dyDescent="0.2">
      <c r="B247" s="2">
        <v>232</v>
      </c>
      <c r="E247" t="s">
        <v>1179</v>
      </c>
      <c r="G247" t="s">
        <v>112</v>
      </c>
      <c r="H247" s="834"/>
      <c r="I247" s="39">
        <f>EXP(I246)</f>
        <v>127501.39327443932</v>
      </c>
      <c r="J247" s="39">
        <f>EXP(J246)</f>
        <v>125160.16503098467</v>
      </c>
      <c r="K247" s="39">
        <f t="shared" ref="K247:L247" si="60">EXP(K246)</f>
        <v>128159.94145549313</v>
      </c>
      <c r="L247" s="39">
        <f t="shared" si="60"/>
        <v>129070.25577456217</v>
      </c>
      <c r="M247" s="834"/>
      <c r="N247" s="834"/>
      <c r="O247" s="834"/>
      <c r="P247" s="834"/>
    </row>
    <row r="248" spans="1:23" outlineLevel="1" x14ac:dyDescent="0.2">
      <c r="B248" s="2">
        <v>233</v>
      </c>
      <c r="E248" t="s">
        <v>409</v>
      </c>
      <c r="G248" t="s">
        <v>112</v>
      </c>
      <c r="H248" s="834"/>
      <c r="I248" s="838">
        <f>I138</f>
        <v>130.7472393240671</v>
      </c>
      <c r="J248" s="838">
        <f>J138</f>
        <v>138.05634285633215</v>
      </c>
      <c r="K248" s="838">
        <f t="shared" ref="K248:L248" si="61">K138</f>
        <v>145.77404388343956</v>
      </c>
      <c r="L248" s="838">
        <f t="shared" si="61"/>
        <v>153.92318404555144</v>
      </c>
      <c r="M248" s="834"/>
      <c r="N248" s="39"/>
      <c r="O248" s="39"/>
      <c r="P248" s="834"/>
    </row>
    <row r="249" spans="1:23" x14ac:dyDescent="0.2">
      <c r="B249" s="2">
        <v>234</v>
      </c>
      <c r="E249" s="725" t="s">
        <v>214</v>
      </c>
      <c r="F249" s="2" t="s">
        <v>130</v>
      </c>
      <c r="G249" t="s">
        <v>112</v>
      </c>
      <c r="H249" s="39"/>
      <c r="I249" s="39">
        <f>I247*I248</f>
        <v>16670455.180605117</v>
      </c>
      <c r="J249" s="39">
        <f>J247*J248</f>
        <v>17279154.655472733</v>
      </c>
      <c r="K249" s="39">
        <f t="shared" ref="K249:L249" si="62">K247*K248</f>
        <v>18682392.929832101</v>
      </c>
      <c r="L249" s="39">
        <f t="shared" si="62"/>
        <v>19866904.734394331</v>
      </c>
      <c r="M249" s="834"/>
      <c r="N249" s="39"/>
      <c r="O249" s="39"/>
      <c r="P249" s="834"/>
    </row>
    <row r="250" spans="1:23" x14ac:dyDescent="0.2">
      <c r="B250" s="2">
        <v>235</v>
      </c>
      <c r="H250" s="834"/>
      <c r="I250" s="834"/>
      <c r="J250" s="834"/>
      <c r="K250" s="834"/>
      <c r="L250" s="834"/>
      <c r="M250" s="834"/>
      <c r="N250" s="834"/>
      <c r="O250" s="834"/>
      <c r="P250" s="834"/>
    </row>
    <row r="251" spans="1:23" x14ac:dyDescent="0.2">
      <c r="B251" s="2">
        <v>236</v>
      </c>
      <c r="E251"/>
      <c r="G251"/>
      <c r="H251" s="834"/>
      <c r="I251" s="834"/>
      <c r="J251" s="834"/>
      <c r="K251" s="834"/>
      <c r="L251" s="834"/>
      <c r="M251" s="834"/>
      <c r="N251" s="834"/>
      <c r="O251" s="834"/>
      <c r="P251" s="834"/>
    </row>
    <row r="252" spans="1:23" x14ac:dyDescent="0.2">
      <c r="E252"/>
      <c r="G252"/>
      <c r="H252" s="51"/>
      <c r="I252" s="37"/>
      <c r="M252" s="834"/>
      <c r="N252" s="834"/>
      <c r="O252" s="834"/>
      <c r="P252" s="834"/>
    </row>
    <row r="253" spans="1:23" x14ac:dyDescent="0.2">
      <c r="E253"/>
      <c r="G253"/>
      <c r="H253" s="51"/>
      <c r="I253" s="37"/>
      <c r="M253" s="834"/>
      <c r="N253" s="834"/>
      <c r="O253" s="834"/>
      <c r="P253" s="834"/>
    </row>
    <row r="254" spans="1:23" ht="13.5" thickBot="1" x14ac:dyDescent="0.25">
      <c r="A254" s="865" t="s">
        <v>410</v>
      </c>
      <c r="B254" s="865"/>
      <c r="C254" s="865"/>
      <c r="D254" s="865"/>
      <c r="E254" s="865"/>
      <c r="F254" s="865"/>
      <c r="G254" s="865"/>
      <c r="H254" s="865"/>
      <c r="I254" s="865"/>
      <c r="J254" s="865"/>
      <c r="K254" s="865"/>
      <c r="L254" s="865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</row>
    <row r="255" spans="1:23" ht="13.5" thickTop="1" x14ac:dyDescent="0.2">
      <c r="A255" s="2"/>
      <c r="B255" s="2"/>
      <c r="C255" s="2"/>
      <c r="D255" s="2"/>
      <c r="H255" s="2"/>
      <c r="I255" s="2"/>
      <c r="J255" s="2"/>
      <c r="K255" s="2"/>
      <c r="L255" s="2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</row>
    <row r="256" spans="1:23" x14ac:dyDescent="0.2">
      <c r="A256" s="2"/>
      <c r="B256" s="2"/>
      <c r="C256" s="2"/>
      <c r="D256" s="2"/>
      <c r="H256" s="2"/>
      <c r="I256" s="753"/>
      <c r="J256" s="2"/>
      <c r="K256" s="2"/>
      <c r="L256" s="2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</row>
    <row r="257" spans="1:23" x14ac:dyDescent="0.2">
      <c r="A257" s="2"/>
      <c r="B257" s="2">
        <v>237</v>
      </c>
      <c r="C257" s="212" t="s">
        <v>109</v>
      </c>
      <c r="D257" s="2"/>
      <c r="H257" s="2"/>
      <c r="I257" s="851">
        <f>I121</f>
        <v>15572928.739686845</v>
      </c>
      <c r="J257" s="851">
        <f t="shared" ref="J257:L257" si="63">J121</f>
        <v>15129531.405490955</v>
      </c>
      <c r="K257" s="851">
        <f t="shared" si="63"/>
        <v>16433756.397885863</v>
      </c>
      <c r="L257" s="851">
        <f t="shared" si="63"/>
        <v>17123206.192709874</v>
      </c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</row>
    <row r="258" spans="1:23" x14ac:dyDescent="0.2">
      <c r="A258" s="2"/>
      <c r="B258" s="2">
        <v>238</v>
      </c>
      <c r="C258" s="212" t="s">
        <v>160</v>
      </c>
      <c r="D258" s="2"/>
      <c r="H258" s="753"/>
      <c r="I258" s="851">
        <f>I249</f>
        <v>16670455.180605117</v>
      </c>
      <c r="J258" s="851">
        <f t="shared" ref="J258:L258" si="64">J249</f>
        <v>17279154.655472733</v>
      </c>
      <c r="K258" s="851">
        <f t="shared" si="64"/>
        <v>18682392.929832101</v>
      </c>
      <c r="L258" s="851">
        <f t="shared" si="64"/>
        <v>19866904.734394331</v>
      </c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</row>
    <row r="259" spans="1:23" x14ac:dyDescent="0.2">
      <c r="A259" s="2"/>
      <c r="B259" s="2">
        <v>239</v>
      </c>
      <c r="C259" t="s">
        <v>216</v>
      </c>
      <c r="E259"/>
      <c r="F259" s="2" t="s">
        <v>130</v>
      </c>
      <c r="G259" t="s">
        <v>112</v>
      </c>
      <c r="H259" s="37"/>
      <c r="I259" s="842">
        <f>I257-I258</f>
        <v>-1097526.4409182724</v>
      </c>
      <c r="J259" s="842">
        <f t="shared" ref="J259:L259" si="65">J257-J258</f>
        <v>-2149623.2499817777</v>
      </c>
      <c r="K259" s="842">
        <f t="shared" si="65"/>
        <v>-2248636.5319462381</v>
      </c>
      <c r="L259" s="842">
        <f t="shared" si="65"/>
        <v>-2743698.5416844562</v>
      </c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</row>
    <row r="260" spans="1:23" x14ac:dyDescent="0.2">
      <c r="A260" s="2"/>
      <c r="B260" s="2">
        <v>240</v>
      </c>
      <c r="C260" t="s">
        <v>413</v>
      </c>
      <c r="E260"/>
      <c r="F260"/>
      <c r="G260"/>
      <c r="I260" s="82">
        <f>I259/I258</f>
        <v>-6.5836621077699539E-2</v>
      </c>
      <c r="J260" s="82">
        <f t="shared" ref="J260:L260" si="66">J259/J258</f>
        <v>-0.12440557960403111</v>
      </c>
      <c r="K260" s="82">
        <f t="shared" si="66"/>
        <v>-0.12036126958638198</v>
      </c>
      <c r="L260" s="82">
        <f t="shared" si="66"/>
        <v>-0.13810397635493074</v>
      </c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</row>
    <row r="261" spans="1:23" ht="13.5" thickBot="1" x14ac:dyDescent="0.25">
      <c r="B261" s="2">
        <v>241</v>
      </c>
      <c r="I261" s="834"/>
      <c r="J261" s="834"/>
      <c r="K261" s="834"/>
      <c r="L261" s="834"/>
      <c r="M261" s="834"/>
      <c r="N261" s="834"/>
      <c r="O261" s="834"/>
      <c r="P261" s="834"/>
    </row>
    <row r="262" spans="1:23" ht="13.5" thickBot="1" x14ac:dyDescent="0.25">
      <c r="B262" s="2">
        <v>242</v>
      </c>
      <c r="C262" s="858" t="s">
        <v>414</v>
      </c>
      <c r="D262" s="859"/>
      <c r="E262" s="859"/>
      <c r="F262" s="860"/>
      <c r="G262" s="861" t="s">
        <v>112</v>
      </c>
      <c r="H262" s="862"/>
      <c r="I262" s="823">
        <f>LN(I257/I258)</f>
        <v>-6.8103932151016539E-2</v>
      </c>
      <c r="J262" s="823">
        <f t="shared" ref="J262:K262" si="67">LN(J257/J258)</f>
        <v>-0.13285228567446239</v>
      </c>
      <c r="K262" s="823">
        <f t="shared" si="67"/>
        <v>-0.12824398942277099</v>
      </c>
      <c r="L262" s="823">
        <f>LN(L257/L258)</f>
        <v>-0.14862063781538659</v>
      </c>
      <c r="M262" s="834"/>
      <c r="N262" s="834"/>
      <c r="O262" s="834"/>
      <c r="P262" s="834"/>
    </row>
    <row r="263" spans="1:23" x14ac:dyDescent="0.2">
      <c r="A263" s="725"/>
      <c r="B263" s="2">
        <v>243</v>
      </c>
      <c r="D263" s="47">
        <v>186</v>
      </c>
      <c r="E263" t="s">
        <v>415</v>
      </c>
      <c r="I263" s="82">
        <f>'2020 Benchmarking Calculations'!AS192</f>
        <v>-6.8103932151016539E-2</v>
      </c>
      <c r="J263" s="834"/>
      <c r="K263" s="834"/>
      <c r="L263" s="834"/>
      <c r="M263" s="834"/>
      <c r="N263" s="834"/>
      <c r="O263" s="834"/>
      <c r="P263" s="834"/>
    </row>
    <row r="264" spans="1:23" x14ac:dyDescent="0.2">
      <c r="B264" s="2">
        <v>244</v>
      </c>
      <c r="E264" t="s">
        <v>264</v>
      </c>
      <c r="F264"/>
      <c r="G264"/>
      <c r="I264" s="852">
        <f>I262-I263</f>
        <v>0</v>
      </c>
      <c r="J264" s="51">
        <v>-0.13285228567446239</v>
      </c>
      <c r="K264" s="51">
        <v>-0.12945778659158469</v>
      </c>
      <c r="L264" s="51">
        <v>-0.15094911364824806</v>
      </c>
      <c r="M264" s="834"/>
      <c r="N264" s="834"/>
      <c r="O264" s="834"/>
      <c r="P264" s="834"/>
    </row>
    <row r="265" spans="1:23" x14ac:dyDescent="0.2">
      <c r="B265" s="2">
        <v>245</v>
      </c>
      <c r="E265"/>
      <c r="G265"/>
      <c r="H265" s="755"/>
      <c r="I265" s="82"/>
      <c r="J265" s="834"/>
      <c r="K265" s="834"/>
      <c r="L265" s="834"/>
      <c r="M265" s="834"/>
      <c r="N265" s="834"/>
      <c r="O265" s="834"/>
      <c r="P265" s="834"/>
    </row>
    <row r="266" spans="1:23" x14ac:dyDescent="0.2">
      <c r="B266" s="2">
        <v>246</v>
      </c>
      <c r="C266" t="s">
        <v>416</v>
      </c>
      <c r="E266"/>
      <c r="G266"/>
      <c r="H266" s="755"/>
      <c r="I266" s="82"/>
      <c r="J266" s="834"/>
      <c r="K266" s="834"/>
      <c r="L266" s="834"/>
      <c r="M266" s="834"/>
      <c r="N266" s="834"/>
      <c r="O266" s="834"/>
      <c r="P266" s="834"/>
    </row>
    <row r="267" spans="1:23" x14ac:dyDescent="0.2">
      <c r="B267" s="2">
        <v>247</v>
      </c>
      <c r="E267" t="s">
        <v>1180</v>
      </c>
      <c r="G267" t="s">
        <v>112</v>
      </c>
      <c r="H267" s="755"/>
      <c r="I267" s="82">
        <f>I262</f>
        <v>-6.8103932151016539E-2</v>
      </c>
      <c r="J267" s="82">
        <f t="shared" ref="J267:L267" si="68">J262</f>
        <v>-0.13285228567446239</v>
      </c>
      <c r="K267" s="82">
        <f t="shared" si="68"/>
        <v>-0.12824398942277099</v>
      </c>
      <c r="L267" s="82">
        <f t="shared" si="68"/>
        <v>-0.14862063781538659</v>
      </c>
      <c r="M267" s="834"/>
      <c r="N267" s="834"/>
      <c r="O267" s="834"/>
      <c r="P267" s="834"/>
    </row>
    <row r="268" spans="1:23" x14ac:dyDescent="0.2">
      <c r="B268" s="2">
        <v>248</v>
      </c>
      <c r="D268">
        <v>193</v>
      </c>
      <c r="E268" t="s">
        <v>1181</v>
      </c>
      <c r="G268" t="s">
        <v>418</v>
      </c>
      <c r="H268" s="755"/>
      <c r="I268" s="82">
        <f>'2020 Benchmarking Calculations'!AS206</f>
        <v>-3.8032025254945354E-2</v>
      </c>
      <c r="J268" s="853">
        <f>I267</f>
        <v>-6.8103932151016539E-2</v>
      </c>
      <c r="K268" s="853">
        <f t="shared" ref="K268:L269" si="69">J267</f>
        <v>-0.13285228567446239</v>
      </c>
      <c r="L268" s="853">
        <f t="shared" si="69"/>
        <v>-0.12824398942277099</v>
      </c>
      <c r="M268" s="834"/>
      <c r="N268" s="834"/>
      <c r="O268" s="834"/>
      <c r="P268" s="834"/>
    </row>
    <row r="269" spans="1:23" ht="13.5" thickBot="1" x14ac:dyDescent="0.25">
      <c r="B269" s="2">
        <v>249</v>
      </c>
      <c r="D269">
        <v>192</v>
      </c>
      <c r="E269" t="s">
        <v>1182</v>
      </c>
      <c r="G269" t="s">
        <v>418</v>
      </c>
      <c r="H269" s="58"/>
      <c r="I269" s="82">
        <f>'2020 Benchmarking Calculations'!AS205</f>
        <v>1.255278982614313E-2</v>
      </c>
      <c r="J269" s="853">
        <f>I268</f>
        <v>-3.8032025254945354E-2</v>
      </c>
      <c r="K269" s="853">
        <f t="shared" si="69"/>
        <v>-6.8103932151016539E-2</v>
      </c>
      <c r="L269" s="853">
        <f t="shared" si="69"/>
        <v>-0.13285228567446239</v>
      </c>
      <c r="M269" s="834"/>
      <c r="N269" s="834"/>
      <c r="O269" s="834"/>
      <c r="P269" s="834"/>
    </row>
    <row r="270" spans="1:23" ht="13.5" thickBot="1" x14ac:dyDescent="0.25">
      <c r="B270" s="2">
        <v>250</v>
      </c>
      <c r="E270" s="855" t="s">
        <v>419</v>
      </c>
      <c r="F270" s="856"/>
      <c r="G270" s="857" t="s">
        <v>112</v>
      </c>
      <c r="H270" s="857"/>
      <c r="I270" s="831">
        <f>AVERAGE(I267:I269)</f>
        <v>-3.1194389193272918E-2</v>
      </c>
      <c r="J270" s="831">
        <f t="shared" ref="J270:L270" si="70">AVERAGE(J267:J269)</f>
        <v>-7.9662747693474756E-2</v>
      </c>
      <c r="K270" s="831">
        <f t="shared" si="70"/>
        <v>-0.10973340241608331</v>
      </c>
      <c r="L270" s="831">
        <f t="shared" si="70"/>
        <v>-0.13657230430420667</v>
      </c>
      <c r="M270" s="834"/>
      <c r="N270" s="834"/>
      <c r="O270" s="834"/>
      <c r="P270" s="834"/>
    </row>
    <row r="271" spans="1:23" x14ac:dyDescent="0.2">
      <c r="B271" s="2">
        <v>251</v>
      </c>
      <c r="E271"/>
      <c r="G271"/>
      <c r="I271" s="2"/>
      <c r="M271" s="834"/>
      <c r="N271" s="834"/>
      <c r="O271" s="834"/>
      <c r="P271" s="834"/>
    </row>
    <row r="272" spans="1:23" x14ac:dyDescent="0.2">
      <c r="B272" s="2">
        <v>252</v>
      </c>
      <c r="D272">
        <v>197</v>
      </c>
      <c r="E272" t="s">
        <v>415</v>
      </c>
      <c r="G272"/>
      <c r="I272" s="82">
        <f>'2020 Benchmarking Calculations'!AS209</f>
        <v>-3.1194389193272925E-2</v>
      </c>
      <c r="M272" s="834"/>
      <c r="N272" s="834"/>
      <c r="O272" s="834"/>
      <c r="P272" s="834"/>
    </row>
    <row r="273" spans="1:16" x14ac:dyDescent="0.2">
      <c r="A273" s="725"/>
      <c r="B273" s="2">
        <v>253</v>
      </c>
      <c r="C273" s="725"/>
      <c r="D273" s="725"/>
      <c r="E273" t="s">
        <v>264</v>
      </c>
      <c r="G273"/>
      <c r="I273" s="854">
        <f>I270-I272</f>
        <v>0</v>
      </c>
      <c r="M273" s="834"/>
      <c r="N273" s="834"/>
      <c r="O273" s="834"/>
      <c r="P273" s="834"/>
    </row>
    <row r="274" spans="1:16" x14ac:dyDescent="0.2">
      <c r="M274" s="834"/>
      <c r="N274" s="834"/>
      <c r="O274" s="834"/>
      <c r="P274" s="834"/>
    </row>
    <row r="275" spans="1:16" s="273" customFormat="1" x14ac:dyDescent="0.2">
      <c r="E275" s="275"/>
      <c r="F275" s="275"/>
      <c r="G275" s="275"/>
    </row>
    <row r="276" spans="1:16" x14ac:dyDescent="0.2">
      <c r="M276" s="834"/>
      <c r="N276" s="834"/>
      <c r="O276" s="834"/>
      <c r="P276" s="834"/>
    </row>
    <row r="277" spans="1:16" hidden="1" x14ac:dyDescent="0.2">
      <c r="M277" s="834"/>
      <c r="N277" s="834"/>
      <c r="O277" s="834"/>
      <c r="P277" s="834"/>
    </row>
    <row r="278" spans="1:16" hidden="1" x14ac:dyDescent="0.2">
      <c r="H278" s="864"/>
      <c r="I278" s="864"/>
      <c r="M278" s="834"/>
      <c r="N278" s="834"/>
      <c r="O278" s="834"/>
      <c r="P278" s="834"/>
    </row>
    <row r="279" spans="1:16" hidden="1" x14ac:dyDescent="0.2">
      <c r="M279" s="834"/>
      <c r="N279" s="834"/>
      <c r="O279" s="834"/>
      <c r="P279" s="834"/>
    </row>
    <row r="280" spans="1:16" hidden="1" x14ac:dyDescent="0.2">
      <c r="H280" s="864"/>
      <c r="I280" s="864"/>
      <c r="M280" s="834"/>
      <c r="N280" s="834"/>
      <c r="O280" s="834"/>
      <c r="P280" s="834"/>
    </row>
    <row r="281" spans="1:16" hidden="1" x14ac:dyDescent="0.2">
      <c r="M281" s="834"/>
      <c r="N281" s="834"/>
      <c r="O281" s="834"/>
      <c r="P281" s="834"/>
    </row>
    <row r="282" spans="1:16" hidden="1" x14ac:dyDescent="0.2">
      <c r="E282" s="744" t="s">
        <v>1183</v>
      </c>
      <c r="F282" s="745"/>
      <c r="G282" s="744"/>
      <c r="M282" s="834"/>
      <c r="N282" s="834"/>
      <c r="O282" s="834"/>
      <c r="P282" s="834"/>
    </row>
    <row r="283" spans="1:16" hidden="1" x14ac:dyDescent="0.2">
      <c r="E283" s="744" t="s">
        <v>111</v>
      </c>
      <c r="F283" s="745"/>
      <c r="G283" s="744"/>
      <c r="M283" s="834"/>
      <c r="N283" s="834"/>
      <c r="O283" s="834"/>
      <c r="P283" s="834"/>
    </row>
    <row r="284" spans="1:16" hidden="1" x14ac:dyDescent="0.2">
      <c r="E284" s="744" t="s">
        <v>140</v>
      </c>
      <c r="F284" s="745"/>
      <c r="G284" s="744"/>
      <c r="M284" s="834"/>
      <c r="N284" s="834"/>
      <c r="O284" s="834"/>
      <c r="P284" s="834"/>
    </row>
    <row r="285" spans="1:16" hidden="1" x14ac:dyDescent="0.2">
      <c r="M285" s="834"/>
      <c r="N285" s="834"/>
      <c r="O285" s="834"/>
      <c r="P285" s="834"/>
    </row>
    <row r="286" spans="1:16" hidden="1" x14ac:dyDescent="0.2">
      <c r="E286" s="744" t="s">
        <v>1184</v>
      </c>
      <c r="F286" s="745"/>
      <c r="G286" s="744"/>
      <c r="M286" s="834"/>
      <c r="N286" s="834"/>
      <c r="O286" s="834"/>
      <c r="P286" s="834"/>
    </row>
    <row r="287" spans="1:16" hidden="1" x14ac:dyDescent="0.2">
      <c r="M287" s="834"/>
      <c r="N287" s="834"/>
      <c r="O287" s="834"/>
      <c r="P287" s="834"/>
    </row>
    <row r="288" spans="1:16" hidden="1" x14ac:dyDescent="0.2">
      <c r="E288" t="s">
        <v>113</v>
      </c>
      <c r="G288"/>
      <c r="M288" s="834"/>
      <c r="N288" s="834"/>
      <c r="O288" s="834"/>
      <c r="P288" s="834"/>
    </row>
    <row r="289" spans="1:16" hidden="1" x14ac:dyDescent="0.2">
      <c r="E289" t="s">
        <v>116</v>
      </c>
      <c r="G289"/>
      <c r="M289" s="834"/>
      <c r="N289" s="834"/>
      <c r="O289" s="834"/>
      <c r="P289" s="834"/>
    </row>
    <row r="290" spans="1:16" hidden="1" x14ac:dyDescent="0.2">
      <c r="E290" t="s">
        <v>118</v>
      </c>
      <c r="G290"/>
      <c r="M290" s="834"/>
      <c r="N290" s="834"/>
      <c r="O290" s="834"/>
      <c r="P290" s="834"/>
    </row>
    <row r="291" spans="1:16" hidden="1" x14ac:dyDescent="0.2">
      <c r="E291" t="s">
        <v>120</v>
      </c>
      <c r="G291"/>
      <c r="M291" s="834"/>
      <c r="N291" s="834"/>
      <c r="O291" s="834"/>
      <c r="P291" s="834"/>
    </row>
    <row r="292" spans="1:16" hidden="1" x14ac:dyDescent="0.2">
      <c r="E292" t="s">
        <v>122</v>
      </c>
      <c r="G292"/>
      <c r="M292" s="834"/>
      <c r="N292" s="834"/>
      <c r="O292" s="834"/>
      <c r="P292" s="834"/>
    </row>
    <row r="293" spans="1:16" hidden="1" x14ac:dyDescent="0.2">
      <c r="E293" t="s">
        <v>124</v>
      </c>
      <c r="G293"/>
      <c r="M293" s="834"/>
      <c r="N293" s="834"/>
      <c r="O293" s="834"/>
      <c r="P293" s="834"/>
    </row>
    <row r="294" spans="1:16" hidden="1" x14ac:dyDescent="0.2">
      <c r="E294" t="s">
        <v>126</v>
      </c>
      <c r="G294"/>
      <c r="M294" s="834"/>
      <c r="N294" s="834"/>
      <c r="O294" s="834"/>
      <c r="P294" s="834"/>
    </row>
    <row r="295" spans="1:16" hidden="1" x14ac:dyDescent="0.2">
      <c r="E295" t="s">
        <v>1185</v>
      </c>
      <c r="G295"/>
      <c r="M295" s="834"/>
      <c r="N295" s="834"/>
      <c r="O295" s="834"/>
      <c r="P295" s="834"/>
    </row>
    <row r="296" spans="1:16" hidden="1" x14ac:dyDescent="0.2">
      <c r="E296" t="s">
        <v>132</v>
      </c>
      <c r="G296"/>
      <c r="M296" s="834"/>
      <c r="N296" s="834"/>
      <c r="O296" s="834"/>
      <c r="P296" s="834"/>
    </row>
    <row r="297" spans="1:16" hidden="1" x14ac:dyDescent="0.2">
      <c r="E297" t="s">
        <v>134</v>
      </c>
      <c r="G297"/>
      <c r="M297" s="834"/>
      <c r="N297" s="834"/>
      <c r="O297" s="834"/>
      <c r="P297" s="834"/>
    </row>
    <row r="298" spans="1:16" hidden="1" x14ac:dyDescent="0.2">
      <c r="M298" s="834"/>
      <c r="N298" s="834"/>
      <c r="O298" s="834"/>
      <c r="P298" s="834"/>
    </row>
    <row r="299" spans="1:16" ht="13.5" hidden="1" thickBot="1" x14ac:dyDescent="0.25">
      <c r="A299" s="212"/>
      <c r="B299" s="212"/>
      <c r="E299" s="756" t="s">
        <v>1186</v>
      </c>
      <c r="F299" s="754"/>
      <c r="G299" s="757"/>
      <c r="H299" s="257"/>
      <c r="I299" s="758"/>
      <c r="M299" s="834"/>
      <c r="N299" s="834"/>
      <c r="O299" s="834"/>
      <c r="P299" s="834"/>
    </row>
    <row r="300" spans="1:16" hidden="1" x14ac:dyDescent="0.2">
      <c r="E300" s="212"/>
      <c r="G300" s="212"/>
      <c r="M300" s="834"/>
      <c r="N300" s="834"/>
      <c r="O300" s="834"/>
      <c r="P300" s="834"/>
    </row>
    <row r="301" spans="1:16" hidden="1" x14ac:dyDescent="0.2">
      <c r="E301" s="725" t="s">
        <v>1187</v>
      </c>
      <c r="F301" s="745"/>
      <c r="G301" s="725"/>
      <c r="M301" s="834"/>
      <c r="N301" s="834"/>
      <c r="O301" s="834"/>
      <c r="P301" s="834"/>
    </row>
    <row r="302" spans="1:16" hidden="1" x14ac:dyDescent="0.2">
      <c r="E302"/>
      <c r="G302"/>
      <c r="M302" s="834"/>
      <c r="N302" s="834"/>
      <c r="O302" s="834"/>
      <c r="P302" s="834"/>
    </row>
    <row r="303" spans="1:16" hidden="1" x14ac:dyDescent="0.2">
      <c r="E303"/>
      <c r="G303"/>
      <c r="M303" s="834"/>
      <c r="N303" s="834"/>
      <c r="O303" s="834"/>
      <c r="P303" s="834"/>
    </row>
    <row r="304" spans="1:16" hidden="1" x14ac:dyDescent="0.2">
      <c r="E304"/>
      <c r="G304"/>
      <c r="M304" s="834"/>
      <c r="N304" s="834"/>
      <c r="O304" s="834"/>
      <c r="P304" s="834"/>
    </row>
    <row r="305" spans="5:16" hidden="1" x14ac:dyDescent="0.2">
      <c r="E305" t="s">
        <v>143</v>
      </c>
      <c r="G305"/>
      <c r="M305" s="834"/>
      <c r="N305" s="834"/>
      <c r="O305" s="834"/>
      <c r="P305" s="834"/>
    </row>
    <row r="306" spans="5:16" hidden="1" x14ac:dyDescent="0.2">
      <c r="E306"/>
      <c r="G306"/>
      <c r="M306" s="834"/>
      <c r="N306" s="834"/>
      <c r="O306" s="834"/>
      <c r="P306" s="834"/>
    </row>
    <row r="307" spans="5:16" hidden="1" x14ac:dyDescent="0.2">
      <c r="E307"/>
      <c r="G307"/>
      <c r="M307" s="834"/>
      <c r="N307" s="834"/>
      <c r="O307" s="834"/>
      <c r="P307" s="834"/>
    </row>
    <row r="308" spans="5:16" hidden="1" x14ac:dyDescent="0.2">
      <c r="E308" t="s">
        <v>142</v>
      </c>
      <c r="G308"/>
      <c r="M308" s="834"/>
      <c r="N308" s="834"/>
      <c r="O308" s="834"/>
      <c r="P308" s="834"/>
    </row>
    <row r="309" spans="5:16" hidden="1" x14ac:dyDescent="0.2">
      <c r="E309" t="s">
        <v>1188</v>
      </c>
      <c r="G309"/>
      <c r="H309">
        <f t="shared" ref="H309:I309" si="71">H308*H305</f>
        <v>0</v>
      </c>
      <c r="I309">
        <f t="shared" si="71"/>
        <v>0</v>
      </c>
      <c r="M309" s="834"/>
      <c r="N309" s="834"/>
      <c r="O309" s="834"/>
      <c r="P309" s="834"/>
    </row>
    <row r="310" spans="5:16" hidden="1" x14ac:dyDescent="0.2">
      <c r="M310" s="834"/>
      <c r="N310" s="834"/>
      <c r="O310" s="834"/>
      <c r="P310" s="834"/>
    </row>
    <row r="311" spans="5:16" ht="13.5" hidden="1" thickBot="1" x14ac:dyDescent="0.25">
      <c r="E311" s="756" t="s">
        <v>1189</v>
      </c>
      <c r="F311" s="754"/>
      <c r="G311" s="757"/>
      <c r="H311" s="257"/>
      <c r="I311" s="758"/>
      <c r="M311" s="834"/>
      <c r="N311" s="834"/>
      <c r="O311" s="834"/>
      <c r="P311" s="834"/>
    </row>
    <row r="312" spans="5:16" hidden="1" x14ac:dyDescent="0.2">
      <c r="M312" s="834"/>
      <c r="N312" s="834"/>
      <c r="O312" s="834"/>
      <c r="P312" s="834"/>
    </row>
    <row r="313" spans="5:16" hidden="1" x14ac:dyDescent="0.2">
      <c r="M313" s="834"/>
      <c r="N313" s="834"/>
      <c r="O313" s="834"/>
      <c r="P313" s="834"/>
    </row>
    <row r="314" spans="5:16" hidden="1" x14ac:dyDescent="0.2">
      <c r="M314" s="834"/>
      <c r="N314" s="834"/>
      <c r="O314" s="834"/>
      <c r="P314" s="834"/>
    </row>
    <row r="315" spans="5:16" hidden="1" x14ac:dyDescent="0.2">
      <c r="M315" s="834"/>
      <c r="N315" s="834"/>
      <c r="O315" s="834"/>
      <c r="P315" s="834"/>
    </row>
    <row r="316" spans="5:16" hidden="1" x14ac:dyDescent="0.2">
      <c r="E316" s="744" t="s">
        <v>1190</v>
      </c>
      <c r="F316" s="745"/>
      <c r="G316" s="744"/>
      <c r="M316" s="834"/>
      <c r="N316" s="834"/>
      <c r="O316" s="834"/>
      <c r="P316" s="834"/>
    </row>
    <row r="317" spans="5:16" hidden="1" x14ac:dyDescent="0.2">
      <c r="M317" s="834"/>
      <c r="N317" s="834"/>
      <c r="O317" s="834"/>
      <c r="P317" s="834"/>
    </row>
    <row r="318" spans="5:16" hidden="1" x14ac:dyDescent="0.2">
      <c r="M318" s="834"/>
      <c r="N318" s="834"/>
      <c r="O318" s="834"/>
      <c r="P318" s="834"/>
    </row>
    <row r="319" spans="5:16" hidden="1" x14ac:dyDescent="0.2">
      <c r="M319" s="834"/>
      <c r="N319" s="834"/>
      <c r="O319" s="834"/>
      <c r="P319" s="834"/>
    </row>
    <row r="320" spans="5:16" hidden="1" x14ac:dyDescent="0.2">
      <c r="M320" s="834"/>
      <c r="N320" s="834"/>
      <c r="O320" s="834"/>
      <c r="P320" s="834"/>
    </row>
    <row r="321" spans="5:16" hidden="1" x14ac:dyDescent="0.2">
      <c r="M321" s="834"/>
      <c r="N321" s="834"/>
      <c r="O321" s="834"/>
      <c r="P321" s="834"/>
    </row>
    <row r="322" spans="5:16" hidden="1" x14ac:dyDescent="0.2">
      <c r="E322" s="759" t="s">
        <v>1191</v>
      </c>
      <c r="F322" s="745"/>
      <c r="G322" s="744"/>
      <c r="M322" s="834"/>
      <c r="N322" s="834"/>
      <c r="O322" s="834"/>
      <c r="P322" s="834"/>
    </row>
    <row r="323" spans="5:16" hidden="1" x14ac:dyDescent="0.2">
      <c r="E323" t="s">
        <v>191</v>
      </c>
      <c r="G323"/>
      <c r="M323" s="834"/>
      <c r="N323" s="834"/>
      <c r="O323" s="834"/>
      <c r="P323" s="834"/>
    </row>
    <row r="324" spans="5:16" hidden="1" x14ac:dyDescent="0.2">
      <c r="E324" t="s">
        <v>193</v>
      </c>
      <c r="G324"/>
      <c r="M324" s="834"/>
      <c r="N324" s="834"/>
      <c r="O324" s="834"/>
      <c r="P324" s="834"/>
    </row>
    <row r="325" spans="5:16" hidden="1" x14ac:dyDescent="0.2">
      <c r="E325" t="s">
        <v>194</v>
      </c>
      <c r="G325"/>
      <c r="M325" s="834"/>
      <c r="N325" s="834"/>
      <c r="O325" s="834"/>
      <c r="P325" s="834"/>
    </row>
    <row r="326" spans="5:16" hidden="1" x14ac:dyDescent="0.2">
      <c r="E326" t="s">
        <v>195</v>
      </c>
      <c r="G326"/>
      <c r="M326" s="834"/>
      <c r="N326" s="834"/>
      <c r="O326" s="834"/>
      <c r="P326" s="834"/>
    </row>
    <row r="327" spans="5:16" hidden="1" x14ac:dyDescent="0.2">
      <c r="E327" t="s">
        <v>196</v>
      </c>
      <c r="G327"/>
      <c r="M327" s="834"/>
      <c r="N327" s="834"/>
      <c r="O327" s="834"/>
      <c r="P327" s="834"/>
    </row>
    <row r="328" spans="5:16" hidden="1" x14ac:dyDescent="0.2">
      <c r="E328" t="s">
        <v>207</v>
      </c>
      <c r="G328"/>
      <c r="M328" s="834"/>
      <c r="N328" s="834"/>
      <c r="O328" s="834"/>
      <c r="P328" s="834"/>
    </row>
    <row r="329" spans="5:16" hidden="1" x14ac:dyDescent="0.2">
      <c r="E329" t="s">
        <v>208</v>
      </c>
      <c r="G329"/>
      <c r="M329" s="834"/>
      <c r="N329" s="834"/>
      <c r="O329" s="834"/>
      <c r="P329" s="834"/>
    </row>
    <row r="330" spans="5:16" hidden="1" x14ac:dyDescent="0.2">
      <c r="E330" t="s">
        <v>209</v>
      </c>
      <c r="G330"/>
      <c r="M330" s="834"/>
      <c r="N330" s="834"/>
      <c r="O330" s="834"/>
      <c r="P330" s="834"/>
    </row>
    <row r="331" spans="5:16" hidden="1" x14ac:dyDescent="0.2">
      <c r="M331" s="834"/>
      <c r="N331" s="834"/>
      <c r="O331" s="834"/>
      <c r="P331" s="834"/>
    </row>
    <row r="332" spans="5:16" hidden="1" x14ac:dyDescent="0.2">
      <c r="E332" s="212"/>
      <c r="G332" s="212"/>
      <c r="M332" s="834"/>
      <c r="N332" s="834"/>
      <c r="O332" s="834"/>
      <c r="P332" s="834"/>
    </row>
    <row r="333" spans="5:16" hidden="1" x14ac:dyDescent="0.2">
      <c r="M333" s="834"/>
      <c r="N333" s="834"/>
      <c r="O333" s="834"/>
      <c r="P333" s="834"/>
    </row>
    <row r="334" spans="5:16" hidden="1" x14ac:dyDescent="0.2">
      <c r="M334" s="834"/>
      <c r="N334" s="834"/>
      <c r="O334" s="834"/>
      <c r="P334" s="834"/>
    </row>
    <row r="335" spans="5:16" hidden="1" x14ac:dyDescent="0.2">
      <c r="M335" s="834"/>
      <c r="N335" s="834"/>
      <c r="O335" s="834"/>
      <c r="P335" s="834"/>
    </row>
    <row r="336" spans="5:16" hidden="1" x14ac:dyDescent="0.2">
      <c r="E336" s="212" t="s">
        <v>1192</v>
      </c>
      <c r="G336" s="212"/>
      <c r="M336" s="834"/>
      <c r="N336" s="834"/>
      <c r="O336" s="834"/>
      <c r="P336" s="834"/>
    </row>
    <row r="337" spans="5:16" hidden="1" x14ac:dyDescent="0.2">
      <c r="E337" s="212" t="s">
        <v>1193</v>
      </c>
      <c r="G337" s="212"/>
      <c r="M337" s="834"/>
      <c r="N337" s="834"/>
      <c r="O337" s="834"/>
      <c r="P337" s="834"/>
    </row>
    <row r="338" spans="5:16" hidden="1" x14ac:dyDescent="0.2">
      <c r="E338" s="212"/>
      <c r="G338" s="212"/>
      <c r="M338" s="834"/>
      <c r="N338" s="834"/>
      <c r="O338" s="834"/>
      <c r="P338" s="834"/>
    </row>
    <row r="339" spans="5:16" hidden="1" x14ac:dyDescent="0.2">
      <c r="E339" s="212"/>
      <c r="G339" s="212"/>
      <c r="M339" s="834"/>
      <c r="N339" s="834"/>
      <c r="O339" s="834"/>
      <c r="P339" s="834"/>
    </row>
    <row r="340" spans="5:16" hidden="1" x14ac:dyDescent="0.2">
      <c r="M340" s="834"/>
      <c r="N340" s="834"/>
      <c r="O340" s="834"/>
      <c r="P340" s="834"/>
    </row>
    <row r="341" spans="5:16" hidden="1" x14ac:dyDescent="0.2">
      <c r="M341" s="834"/>
      <c r="N341" s="834"/>
      <c r="O341" s="834"/>
      <c r="P341" s="834"/>
    </row>
    <row r="342" spans="5:16" hidden="1" x14ac:dyDescent="0.2">
      <c r="M342" s="834"/>
      <c r="N342" s="834"/>
      <c r="O342" s="834"/>
      <c r="P342" s="834"/>
    </row>
    <row r="343" spans="5:16" hidden="1" x14ac:dyDescent="0.2">
      <c r="M343" s="834"/>
      <c r="N343" s="834"/>
      <c r="O343" s="834"/>
      <c r="P343" s="834"/>
    </row>
    <row r="344" spans="5:16" x14ac:dyDescent="0.2">
      <c r="M344" s="834"/>
      <c r="N344" s="834"/>
      <c r="O344" s="834"/>
      <c r="P344" s="834"/>
    </row>
  </sheetData>
  <mergeCells count="9">
    <mergeCell ref="A254:L254"/>
    <mergeCell ref="H278:I278"/>
    <mergeCell ref="H280:I280"/>
    <mergeCell ref="A1:L1"/>
    <mergeCell ref="B3:C3"/>
    <mergeCell ref="A7:L7"/>
    <mergeCell ref="H8:I8"/>
    <mergeCell ref="A102:L102"/>
    <mergeCell ref="A124:L124"/>
  </mergeCells>
  <dataValidations count="1">
    <dataValidation type="list" allowBlank="1" showInputMessage="1" showErrorMessage="1" sqref="E3" xr:uid="{762EABE8-E706-46AB-91D7-22E0DE7249E0}">
      <formula1>CompanyList</formula1>
    </dataValidation>
  </dataValidation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BE00B-8FB4-4CBF-968A-1980BEB1BCCD}">
  <sheetPr>
    <tabColor theme="2" tint="-0.249977111117893"/>
  </sheetPr>
  <dimension ref="A1:CV394"/>
  <sheetViews>
    <sheetView zoomScale="80" zoomScaleNormal="80" workbookViewId="0">
      <pane xSplit="7" ySplit="10" topLeftCell="AL11" activePane="bottomRight" state="frozen"/>
      <selection activeCell="O5" sqref="O5"/>
      <selection pane="topRight" activeCell="O5" sqref="O5"/>
      <selection pane="bottomLeft" activeCell="O5" sqref="O5"/>
      <selection pane="bottomRight" activeCell="AO67" sqref="AO67"/>
    </sheetView>
  </sheetViews>
  <sheetFormatPr defaultColWidth="9.140625" defaultRowHeight="12.75" x14ac:dyDescent="0.2"/>
  <cols>
    <col min="1" max="1" width="3.140625" customWidth="1"/>
    <col min="2" max="2" width="7.42578125" customWidth="1"/>
    <col min="3" max="3" width="9.140625" customWidth="1"/>
    <col min="4" max="4" width="46.42578125" customWidth="1"/>
    <col min="5" max="5" width="11.7109375" style="2" hidden="1" customWidth="1"/>
    <col min="6" max="6" width="41.42578125" customWidth="1"/>
    <col min="7" max="7" width="28.85546875" hidden="1" customWidth="1"/>
    <col min="8" max="8" width="16.28515625" customWidth="1"/>
    <col min="9" max="10" width="14.5703125" customWidth="1"/>
    <col min="11" max="11" width="20" customWidth="1"/>
    <col min="12" max="17" width="14.5703125" customWidth="1"/>
    <col min="18" max="18" width="21" customWidth="1"/>
    <col min="19" max="19" width="19.28515625" customWidth="1"/>
    <col min="20" max="22" width="14.5703125" customWidth="1"/>
    <col min="23" max="23" width="16.140625" customWidth="1"/>
    <col min="24" max="25" width="14.5703125" customWidth="1"/>
    <col min="26" max="26" width="16.42578125" customWidth="1"/>
    <col min="27" max="36" width="14.5703125" customWidth="1"/>
    <col min="37" max="37" width="19.85546875" customWidth="1"/>
    <col min="38" max="40" width="14.5703125" customWidth="1"/>
    <col min="41" max="41" width="21.7109375" customWidth="1"/>
    <col min="42" max="44" width="14.5703125" customWidth="1"/>
    <col min="45" max="45" width="14.5703125" style="336" customWidth="1"/>
    <col min="46" max="47" width="14.5703125" customWidth="1"/>
    <col min="48" max="48" width="16.7109375" customWidth="1"/>
    <col min="49" max="62" width="14.5703125" customWidth="1"/>
    <col min="63" max="63" width="18" customWidth="1"/>
    <col min="64" max="64" width="19.28515625" customWidth="1"/>
    <col min="65" max="65" width="20.5703125" customWidth="1"/>
    <col min="66" max="72" width="14.5703125" customWidth="1"/>
    <col min="73" max="84" width="17" customWidth="1"/>
  </cols>
  <sheetData>
    <row r="1" spans="1:86" ht="27.75" x14ac:dyDescent="0.4">
      <c r="A1" s="1" t="s">
        <v>0</v>
      </c>
    </row>
    <row r="2" spans="1:86" ht="12.75" customHeight="1" x14ac:dyDescent="0.2"/>
    <row r="3" spans="1:86" s="3" customFormat="1" ht="94.5" hidden="1" customHeight="1" x14ac:dyDescent="0.2">
      <c r="D3" s="4"/>
      <c r="E3" s="4" t="s">
        <v>1</v>
      </c>
      <c r="F3" s="4" t="s">
        <v>2</v>
      </c>
      <c r="G3" s="4" t="s">
        <v>3</v>
      </c>
      <c r="H3" s="4" t="s">
        <v>4</v>
      </c>
      <c r="I3" s="5" t="s">
        <v>20</v>
      </c>
      <c r="J3" s="5" t="s">
        <v>21</v>
      </c>
      <c r="K3" s="5" t="s">
        <v>22</v>
      </c>
      <c r="L3" s="5" t="s">
        <v>23</v>
      </c>
      <c r="M3" s="5" t="s">
        <v>24</v>
      </c>
      <c r="N3" s="5" t="s">
        <v>25</v>
      </c>
      <c r="O3" s="5"/>
      <c r="P3" s="5" t="s">
        <v>27</v>
      </c>
      <c r="Q3" s="5" t="s">
        <v>28</v>
      </c>
      <c r="R3" s="5" t="s">
        <v>29</v>
      </c>
      <c r="S3" s="5" t="s">
        <v>5</v>
      </c>
      <c r="T3" s="5" t="s">
        <v>30</v>
      </c>
      <c r="U3" s="5" t="s">
        <v>31</v>
      </c>
      <c r="V3" s="5" t="s">
        <v>6</v>
      </c>
      <c r="W3" s="5" t="s">
        <v>7</v>
      </c>
      <c r="X3" s="5" t="s">
        <v>8</v>
      </c>
      <c r="Y3" s="5" t="s">
        <v>34</v>
      </c>
      <c r="Z3" s="5" t="s">
        <v>9</v>
      </c>
      <c r="AA3" s="5" t="s">
        <v>35</v>
      </c>
      <c r="AB3" s="5" t="s">
        <v>36</v>
      </c>
      <c r="AC3" s="5" t="s">
        <v>37</v>
      </c>
      <c r="AD3" s="5" t="s">
        <v>38</v>
      </c>
      <c r="AE3" s="5" t="s">
        <v>39</v>
      </c>
      <c r="AF3" s="5" t="s">
        <v>10</v>
      </c>
      <c r="AG3" s="5" t="s">
        <v>41</v>
      </c>
      <c r="AH3" s="5" t="s">
        <v>42</v>
      </c>
      <c r="AI3" s="5" t="s">
        <v>43</v>
      </c>
      <c r="AJ3" s="5" t="s">
        <v>11</v>
      </c>
      <c r="AK3" s="5" t="s">
        <v>45</v>
      </c>
      <c r="AL3" s="5" t="s">
        <v>46</v>
      </c>
      <c r="AM3" s="5" t="s">
        <v>47</v>
      </c>
      <c r="AN3" s="5" t="s">
        <v>48</v>
      </c>
      <c r="AO3" s="6" t="s">
        <v>49</v>
      </c>
      <c r="AP3" s="5" t="s">
        <v>50</v>
      </c>
      <c r="AQ3" s="5" t="s">
        <v>12</v>
      </c>
      <c r="AR3" s="5" t="s">
        <v>248</v>
      </c>
      <c r="AS3" s="24" t="s">
        <v>52</v>
      </c>
      <c r="AT3" s="5" t="s">
        <v>53</v>
      </c>
      <c r="AU3" s="5" t="s">
        <v>54</v>
      </c>
      <c r="AV3" s="4" t="s">
        <v>55</v>
      </c>
      <c r="AW3" s="5" t="s">
        <v>56</v>
      </c>
      <c r="AX3" s="5" t="s">
        <v>57</v>
      </c>
      <c r="AY3" s="5" t="s">
        <v>58</v>
      </c>
      <c r="AZ3" s="5" t="s">
        <v>59</v>
      </c>
      <c r="BA3" s="5" t="s">
        <v>60</v>
      </c>
      <c r="BB3" s="5" t="s">
        <v>61</v>
      </c>
      <c r="BC3" s="5" t="s">
        <v>1128</v>
      </c>
      <c r="BD3" s="5" t="s">
        <v>63</v>
      </c>
      <c r="BE3" s="5" t="s">
        <v>64</v>
      </c>
      <c r="BF3" s="5" t="s">
        <v>65</v>
      </c>
      <c r="BG3" s="5" t="s">
        <v>66</v>
      </c>
      <c r="BH3" s="5" t="s">
        <v>67</v>
      </c>
      <c r="BI3" s="5" t="s">
        <v>68</v>
      </c>
      <c r="BJ3" s="5" t="s">
        <v>69</v>
      </c>
      <c r="BK3" s="5" t="s">
        <v>70</v>
      </c>
      <c r="BL3" s="5" t="s">
        <v>13</v>
      </c>
      <c r="BM3" s="5" t="s">
        <v>72</v>
      </c>
      <c r="BN3" s="5" t="s">
        <v>73</v>
      </c>
      <c r="BO3" s="5" t="s">
        <v>74</v>
      </c>
      <c r="BP3" s="5" t="s">
        <v>75</v>
      </c>
      <c r="BQ3" s="5" t="s">
        <v>76</v>
      </c>
      <c r="BR3" s="5" t="s">
        <v>77</v>
      </c>
      <c r="BS3" s="5" t="s">
        <v>17</v>
      </c>
      <c r="BT3" s="5" t="s">
        <v>78</v>
      </c>
      <c r="BU3" s="5" t="s">
        <v>14</v>
      </c>
      <c r="BV3" s="5" t="s">
        <v>18</v>
      </c>
      <c r="BW3" s="5" t="s">
        <v>81</v>
      </c>
      <c r="BX3" s="5" t="s">
        <v>82</v>
      </c>
      <c r="BY3" s="5" t="s">
        <v>83</v>
      </c>
      <c r="BZ3" s="5" t="s">
        <v>84</v>
      </c>
      <c r="CA3" s="5" t="s">
        <v>249</v>
      </c>
      <c r="CB3" s="5" t="s">
        <v>85</v>
      </c>
      <c r="CC3" s="5" t="s">
        <v>86</v>
      </c>
      <c r="CD3" s="5" t="s">
        <v>87</v>
      </c>
      <c r="CE3" s="5"/>
    </row>
    <row r="4" spans="1:86" s="4" customFormat="1" ht="76.5" hidden="1" x14ac:dyDescent="0.2">
      <c r="I4" s="4" t="s">
        <v>1196</v>
      </c>
      <c r="J4" s="4" t="s">
        <v>1197</v>
      </c>
      <c r="K4" s="4" t="s">
        <v>1198</v>
      </c>
      <c r="L4" s="4" t="s">
        <v>1199</v>
      </c>
      <c r="M4" s="4" t="s">
        <v>1200</v>
      </c>
      <c r="N4" s="4" t="s">
        <v>1201</v>
      </c>
      <c r="P4" s="4" t="s">
        <v>1202</v>
      </c>
      <c r="Q4" s="4" t="s">
        <v>1203</v>
      </c>
      <c r="R4" s="4" t="s">
        <v>1204</v>
      </c>
      <c r="S4" s="4" t="s">
        <v>1205</v>
      </c>
      <c r="T4" s="4" t="s">
        <v>1206</v>
      </c>
      <c r="U4" s="4" t="s">
        <v>1207</v>
      </c>
      <c r="V4" s="4" t="s">
        <v>1208</v>
      </c>
      <c r="W4" s="4" t="s">
        <v>1209</v>
      </c>
      <c r="X4" s="4" t="s">
        <v>1210</v>
      </c>
      <c r="Y4" s="4" t="s">
        <v>1211</v>
      </c>
      <c r="Z4" s="4" t="s">
        <v>1212</v>
      </c>
      <c r="AA4" s="4" t="s">
        <v>1213</v>
      </c>
      <c r="AB4" s="4" t="s">
        <v>1214</v>
      </c>
      <c r="AC4" s="4" t="s">
        <v>1215</v>
      </c>
      <c r="AD4" s="4" t="s">
        <v>1216</v>
      </c>
      <c r="AE4" s="4" t="s">
        <v>1217</v>
      </c>
      <c r="AF4" s="4" t="s">
        <v>1218</v>
      </c>
      <c r="AG4" s="4" t="s">
        <v>1219</v>
      </c>
      <c r="AH4" s="4" t="s">
        <v>1220</v>
      </c>
      <c r="AI4" s="4" t="s">
        <v>1221</v>
      </c>
      <c r="AJ4" s="4" t="s">
        <v>1222</v>
      </c>
      <c r="AK4" s="4" t="s">
        <v>1223</v>
      </c>
      <c r="AL4" s="4" t="s">
        <v>1224</v>
      </c>
      <c r="AM4" s="4" t="s">
        <v>1225</v>
      </c>
      <c r="AN4" s="4" t="s">
        <v>1226</v>
      </c>
      <c r="AO4" s="6" t="s">
        <v>1227</v>
      </c>
      <c r="AP4" s="4" t="s">
        <v>1228</v>
      </c>
      <c r="AQ4" s="4" t="s">
        <v>1229</v>
      </c>
      <c r="AR4" s="4" t="s">
        <v>1230</v>
      </c>
      <c r="AS4" s="9" t="s">
        <v>1231</v>
      </c>
      <c r="AT4" s="4" t="s">
        <v>1232</v>
      </c>
      <c r="AU4" s="4" t="s">
        <v>1233</v>
      </c>
      <c r="AV4" s="4" t="s">
        <v>1234</v>
      </c>
      <c r="AW4" s="4" t="s">
        <v>1235</v>
      </c>
      <c r="AX4" s="4" t="s">
        <v>1236</v>
      </c>
      <c r="AY4" s="4" t="s">
        <v>1237</v>
      </c>
      <c r="AZ4" s="4" t="s">
        <v>1238</v>
      </c>
      <c r="BA4" s="4" t="s">
        <v>1239</v>
      </c>
      <c r="BB4" s="4" t="s">
        <v>1240</v>
      </c>
      <c r="BC4" s="4" t="s">
        <v>1241</v>
      </c>
      <c r="BD4" s="4" t="s">
        <v>1242</v>
      </c>
      <c r="BE4" s="4" t="s">
        <v>1243</v>
      </c>
      <c r="BF4" s="4" t="s">
        <v>1244</v>
      </c>
      <c r="BG4" s="4" t="s">
        <v>1245</v>
      </c>
      <c r="BH4" s="4" t="s">
        <v>1246</v>
      </c>
      <c r="BI4" s="4" t="s">
        <v>1247</v>
      </c>
      <c r="BJ4" s="4" t="s">
        <v>1248</v>
      </c>
      <c r="BK4" s="4" t="s">
        <v>1249</v>
      </c>
      <c r="BL4" s="4" t="s">
        <v>1250</v>
      </c>
      <c r="BM4" s="4" t="s">
        <v>1251</v>
      </c>
      <c r="BN4" s="4" t="s">
        <v>1252</v>
      </c>
      <c r="BO4" s="4" t="s">
        <v>1253</v>
      </c>
      <c r="BP4" s="4" t="s">
        <v>1254</v>
      </c>
      <c r="BQ4" s="4" t="s">
        <v>1255</v>
      </c>
      <c r="BR4" s="4" t="s">
        <v>1256</v>
      </c>
      <c r="BS4" s="4" t="s">
        <v>1257</v>
      </c>
      <c r="BT4" s="4" t="s">
        <v>1258</v>
      </c>
      <c r="BU4" s="4" t="s">
        <v>1259</v>
      </c>
      <c r="BV4" s="4" t="s">
        <v>1260</v>
      </c>
      <c r="BW4" s="4" t="s">
        <v>1261</v>
      </c>
      <c r="BX4" s="4" t="s">
        <v>1262</v>
      </c>
      <c r="BY4" s="4" t="s">
        <v>1263</v>
      </c>
      <c r="BZ4" s="4" t="s">
        <v>1264</v>
      </c>
      <c r="CA4" s="4" t="s">
        <v>1265</v>
      </c>
      <c r="CB4" s="4" t="s">
        <v>1266</v>
      </c>
      <c r="CC4" s="4" t="s">
        <v>1267</v>
      </c>
      <c r="CD4" s="4" t="s">
        <v>1268</v>
      </c>
    </row>
    <row r="5" spans="1:86" s="4" customFormat="1" ht="49.5" customHeight="1" x14ac:dyDescent="0.2">
      <c r="F5" s="4" t="s">
        <v>15</v>
      </c>
      <c r="H5" s="4" t="s">
        <v>4</v>
      </c>
      <c r="I5" s="4" t="s">
        <v>20</v>
      </c>
      <c r="J5" s="4" t="s">
        <v>21</v>
      </c>
      <c r="K5" s="4" t="s">
        <v>22</v>
      </c>
      <c r="L5" s="4">
        <v>0</v>
      </c>
      <c r="M5" s="4" t="s">
        <v>24</v>
      </c>
      <c r="N5" s="4" t="s">
        <v>25</v>
      </c>
      <c r="O5" s="4">
        <v>0</v>
      </c>
      <c r="P5" s="4" t="s">
        <v>27</v>
      </c>
      <c r="Q5" s="4" t="s">
        <v>28</v>
      </c>
      <c r="R5" s="4" t="s">
        <v>29</v>
      </c>
      <c r="S5" s="4" t="s">
        <v>442</v>
      </c>
      <c r="T5" s="4" t="s">
        <v>30</v>
      </c>
      <c r="U5" s="4" t="s">
        <v>31</v>
      </c>
      <c r="V5" s="4" t="s">
        <v>6</v>
      </c>
      <c r="W5" s="4">
        <v>0</v>
      </c>
      <c r="X5" s="4" t="s">
        <v>33</v>
      </c>
      <c r="Y5" s="4" t="s">
        <v>617</v>
      </c>
      <c r="Z5" s="4" t="s">
        <v>443</v>
      </c>
      <c r="AA5" s="4" t="s">
        <v>35</v>
      </c>
      <c r="AB5" s="4" t="s">
        <v>36</v>
      </c>
      <c r="AC5" s="4" t="s">
        <v>37</v>
      </c>
      <c r="AD5" s="4" t="s">
        <v>38</v>
      </c>
      <c r="AE5" s="4" t="s">
        <v>39</v>
      </c>
      <c r="AF5" s="4" t="s">
        <v>40</v>
      </c>
      <c r="AG5" s="4">
        <v>0</v>
      </c>
      <c r="AH5" s="4">
        <v>0</v>
      </c>
      <c r="AI5" s="4" t="s">
        <v>43</v>
      </c>
      <c r="AJ5" s="4" t="s">
        <v>44</v>
      </c>
      <c r="AK5" s="4">
        <v>0</v>
      </c>
      <c r="AL5" s="4" t="s">
        <v>46</v>
      </c>
      <c r="AM5" s="4" t="s">
        <v>47</v>
      </c>
      <c r="AN5" s="4">
        <v>0</v>
      </c>
      <c r="AO5" s="4" t="s">
        <v>49</v>
      </c>
      <c r="AP5" s="4" t="s">
        <v>50</v>
      </c>
      <c r="AQ5" s="4" t="s">
        <v>51</v>
      </c>
      <c r="AR5" s="4">
        <v>0</v>
      </c>
      <c r="AS5" s="9" t="s">
        <v>52</v>
      </c>
      <c r="AT5" s="4" t="s">
        <v>53</v>
      </c>
      <c r="AU5" s="4" t="s">
        <v>54</v>
      </c>
      <c r="AV5" s="4" t="s">
        <v>55</v>
      </c>
      <c r="AW5" s="4" t="s">
        <v>56</v>
      </c>
      <c r="AX5" s="4">
        <v>0</v>
      </c>
      <c r="AY5" s="4" t="s">
        <v>58</v>
      </c>
      <c r="AZ5" s="4" t="s">
        <v>59</v>
      </c>
      <c r="BA5" s="4" t="s">
        <v>60</v>
      </c>
      <c r="BB5" s="4" t="s">
        <v>61</v>
      </c>
      <c r="BC5" s="4">
        <v>0</v>
      </c>
      <c r="BD5" s="4" t="s">
        <v>63</v>
      </c>
      <c r="BE5" s="4" t="s">
        <v>64</v>
      </c>
      <c r="BF5" s="4" t="s">
        <v>65</v>
      </c>
      <c r="BG5" s="4" t="s">
        <v>66</v>
      </c>
      <c r="BH5" s="4" t="s">
        <v>67</v>
      </c>
      <c r="BI5" s="4" t="s">
        <v>68</v>
      </c>
      <c r="BJ5" s="4" t="s">
        <v>69</v>
      </c>
      <c r="BK5" s="4">
        <v>0</v>
      </c>
      <c r="BL5" s="4" t="s">
        <v>71</v>
      </c>
      <c r="BM5" s="4">
        <v>0</v>
      </c>
      <c r="BN5" s="4" t="s">
        <v>73</v>
      </c>
      <c r="BO5" s="4" t="s">
        <v>74</v>
      </c>
      <c r="BP5" s="4" t="s">
        <v>75</v>
      </c>
      <c r="BQ5" s="4" t="s">
        <v>76</v>
      </c>
      <c r="BR5" s="4">
        <v>0</v>
      </c>
      <c r="BS5" s="4" t="s">
        <v>444</v>
      </c>
      <c r="BT5" s="4" t="s">
        <v>78</v>
      </c>
      <c r="BU5" s="4" t="s">
        <v>79</v>
      </c>
      <c r="BV5" s="4" t="s">
        <v>80</v>
      </c>
      <c r="BW5" s="4" t="s">
        <v>81</v>
      </c>
      <c r="BX5" s="4" t="s">
        <v>82</v>
      </c>
      <c r="BY5" s="4" t="s">
        <v>83</v>
      </c>
      <c r="BZ5" s="4" t="s">
        <v>84</v>
      </c>
      <c r="CA5" s="4">
        <v>0</v>
      </c>
      <c r="CB5" s="4" t="s">
        <v>85</v>
      </c>
      <c r="CC5" s="4">
        <v>0</v>
      </c>
      <c r="CD5" s="4">
        <v>0</v>
      </c>
    </row>
    <row r="6" spans="1:86" s="7" customFormat="1" ht="14.25" customHeight="1" x14ac:dyDescent="0.25">
      <c r="A6" s="869"/>
      <c r="B6" s="869"/>
      <c r="C6" s="869"/>
      <c r="D6" s="869"/>
      <c r="W6" s="8"/>
      <c r="X6" s="9"/>
      <c r="AD6" s="10" t="s">
        <v>16</v>
      </c>
      <c r="AO6" s="11"/>
      <c r="AS6" s="9"/>
      <c r="BC6" s="12"/>
      <c r="BS6" s="13" t="s">
        <v>17</v>
      </c>
      <c r="BV6" s="14" t="s">
        <v>18</v>
      </c>
    </row>
    <row r="7" spans="1:86" s="7" customFormat="1" ht="59.25" customHeight="1" x14ac:dyDescent="0.25">
      <c r="A7" s="869"/>
      <c r="B7" s="869"/>
      <c r="C7" s="869"/>
      <c r="D7" s="869"/>
      <c r="G7" s="15" t="s">
        <v>19</v>
      </c>
      <c r="H7" s="13" t="s">
        <v>4</v>
      </c>
      <c r="I7" s="16" t="s">
        <v>20</v>
      </c>
      <c r="J7" s="16" t="s">
        <v>21</v>
      </c>
      <c r="K7" s="16" t="s">
        <v>22</v>
      </c>
      <c r="L7" s="17" t="s">
        <v>23</v>
      </c>
      <c r="M7" s="16" t="s">
        <v>24</v>
      </c>
      <c r="N7" s="16" t="s">
        <v>25</v>
      </c>
      <c r="O7" s="17" t="s">
        <v>26</v>
      </c>
      <c r="P7" s="16" t="s">
        <v>27</v>
      </c>
      <c r="Q7" s="16" t="s">
        <v>28</v>
      </c>
      <c r="R7" s="16" t="s">
        <v>29</v>
      </c>
      <c r="S7" s="16" t="s">
        <v>442</v>
      </c>
      <c r="T7" s="16" t="s">
        <v>30</v>
      </c>
      <c r="U7" s="16" t="s">
        <v>31</v>
      </c>
      <c r="V7" t="s">
        <v>6</v>
      </c>
      <c r="W7" s="17" t="s">
        <v>32</v>
      </c>
      <c r="X7" s="13" t="s">
        <v>33</v>
      </c>
      <c r="Y7" s="16" t="s">
        <v>34</v>
      </c>
      <c r="Z7" s="18" t="s">
        <v>443</v>
      </c>
      <c r="AA7" s="16" t="s">
        <v>35</v>
      </c>
      <c r="AB7" s="16" t="s">
        <v>36</v>
      </c>
      <c r="AC7" s="16" t="s">
        <v>37</v>
      </c>
      <c r="AD7" s="19" t="s">
        <v>38</v>
      </c>
      <c r="AE7" s="16" t="s">
        <v>39</v>
      </c>
      <c r="AF7" s="16" t="s">
        <v>40</v>
      </c>
      <c r="AG7" s="17" t="s">
        <v>41</v>
      </c>
      <c r="AH7" s="17" t="s">
        <v>42</v>
      </c>
      <c r="AI7" s="16" t="s">
        <v>43</v>
      </c>
      <c r="AJ7" s="16" t="s">
        <v>44</v>
      </c>
      <c r="AK7" s="17" t="s">
        <v>45</v>
      </c>
      <c r="AL7" s="16" t="s">
        <v>46</v>
      </c>
      <c r="AM7" s="16" t="s">
        <v>47</v>
      </c>
      <c r="AN7" s="17" t="s">
        <v>48</v>
      </c>
      <c r="AO7" s="13" t="s">
        <v>49</v>
      </c>
      <c r="AP7" s="16" t="s">
        <v>50</v>
      </c>
      <c r="AQ7" s="16" t="s">
        <v>51</v>
      </c>
      <c r="AR7" s="17" t="s">
        <v>248</v>
      </c>
      <c r="AS7" s="506" t="s">
        <v>52</v>
      </c>
      <c r="AT7" s="16" t="s">
        <v>53</v>
      </c>
      <c r="AU7" s="16" t="s">
        <v>54</v>
      </c>
      <c r="AV7" s="13" t="s">
        <v>55</v>
      </c>
      <c r="AW7" s="16" t="s">
        <v>56</v>
      </c>
      <c r="AX7" s="17" t="s">
        <v>57</v>
      </c>
      <c r="AY7" s="16" t="s">
        <v>58</v>
      </c>
      <c r="AZ7" s="16" t="s">
        <v>59</v>
      </c>
      <c r="BA7" s="16" t="s">
        <v>60</v>
      </c>
      <c r="BB7" s="16" t="s">
        <v>61</v>
      </c>
      <c r="BC7" s="17" t="s">
        <v>62</v>
      </c>
      <c r="BD7" s="16" t="s">
        <v>63</v>
      </c>
      <c r="BE7" s="16" t="s">
        <v>64</v>
      </c>
      <c r="BF7" s="16" t="s">
        <v>65</v>
      </c>
      <c r="BG7" s="16" t="s">
        <v>66</v>
      </c>
      <c r="BH7" s="16" t="s">
        <v>67</v>
      </c>
      <c r="BI7" s="16" t="s">
        <v>68</v>
      </c>
      <c r="BJ7" s="16" t="s">
        <v>69</v>
      </c>
      <c r="BK7" s="17" t="s">
        <v>70</v>
      </c>
      <c r="BL7" s="16" t="s">
        <v>71</v>
      </c>
      <c r="BM7" s="17" t="s">
        <v>72</v>
      </c>
      <c r="BN7" s="16" t="s">
        <v>73</v>
      </c>
      <c r="BO7" s="16" t="s">
        <v>74</v>
      </c>
      <c r="BP7" s="16" t="s">
        <v>75</v>
      </c>
      <c r="BQ7" s="16" t="s">
        <v>76</v>
      </c>
      <c r="BR7" s="17" t="s">
        <v>77</v>
      </c>
      <c r="BS7" s="13" t="s">
        <v>444</v>
      </c>
      <c r="BT7" s="16" t="s">
        <v>78</v>
      </c>
      <c r="BU7" s="16" t="s">
        <v>79</v>
      </c>
      <c r="BV7" s="20" t="s">
        <v>80</v>
      </c>
      <c r="BW7" s="16" t="s">
        <v>81</v>
      </c>
      <c r="BX7" s="16" t="s">
        <v>82</v>
      </c>
      <c r="BY7" s="16" t="s">
        <v>83</v>
      </c>
      <c r="BZ7" s="16" t="s">
        <v>84</v>
      </c>
      <c r="CA7" s="17" t="s">
        <v>249</v>
      </c>
      <c r="CB7" s="16" t="s">
        <v>85</v>
      </c>
      <c r="CC7" s="17" t="s">
        <v>86</v>
      </c>
      <c r="CD7" s="21" t="s">
        <v>87</v>
      </c>
    </row>
    <row r="8" spans="1:86" s="22" customFormat="1" ht="57" customHeight="1" x14ac:dyDescent="0.25">
      <c r="E8" s="7"/>
      <c r="H8" s="23" t="s">
        <v>88</v>
      </c>
      <c r="O8" s="22" t="s">
        <v>89</v>
      </c>
      <c r="S8" s="24" t="s">
        <v>90</v>
      </c>
      <c r="V8" s="25" t="s">
        <v>91</v>
      </c>
      <c r="W8" s="25" t="s">
        <v>92</v>
      </c>
      <c r="X8" s="26" t="s">
        <v>93</v>
      </c>
      <c r="Z8" s="27" t="s">
        <v>94</v>
      </c>
      <c r="AG8" s="22" t="s">
        <v>92</v>
      </c>
      <c r="AH8" s="22" t="s">
        <v>95</v>
      </c>
      <c r="AK8" s="24" t="s">
        <v>92</v>
      </c>
      <c r="AN8" s="24" t="s">
        <v>92</v>
      </c>
      <c r="AO8" s="11" t="s">
        <v>96</v>
      </c>
      <c r="AQ8" s="22" t="s">
        <v>97</v>
      </c>
      <c r="AR8" s="28" t="s">
        <v>98</v>
      </c>
      <c r="AS8" s="24"/>
      <c r="AV8" s="25" t="s">
        <v>99</v>
      </c>
      <c r="AX8" s="22" t="s">
        <v>100</v>
      </c>
      <c r="AZ8" s="22" t="s">
        <v>101</v>
      </c>
      <c r="BC8" s="29" t="s">
        <v>102</v>
      </c>
      <c r="BK8" s="22" t="s">
        <v>103</v>
      </c>
      <c r="BM8" s="22" t="s">
        <v>92</v>
      </c>
      <c r="BR8" s="29" t="s">
        <v>104</v>
      </c>
      <c r="BS8" s="28" t="s">
        <v>105</v>
      </c>
      <c r="BV8" s="30" t="s">
        <v>106</v>
      </c>
      <c r="CA8" s="28" t="s">
        <v>107</v>
      </c>
      <c r="CC8" s="22" t="s">
        <v>108</v>
      </c>
      <c r="CD8" s="22" t="s">
        <v>95</v>
      </c>
    </row>
    <row r="9" spans="1:86" x14ac:dyDescent="0.2">
      <c r="A9" s="31" t="s">
        <v>109</v>
      </c>
      <c r="AO9" s="32" t="s">
        <v>110</v>
      </c>
    </row>
    <row r="10" spans="1:86" x14ac:dyDescent="0.2">
      <c r="AO10" s="33"/>
    </row>
    <row r="11" spans="1:86" x14ac:dyDescent="0.2">
      <c r="B11" t="s">
        <v>111</v>
      </c>
      <c r="F11" t="s">
        <v>112</v>
      </c>
      <c r="G11" s="34"/>
      <c r="H11" s="35">
        <v>246360016.24999997</v>
      </c>
      <c r="I11" s="35">
        <v>13122890.970000001</v>
      </c>
      <c r="J11" s="35">
        <v>1110089.3600000001</v>
      </c>
      <c r="K11" s="35">
        <v>12871964.73</v>
      </c>
      <c r="L11" s="35"/>
      <c r="M11" s="35">
        <v>11056985.73</v>
      </c>
      <c r="N11" s="35">
        <v>19760560.030000001</v>
      </c>
      <c r="O11" s="35"/>
      <c r="P11" s="35">
        <v>9416458.6899999976</v>
      </c>
      <c r="Q11" s="35">
        <v>2465654.2799999998</v>
      </c>
      <c r="R11" s="35">
        <v>824638.84999999986</v>
      </c>
      <c r="S11" s="35">
        <v>6144806.2199999997</v>
      </c>
      <c r="T11" s="35">
        <v>730184.54999999993</v>
      </c>
      <c r="U11" s="35">
        <v>2416767.3100000005</v>
      </c>
      <c r="V11" s="35">
        <v>18601178.529999997</v>
      </c>
      <c r="W11" s="35"/>
      <c r="X11" s="35">
        <v>13263122.73</v>
      </c>
      <c r="Y11" s="35">
        <v>25310134.599999998</v>
      </c>
      <c r="Z11" s="35">
        <v>7273016.8200000003</v>
      </c>
      <c r="AA11" s="35">
        <v>1605578.5815000003</v>
      </c>
      <c r="AB11" s="35">
        <v>7805877.4500000011</v>
      </c>
      <c r="AC11" s="35">
        <v>6002783.96</v>
      </c>
      <c r="AD11" s="35">
        <v>1565266.1799999997</v>
      </c>
      <c r="AE11" s="35">
        <v>14709333.180000002</v>
      </c>
      <c r="AF11" s="35">
        <v>3388617</v>
      </c>
      <c r="AG11" s="35"/>
      <c r="AH11" s="35"/>
      <c r="AI11" s="35">
        <v>6452824.0799999982</v>
      </c>
      <c r="AJ11" s="35">
        <v>1089703.83</v>
      </c>
      <c r="AK11" s="35"/>
      <c r="AL11" s="35">
        <v>584259.69999999995</v>
      </c>
      <c r="AM11" s="35">
        <v>1090444.54</v>
      </c>
      <c r="AN11" s="35"/>
      <c r="AO11" s="35">
        <v>525977906.26999998</v>
      </c>
      <c r="AP11" s="35">
        <v>80181186.020500004</v>
      </c>
      <c r="AQ11" s="35">
        <v>6121413.3799999999</v>
      </c>
      <c r="AR11" s="35"/>
      <c r="AS11" s="771">
        <v>7017165.0899999999</v>
      </c>
      <c r="AT11" s="35">
        <v>18911858.689999998</v>
      </c>
      <c r="AU11" s="35">
        <v>2668435.8000000003</v>
      </c>
      <c r="AV11" s="35">
        <v>5188176.93</v>
      </c>
      <c r="AW11" s="35">
        <v>38287945.830000006</v>
      </c>
      <c r="AX11" s="35"/>
      <c r="AY11" s="35">
        <v>10485033</v>
      </c>
      <c r="AZ11" s="35">
        <v>11873565.219999999</v>
      </c>
      <c r="BA11" s="35">
        <v>18278751.41</v>
      </c>
      <c r="BB11" s="35">
        <v>2911179.0199999996</v>
      </c>
      <c r="BC11" s="35"/>
      <c r="BD11" s="35">
        <v>6656815.5446159998</v>
      </c>
      <c r="BE11" s="35">
        <v>2775791.6745000007</v>
      </c>
      <c r="BF11" s="35">
        <v>18103232.030000001</v>
      </c>
      <c r="BG11" s="35">
        <v>3189463.42</v>
      </c>
      <c r="BH11" s="35">
        <v>5937171</v>
      </c>
      <c r="BI11" s="35">
        <v>12083295.920000002</v>
      </c>
      <c r="BJ11" s="35">
        <v>3468415.86</v>
      </c>
      <c r="BK11" s="35"/>
      <c r="BL11" s="35">
        <v>9197488.3625999987</v>
      </c>
      <c r="BM11" s="35"/>
      <c r="BN11" s="35">
        <v>10623175.08</v>
      </c>
      <c r="BO11" s="35">
        <v>1411560.8300000003</v>
      </c>
      <c r="BP11" s="35">
        <v>2215870.88</v>
      </c>
      <c r="BQ11" s="35">
        <v>1495092.9800000002</v>
      </c>
      <c r="BR11" s="35"/>
      <c r="BS11" s="35">
        <v>15980376.920000002</v>
      </c>
      <c r="BT11" s="35">
        <v>2794063.3600000003</v>
      </c>
      <c r="BU11" s="35">
        <v>254882858.45999998</v>
      </c>
      <c r="BV11" s="35">
        <v>40002780.729999997</v>
      </c>
      <c r="BW11" s="35">
        <v>3505519.16</v>
      </c>
      <c r="BX11" s="35">
        <v>13591305.300000001</v>
      </c>
      <c r="BY11" s="35">
        <v>6580465.9900000002</v>
      </c>
      <c r="BZ11" s="35">
        <v>1856980.2000000002</v>
      </c>
      <c r="CA11" s="35"/>
      <c r="CB11" s="35">
        <v>5997246.6799999997</v>
      </c>
      <c r="CC11" s="35"/>
      <c r="CD11" s="35"/>
      <c r="CE11" s="36"/>
      <c r="CF11" s="37"/>
      <c r="CG11" s="37"/>
      <c r="CH11" s="37"/>
    </row>
    <row r="12" spans="1:86" x14ac:dyDescent="0.2">
      <c r="H12" s="34"/>
    </row>
    <row r="13" spans="1:86" x14ac:dyDescent="0.2">
      <c r="C13" t="s">
        <v>113</v>
      </c>
      <c r="E13" s="2" t="s">
        <v>114</v>
      </c>
      <c r="F13" t="s">
        <v>115</v>
      </c>
      <c r="H13" s="34">
        <v>84136002.689999998</v>
      </c>
      <c r="I13" s="34">
        <v>1381657.17</v>
      </c>
      <c r="J13" s="34">
        <v>437062.69000000006</v>
      </c>
      <c r="K13" s="34">
        <v>3911905</v>
      </c>
      <c r="L13" s="34"/>
      <c r="M13" s="34">
        <v>1960885.2900000005</v>
      </c>
      <c r="N13" s="34">
        <v>4863245.58</v>
      </c>
      <c r="O13" s="34"/>
      <c r="P13" s="34">
        <v>2075903.34</v>
      </c>
      <c r="Q13" s="34">
        <v>392585.42</v>
      </c>
      <c r="R13" s="34">
        <v>212012.46</v>
      </c>
      <c r="S13" s="34">
        <v>1144993.46</v>
      </c>
      <c r="T13" s="34">
        <v>49130.97</v>
      </c>
      <c r="U13" s="34">
        <v>284999.02</v>
      </c>
      <c r="V13" s="34">
        <v>3616065.3700000006</v>
      </c>
      <c r="W13" s="34"/>
      <c r="X13" s="34">
        <v>1820161.58</v>
      </c>
      <c r="Y13" s="34">
        <v>7799586.2600000007</v>
      </c>
      <c r="Z13" s="34">
        <v>933026</v>
      </c>
      <c r="AA13" s="34">
        <v>399461.62000000005</v>
      </c>
      <c r="AB13" s="34">
        <v>1530902.71</v>
      </c>
      <c r="AC13" s="34">
        <v>1030977.21</v>
      </c>
      <c r="AD13" s="34">
        <v>511799.17999999993</v>
      </c>
      <c r="AE13" s="34">
        <v>6431867.3200000003</v>
      </c>
      <c r="AF13" s="34">
        <v>938713.68999999983</v>
      </c>
      <c r="AG13" s="34"/>
      <c r="AH13" s="34"/>
      <c r="AI13" s="34">
        <v>1268603.7699999998</v>
      </c>
      <c r="AJ13" s="34">
        <v>162432.05000000002</v>
      </c>
      <c r="AK13" s="34"/>
      <c r="AL13" s="34">
        <v>28125.360000000001</v>
      </c>
      <c r="AM13" s="34">
        <v>66726.079999999987</v>
      </c>
      <c r="AN13" s="34"/>
      <c r="AO13" s="34">
        <v>85375327.379999995</v>
      </c>
      <c r="AP13" s="34">
        <v>23101725.440000001</v>
      </c>
      <c r="AQ13" s="34">
        <v>1104679.22</v>
      </c>
      <c r="AR13" s="34"/>
      <c r="AS13" s="772">
        <v>2215441.12</v>
      </c>
      <c r="AT13" s="34">
        <v>5567593.2100000009</v>
      </c>
      <c r="AU13" s="34">
        <v>753224.37</v>
      </c>
      <c r="AV13" s="34">
        <v>489384.37</v>
      </c>
      <c r="AW13" s="34">
        <v>10896300.43</v>
      </c>
      <c r="AX13" s="34"/>
      <c r="AY13" s="34">
        <v>2548732</v>
      </c>
      <c r="AZ13" s="34">
        <v>2735049.21</v>
      </c>
      <c r="BA13" s="34">
        <v>4757975.43</v>
      </c>
      <c r="BB13" s="34">
        <v>717525.47000000009</v>
      </c>
      <c r="BC13" s="34"/>
      <c r="BD13" s="34">
        <v>787337.31628600007</v>
      </c>
      <c r="BE13" s="34">
        <v>850377.41000000015</v>
      </c>
      <c r="BF13" s="34">
        <v>7988562.2100000018</v>
      </c>
      <c r="BG13" s="34">
        <v>607287.05999999994</v>
      </c>
      <c r="BH13" s="34">
        <v>1196369</v>
      </c>
      <c r="BI13" s="34">
        <v>1287773.5899999999</v>
      </c>
      <c r="BJ13" s="34">
        <v>785740.6100000001</v>
      </c>
      <c r="BK13" s="34"/>
      <c r="BL13" s="34">
        <v>2914002.3199999994</v>
      </c>
      <c r="BM13" s="34"/>
      <c r="BN13" s="34">
        <v>4060110.5500000003</v>
      </c>
      <c r="BO13" s="34">
        <v>330247.43000000005</v>
      </c>
      <c r="BP13" s="34">
        <v>351313.45</v>
      </c>
      <c r="BQ13" s="34">
        <v>604431.63000000012</v>
      </c>
      <c r="BR13" s="34"/>
      <c r="BS13" s="34">
        <v>2751834.6899999995</v>
      </c>
      <c r="BT13" s="34">
        <v>600164.87000000011</v>
      </c>
      <c r="BU13" s="34">
        <v>46553408.060000002</v>
      </c>
      <c r="BV13" s="34">
        <v>9983628.9399999995</v>
      </c>
      <c r="BW13" s="34">
        <v>50770.33</v>
      </c>
      <c r="BX13" s="34">
        <v>5723340</v>
      </c>
      <c r="BY13" s="34">
        <v>1529536.94</v>
      </c>
      <c r="BZ13" s="34">
        <v>399565.22</v>
      </c>
      <c r="CA13" s="34"/>
      <c r="CB13" s="34">
        <v>758568.2</v>
      </c>
      <c r="CC13" s="34"/>
      <c r="CD13" s="34"/>
      <c r="CE13" s="38"/>
      <c r="CF13" s="38"/>
      <c r="CG13" s="38"/>
      <c r="CH13" s="38"/>
    </row>
    <row r="14" spans="1:86" x14ac:dyDescent="0.2">
      <c r="C14" t="s">
        <v>116</v>
      </c>
      <c r="E14" s="2" t="s">
        <v>114</v>
      </c>
      <c r="F14" t="s">
        <v>117</v>
      </c>
      <c r="H14" s="34">
        <v>26763321.449999999</v>
      </c>
      <c r="I14" s="34">
        <v>5596378.0899999999</v>
      </c>
      <c r="J14" s="34">
        <v>78732.84</v>
      </c>
      <c r="K14" s="34">
        <v>221919</v>
      </c>
      <c r="L14" s="34"/>
      <c r="M14" s="34">
        <v>1572473.6900000002</v>
      </c>
      <c r="N14" s="34">
        <v>5440640.0300000003</v>
      </c>
      <c r="O14" s="34"/>
      <c r="P14" s="34">
        <v>2138267.8200000003</v>
      </c>
      <c r="Q14" s="34">
        <v>384407.14</v>
      </c>
      <c r="R14" s="34">
        <v>0</v>
      </c>
      <c r="S14" s="34">
        <v>1636327.05</v>
      </c>
      <c r="T14" s="34">
        <v>62243.469999999994</v>
      </c>
      <c r="U14" s="34">
        <v>570349.47</v>
      </c>
      <c r="V14" s="34">
        <v>3114754.8400000003</v>
      </c>
      <c r="W14" s="34"/>
      <c r="X14" s="34">
        <v>2141785.75</v>
      </c>
      <c r="Y14" s="34">
        <v>3600670.15</v>
      </c>
      <c r="Z14" s="34">
        <v>1691717</v>
      </c>
      <c r="AA14" s="34">
        <v>315632.07999999996</v>
      </c>
      <c r="AB14" s="34">
        <v>1116273.1199999999</v>
      </c>
      <c r="AC14" s="34">
        <v>1538323.84</v>
      </c>
      <c r="AD14" s="34">
        <v>201124.7</v>
      </c>
      <c r="AE14" s="34">
        <v>1784539.8099999996</v>
      </c>
      <c r="AF14" s="34">
        <v>644984.47</v>
      </c>
      <c r="AG14" s="34"/>
      <c r="AH14" s="34"/>
      <c r="AI14" s="34">
        <v>388314.01</v>
      </c>
      <c r="AJ14" s="34">
        <v>283606.23</v>
      </c>
      <c r="AK14" s="34"/>
      <c r="AL14" s="34">
        <v>31668.62</v>
      </c>
      <c r="AM14" s="34">
        <v>213917.73</v>
      </c>
      <c r="AN14" s="34"/>
      <c r="AO14" s="34">
        <v>244130147.21999997</v>
      </c>
      <c r="AP14" s="34">
        <v>8663503.5</v>
      </c>
      <c r="AQ14" s="34">
        <v>762291.82000000007</v>
      </c>
      <c r="AR14" s="34"/>
      <c r="AS14" s="772">
        <v>1292666.78</v>
      </c>
      <c r="AT14" s="34">
        <v>6022915.3199999994</v>
      </c>
      <c r="AU14" s="34">
        <v>304062.25</v>
      </c>
      <c r="AV14" s="34">
        <v>1642608.66</v>
      </c>
      <c r="AW14" s="34">
        <v>8809130.3900000006</v>
      </c>
      <c r="AX14" s="34"/>
      <c r="AY14" s="34">
        <v>1332079</v>
      </c>
      <c r="AZ14" s="34">
        <v>1280252.44</v>
      </c>
      <c r="BA14" s="34">
        <v>2968028.91</v>
      </c>
      <c r="BB14" s="34">
        <v>409998.49</v>
      </c>
      <c r="BC14" s="34"/>
      <c r="BD14" s="34">
        <v>2079142.3301799998</v>
      </c>
      <c r="BE14" s="34">
        <v>639441.40000000026</v>
      </c>
      <c r="BF14" s="34">
        <v>1497731.73</v>
      </c>
      <c r="BG14" s="34">
        <v>200701.30000000002</v>
      </c>
      <c r="BH14" s="34">
        <v>1299450</v>
      </c>
      <c r="BI14" s="34">
        <v>936685.37</v>
      </c>
      <c r="BJ14" s="34">
        <v>501235.75999999995</v>
      </c>
      <c r="BK14" s="34"/>
      <c r="BL14" s="34">
        <v>1018474.6399999999</v>
      </c>
      <c r="BM14" s="34"/>
      <c r="BN14" s="34">
        <v>2359394.1</v>
      </c>
      <c r="BO14" s="34">
        <v>122801.70999999999</v>
      </c>
      <c r="BP14" s="34">
        <v>390659.28</v>
      </c>
      <c r="BQ14" s="34">
        <v>125663.8</v>
      </c>
      <c r="BR14" s="34"/>
      <c r="BS14" s="34">
        <v>5567844.9800000004</v>
      </c>
      <c r="BT14" s="34">
        <v>258503.46000000005</v>
      </c>
      <c r="BU14" s="34">
        <v>67495356.890000001</v>
      </c>
      <c r="BV14" s="34">
        <v>4229032.21</v>
      </c>
      <c r="BW14" s="34">
        <v>715452.05</v>
      </c>
      <c r="BX14" s="34">
        <v>1649363</v>
      </c>
      <c r="BY14" s="34">
        <v>1990641.9700000002</v>
      </c>
      <c r="BZ14" s="34">
        <v>223163.17000000004</v>
      </c>
      <c r="CA14" s="34"/>
      <c r="CB14" s="34">
        <v>1493958.6400000001</v>
      </c>
      <c r="CC14" s="34"/>
      <c r="CD14" s="34"/>
      <c r="CE14" s="38"/>
      <c r="CF14" s="38"/>
      <c r="CG14" s="38"/>
      <c r="CH14" s="38"/>
    </row>
    <row r="15" spans="1:86" x14ac:dyDescent="0.2">
      <c r="C15" t="s">
        <v>118</v>
      </c>
      <c r="E15" s="2" t="s">
        <v>114</v>
      </c>
      <c r="F15" t="s">
        <v>119</v>
      </c>
      <c r="H15" s="34">
        <v>36311020.689999998</v>
      </c>
      <c r="I15" s="34">
        <v>852966.52</v>
      </c>
      <c r="J15" s="34">
        <v>175632.03000000003</v>
      </c>
      <c r="K15" s="34">
        <v>1709738</v>
      </c>
      <c r="L15" s="34"/>
      <c r="M15" s="34">
        <v>2937995.41</v>
      </c>
      <c r="N15" s="34">
        <v>2368648.69</v>
      </c>
      <c r="O15" s="34"/>
      <c r="P15" s="34">
        <v>1426652.9100000001</v>
      </c>
      <c r="Q15" s="34">
        <v>556043.3899999999</v>
      </c>
      <c r="R15" s="34">
        <v>129698.06</v>
      </c>
      <c r="S15" s="34">
        <v>950747.81</v>
      </c>
      <c r="T15" s="34">
        <v>201117.43</v>
      </c>
      <c r="U15" s="34">
        <v>515572.26999999996</v>
      </c>
      <c r="V15" s="34">
        <v>3213202.0599999996</v>
      </c>
      <c r="W15" s="34"/>
      <c r="X15" s="34">
        <v>2496443.41</v>
      </c>
      <c r="Y15" s="34">
        <v>2306267.9300000002</v>
      </c>
      <c r="Z15" s="34">
        <v>1395746</v>
      </c>
      <c r="AA15" s="34">
        <v>403624.92000000004</v>
      </c>
      <c r="AB15" s="34">
        <v>1337576.4500000002</v>
      </c>
      <c r="AC15" s="34">
        <v>1169214.51</v>
      </c>
      <c r="AD15" s="34">
        <v>230972.93999999997</v>
      </c>
      <c r="AE15" s="34">
        <v>2011400.8599999999</v>
      </c>
      <c r="AF15" s="34">
        <v>563549.30000000005</v>
      </c>
      <c r="AG15" s="34"/>
      <c r="AH15" s="34"/>
      <c r="AI15" s="34">
        <v>1007046.54</v>
      </c>
      <c r="AJ15" s="34">
        <v>312696.09999999998</v>
      </c>
      <c r="AK15" s="34"/>
      <c r="AL15" s="34">
        <v>141965.16999999998</v>
      </c>
      <c r="AM15" s="34">
        <v>388886.09</v>
      </c>
      <c r="AN15" s="34"/>
      <c r="AO15" s="34">
        <v>62014548.199999996</v>
      </c>
      <c r="AP15" s="34">
        <v>9353924.9499999993</v>
      </c>
      <c r="AQ15" s="34">
        <v>1012704.8500000001</v>
      </c>
      <c r="AR15" s="34"/>
      <c r="AS15" s="772">
        <v>809240.19</v>
      </c>
      <c r="AT15" s="34">
        <v>4598596.63</v>
      </c>
      <c r="AU15" s="34">
        <v>538074.78999999992</v>
      </c>
      <c r="AV15" s="34">
        <v>916963.02</v>
      </c>
      <c r="AW15" s="34">
        <v>4420501.17</v>
      </c>
      <c r="AX15" s="34"/>
      <c r="AY15" s="34">
        <v>2161074</v>
      </c>
      <c r="AZ15" s="34">
        <v>2280990.92</v>
      </c>
      <c r="BA15" s="34">
        <v>5549473.8800000008</v>
      </c>
      <c r="BB15" s="34">
        <v>612975.37</v>
      </c>
      <c r="BC15" s="34"/>
      <c r="BD15" s="34">
        <v>961625.25079999992</v>
      </c>
      <c r="BE15" s="34">
        <v>648559.65</v>
      </c>
      <c r="BF15" s="34">
        <v>2825240.9299999997</v>
      </c>
      <c r="BG15" s="34">
        <v>736825.15</v>
      </c>
      <c r="BH15" s="34">
        <v>1028937</v>
      </c>
      <c r="BI15" s="34">
        <v>1943525.7</v>
      </c>
      <c r="BJ15" s="34">
        <v>779520.8</v>
      </c>
      <c r="BK15" s="34"/>
      <c r="BL15" s="34">
        <v>2163009.2626</v>
      </c>
      <c r="BM15" s="34"/>
      <c r="BN15" s="34">
        <v>978519.02</v>
      </c>
      <c r="BO15" s="34">
        <v>378972.77</v>
      </c>
      <c r="BP15" s="34">
        <v>483483.11</v>
      </c>
      <c r="BQ15" s="34">
        <v>310581.56</v>
      </c>
      <c r="BR15" s="34"/>
      <c r="BS15" s="34">
        <v>2123446.63</v>
      </c>
      <c r="BT15" s="34">
        <v>680399.7</v>
      </c>
      <c r="BU15" s="34">
        <v>32631694.459999997</v>
      </c>
      <c r="BV15" s="34">
        <v>8109286.4100000011</v>
      </c>
      <c r="BW15" s="34">
        <v>918641.39</v>
      </c>
      <c r="BX15" s="34">
        <v>2718542</v>
      </c>
      <c r="BY15" s="34">
        <v>1312963.7</v>
      </c>
      <c r="BZ15" s="34">
        <v>394050.16</v>
      </c>
      <c r="CA15" s="34"/>
      <c r="CB15" s="34">
        <v>640992.80000000005</v>
      </c>
      <c r="CC15" s="34"/>
      <c r="CD15" s="34"/>
      <c r="CE15" s="38"/>
      <c r="CF15" s="38"/>
      <c r="CG15" s="38"/>
      <c r="CH15" s="38"/>
    </row>
    <row r="16" spans="1:86" x14ac:dyDescent="0.2">
      <c r="C16" t="s">
        <v>120</v>
      </c>
      <c r="E16" s="2" t="s">
        <v>114</v>
      </c>
      <c r="F16" t="s">
        <v>121</v>
      </c>
      <c r="H16" s="34">
        <v>4263872.3</v>
      </c>
      <c r="I16" s="34">
        <v>34401.919999999998</v>
      </c>
      <c r="J16" s="34">
        <v>0</v>
      </c>
      <c r="K16" s="34">
        <v>351072</v>
      </c>
      <c r="L16" s="34"/>
      <c r="M16" s="34">
        <v>156453.76000000001</v>
      </c>
      <c r="N16" s="34">
        <v>29372.5</v>
      </c>
      <c r="O16" s="34"/>
      <c r="P16" s="34">
        <v>39402.410000000003</v>
      </c>
      <c r="Q16" s="34">
        <v>34185.64</v>
      </c>
      <c r="R16" s="34">
        <v>0</v>
      </c>
      <c r="S16" s="34">
        <v>239792.5</v>
      </c>
      <c r="T16" s="34">
        <v>4305</v>
      </c>
      <c r="U16" s="34">
        <v>2777.29</v>
      </c>
      <c r="V16" s="34">
        <v>145291.63999999998</v>
      </c>
      <c r="W16" s="34"/>
      <c r="X16" s="34">
        <v>13999.25</v>
      </c>
      <c r="Y16" s="34">
        <v>102480.5</v>
      </c>
      <c r="Z16" s="34">
        <v>33291</v>
      </c>
      <c r="AA16" s="34">
        <v>0</v>
      </c>
      <c r="AB16" s="34">
        <v>33267.910000000003</v>
      </c>
      <c r="AC16" s="34">
        <v>12267.63</v>
      </c>
      <c r="AD16" s="34">
        <v>42407.770000000004</v>
      </c>
      <c r="AE16" s="34">
        <v>0</v>
      </c>
      <c r="AF16" s="34">
        <v>0</v>
      </c>
      <c r="AG16" s="34"/>
      <c r="AH16" s="34"/>
      <c r="AI16" s="34">
        <v>0</v>
      </c>
      <c r="AJ16" s="34">
        <v>3638.78</v>
      </c>
      <c r="AK16" s="34"/>
      <c r="AL16" s="34">
        <v>0</v>
      </c>
      <c r="AM16" s="34">
        <v>0</v>
      </c>
      <c r="AN16" s="34"/>
      <c r="AO16" s="34">
        <v>1375572.77</v>
      </c>
      <c r="AP16" s="34">
        <v>4109228.65</v>
      </c>
      <c r="AQ16" s="34">
        <v>76635.320000000007</v>
      </c>
      <c r="AR16" s="34"/>
      <c r="AS16" s="772">
        <v>179164.44999999998</v>
      </c>
      <c r="AT16" s="34">
        <v>231197.52000000002</v>
      </c>
      <c r="AU16" s="34">
        <v>17214.79</v>
      </c>
      <c r="AV16" s="34">
        <v>7183.25</v>
      </c>
      <c r="AW16" s="34">
        <v>122745.54000000001</v>
      </c>
      <c r="AX16" s="34"/>
      <c r="AY16" s="34">
        <v>17500</v>
      </c>
      <c r="AZ16" s="34">
        <v>80334.69</v>
      </c>
      <c r="BA16" s="34">
        <v>72443.360000000001</v>
      </c>
      <c r="BB16" s="34">
        <v>0</v>
      </c>
      <c r="BC16" s="34"/>
      <c r="BD16" s="34">
        <v>0</v>
      </c>
      <c r="BE16" s="34">
        <v>0</v>
      </c>
      <c r="BF16" s="34">
        <v>88713.44</v>
      </c>
      <c r="BG16" s="34">
        <v>9004.1200000000008</v>
      </c>
      <c r="BH16" s="34">
        <v>12648</v>
      </c>
      <c r="BI16" s="34">
        <v>823601.5</v>
      </c>
      <c r="BJ16" s="34">
        <v>36662.829999999994</v>
      </c>
      <c r="BK16" s="34"/>
      <c r="BL16" s="34">
        <v>0</v>
      </c>
      <c r="BM16" s="34"/>
      <c r="BN16" s="34">
        <v>574048.89</v>
      </c>
      <c r="BO16" s="34">
        <v>11478.02</v>
      </c>
      <c r="BP16" s="34">
        <v>27965.79</v>
      </c>
      <c r="BQ16" s="34">
        <v>0</v>
      </c>
      <c r="BR16" s="34"/>
      <c r="BS16" s="34">
        <v>6029.15</v>
      </c>
      <c r="BT16" s="34">
        <v>0</v>
      </c>
      <c r="BU16" s="34">
        <v>2234663.04</v>
      </c>
      <c r="BV16" s="34">
        <v>10083.5</v>
      </c>
      <c r="BW16" s="34">
        <v>16479.310000000001</v>
      </c>
      <c r="BX16" s="34">
        <v>241571</v>
      </c>
      <c r="BY16" s="34">
        <v>37157.51</v>
      </c>
      <c r="BZ16" s="34">
        <v>5846.78</v>
      </c>
      <c r="CA16" s="34"/>
      <c r="CB16" s="34">
        <v>14103.82</v>
      </c>
      <c r="CC16" s="34"/>
      <c r="CD16" s="34"/>
      <c r="CE16" s="38"/>
      <c r="CF16" s="38"/>
      <c r="CG16" s="38"/>
      <c r="CH16" s="38"/>
    </row>
    <row r="17" spans="2:86" x14ac:dyDescent="0.2">
      <c r="C17" t="s">
        <v>122</v>
      </c>
      <c r="E17" s="2" t="s">
        <v>114</v>
      </c>
      <c r="F17" t="s">
        <v>123</v>
      </c>
      <c r="H17" s="34">
        <v>94752155.709999979</v>
      </c>
      <c r="I17" s="34">
        <v>5204026.9700000007</v>
      </c>
      <c r="J17" s="34">
        <v>410333.05000000005</v>
      </c>
      <c r="K17" s="34">
        <v>6413588</v>
      </c>
      <c r="L17" s="34"/>
      <c r="M17" s="34">
        <v>4364120.67</v>
      </c>
      <c r="N17" s="34">
        <v>7020358.3100000015</v>
      </c>
      <c r="O17" s="34"/>
      <c r="P17" s="34">
        <v>3662853.1399999992</v>
      </c>
      <c r="Q17" s="34">
        <v>1051904.58</v>
      </c>
      <c r="R17" s="34">
        <v>472246.36999999994</v>
      </c>
      <c r="S17" s="34">
        <v>2105938.0400000005</v>
      </c>
      <c r="T17" s="34">
        <v>402627.08</v>
      </c>
      <c r="U17" s="34">
        <v>983175.82000000007</v>
      </c>
      <c r="V17" s="34">
        <v>8664266.3499999996</v>
      </c>
      <c r="W17" s="34"/>
      <c r="X17" s="34">
        <v>6482050.9100000001</v>
      </c>
      <c r="Y17" s="34">
        <v>11747346.779999999</v>
      </c>
      <c r="Z17" s="34">
        <v>3111812.79</v>
      </c>
      <c r="AA17" s="34">
        <v>373619.79000000004</v>
      </c>
      <c r="AB17" s="34">
        <v>3731675.0300000003</v>
      </c>
      <c r="AC17" s="34">
        <v>2317369.9500000002</v>
      </c>
      <c r="AD17" s="34">
        <v>668661.09</v>
      </c>
      <c r="AE17" s="34">
        <v>4273787.0599999996</v>
      </c>
      <c r="AF17" s="34">
        <v>1328823.5399999998</v>
      </c>
      <c r="AG17" s="34"/>
      <c r="AH17" s="34"/>
      <c r="AI17" s="34">
        <v>3726961.2299999991</v>
      </c>
      <c r="AJ17" s="34">
        <v>302480.92</v>
      </c>
      <c r="AK17" s="34"/>
      <c r="AL17" s="34">
        <v>289742.25</v>
      </c>
      <c r="AM17" s="34">
        <v>451083.69</v>
      </c>
      <c r="AN17" s="34"/>
      <c r="AO17" s="34">
        <v>130413773.11</v>
      </c>
      <c r="AP17" s="34">
        <v>33852593.210000001</v>
      </c>
      <c r="AQ17" s="34">
        <v>3023507.46</v>
      </c>
      <c r="AR17" s="34"/>
      <c r="AS17" s="772">
        <v>2350708.4500000002</v>
      </c>
      <c r="AT17" s="34">
        <v>3864767.8200000003</v>
      </c>
      <c r="AU17" s="34">
        <v>1015561.56</v>
      </c>
      <c r="AV17" s="34">
        <v>1818493.01</v>
      </c>
      <c r="AW17" s="34">
        <v>13489054.260000002</v>
      </c>
      <c r="AX17" s="34"/>
      <c r="AY17" s="34">
        <v>4281565</v>
      </c>
      <c r="AZ17" s="34">
        <v>5251729.17</v>
      </c>
      <c r="BA17" s="34">
        <v>4707295.8099999996</v>
      </c>
      <c r="BB17" s="34">
        <v>1158183.3799999999</v>
      </c>
      <c r="BC17" s="34"/>
      <c r="BD17" s="34">
        <v>2701771.8473500004</v>
      </c>
      <c r="BE17" s="34">
        <v>526661.28999999992</v>
      </c>
      <c r="BF17" s="34">
        <v>5871322.9000000004</v>
      </c>
      <c r="BG17" s="34">
        <v>1561038.1199999999</v>
      </c>
      <c r="BH17" s="34">
        <v>2353789</v>
      </c>
      <c r="BI17" s="34">
        <v>6975824.8000000007</v>
      </c>
      <c r="BJ17" s="34">
        <v>1271793.72</v>
      </c>
      <c r="BK17" s="34"/>
      <c r="BL17" s="34">
        <v>2901866.4799999995</v>
      </c>
      <c r="BM17" s="34"/>
      <c r="BN17" s="34">
        <v>2638272.39</v>
      </c>
      <c r="BO17" s="34">
        <v>546904.06000000006</v>
      </c>
      <c r="BP17" s="34">
        <v>914186.93999999983</v>
      </c>
      <c r="BQ17" s="34">
        <v>422775.79000000004</v>
      </c>
      <c r="BR17" s="34"/>
      <c r="BS17" s="34">
        <v>5393703.9499999993</v>
      </c>
      <c r="BT17" s="34">
        <v>1254995.33</v>
      </c>
      <c r="BU17" s="34">
        <v>106805821.44999999</v>
      </c>
      <c r="BV17" s="34">
        <v>17323433.900000002</v>
      </c>
      <c r="BW17" s="34">
        <v>1776665.2899999998</v>
      </c>
      <c r="BX17" s="34">
        <v>3383970</v>
      </c>
      <c r="BY17" s="34">
        <v>1706536.8900000001</v>
      </c>
      <c r="BZ17" s="34">
        <v>783733.95000000007</v>
      </c>
      <c r="CA17" s="34"/>
      <c r="CB17" s="34">
        <v>2915670.4600000009</v>
      </c>
      <c r="CC17" s="34"/>
      <c r="CD17" s="34"/>
      <c r="CE17" s="38"/>
      <c r="CF17" s="38"/>
      <c r="CG17" s="38"/>
      <c r="CH17" s="38"/>
    </row>
    <row r="18" spans="2:86" x14ac:dyDescent="0.2">
      <c r="C18" t="s">
        <v>124</v>
      </c>
      <c r="E18" s="2" t="s">
        <v>114</v>
      </c>
      <c r="F18" t="s">
        <v>125</v>
      </c>
      <c r="H18" s="34">
        <v>0</v>
      </c>
      <c r="I18" s="34">
        <v>53460.3</v>
      </c>
      <c r="J18" s="34">
        <v>8328.75</v>
      </c>
      <c r="K18" s="34">
        <v>198399</v>
      </c>
      <c r="L18" s="34"/>
      <c r="M18" s="34">
        <v>151706.74</v>
      </c>
      <c r="N18" s="34">
        <v>38294.92</v>
      </c>
      <c r="O18" s="34"/>
      <c r="P18" s="34">
        <v>66326.789999999994</v>
      </c>
      <c r="Q18" s="34">
        <v>2191.35</v>
      </c>
      <c r="R18" s="34">
        <v>10681.96</v>
      </c>
      <c r="S18" s="34">
        <v>20949.84</v>
      </c>
      <c r="T18" s="34">
        <v>3568.32</v>
      </c>
      <c r="U18" s="34">
        <v>35718.47</v>
      </c>
      <c r="V18" s="34">
        <v>25066.560000000001</v>
      </c>
      <c r="W18" s="34"/>
      <c r="X18" s="34">
        <v>160738.92000000001</v>
      </c>
      <c r="Y18" s="34">
        <v>456878.75</v>
      </c>
      <c r="Z18" s="34">
        <v>75190</v>
      </c>
      <c r="AA18" s="34">
        <v>12648.35</v>
      </c>
      <c r="AB18" s="34">
        <v>12516.75</v>
      </c>
      <c r="AC18" s="34">
        <v>0</v>
      </c>
      <c r="AD18" s="34">
        <v>12449.81</v>
      </c>
      <c r="AE18" s="34">
        <v>135981.91</v>
      </c>
      <c r="AF18" s="34">
        <v>37016.5</v>
      </c>
      <c r="AG18" s="34"/>
      <c r="AH18" s="34"/>
      <c r="AI18" s="34">
        <v>71566.559999999998</v>
      </c>
      <c r="AJ18" s="34">
        <v>9094.2199999999993</v>
      </c>
      <c r="AK18" s="34"/>
      <c r="AL18" s="34">
        <v>5497.2</v>
      </c>
      <c r="AM18" s="34">
        <v>4575</v>
      </c>
      <c r="AN18" s="34"/>
      <c r="AO18" s="34">
        <v>4360240.8</v>
      </c>
      <c r="AP18" s="34">
        <v>1980427.73</v>
      </c>
      <c r="AQ18" s="34">
        <v>48211.199999999997</v>
      </c>
      <c r="AR18" s="34"/>
      <c r="AS18" s="772">
        <v>169944.1</v>
      </c>
      <c r="AT18" s="34">
        <v>194301.56</v>
      </c>
      <c r="AU18" s="34">
        <v>40298.04</v>
      </c>
      <c r="AV18" s="34">
        <v>51538.52</v>
      </c>
      <c r="AW18" s="34">
        <v>521293.36</v>
      </c>
      <c r="AX18" s="34"/>
      <c r="AY18" s="34">
        <v>144083</v>
      </c>
      <c r="AZ18" s="34">
        <v>180143.77</v>
      </c>
      <c r="BA18" s="34">
        <v>324630.64</v>
      </c>
      <c r="BB18" s="34">
        <v>26941.01</v>
      </c>
      <c r="BC18" s="34"/>
      <c r="BD18" s="34">
        <v>126938.8</v>
      </c>
      <c r="BE18" s="34">
        <v>40096.99</v>
      </c>
      <c r="BF18" s="34">
        <v>126874.55</v>
      </c>
      <c r="BG18" s="34">
        <v>36207.53</v>
      </c>
      <c r="BH18" s="34">
        <v>45978</v>
      </c>
      <c r="BI18" s="34">
        <v>115884.96</v>
      </c>
      <c r="BJ18" s="34">
        <v>12739.74</v>
      </c>
      <c r="BK18" s="34"/>
      <c r="BL18" s="34">
        <v>126387.34</v>
      </c>
      <c r="BM18" s="34"/>
      <c r="BN18" s="34">
        <v>159899.32999999999</v>
      </c>
      <c r="BO18" s="34">
        <v>0</v>
      </c>
      <c r="BP18" s="34">
        <v>16771.07</v>
      </c>
      <c r="BQ18" s="34">
        <v>17535.64</v>
      </c>
      <c r="BR18" s="34"/>
      <c r="BS18" s="34">
        <v>34417.08</v>
      </c>
      <c r="BT18" s="34">
        <v>0</v>
      </c>
      <c r="BU18" s="34">
        <v>1206736.6299999999</v>
      </c>
      <c r="BV18" s="34">
        <v>215994.74</v>
      </c>
      <c r="BW18" s="34">
        <v>13781.77</v>
      </c>
      <c r="BX18" s="34">
        <v>188689</v>
      </c>
      <c r="BY18" s="34">
        <v>0</v>
      </c>
      <c r="BZ18" s="34">
        <v>45040.2</v>
      </c>
      <c r="CA18" s="34"/>
      <c r="CB18" s="34">
        <v>90553.02</v>
      </c>
      <c r="CC18" s="34"/>
      <c r="CD18" s="34"/>
      <c r="CE18" s="38"/>
      <c r="CF18" s="38"/>
      <c r="CG18" s="38"/>
      <c r="CH18" s="38"/>
    </row>
    <row r="19" spans="2:86" x14ac:dyDescent="0.2">
      <c r="C19" t="s">
        <v>126</v>
      </c>
      <c r="E19" s="2" t="s">
        <v>114</v>
      </c>
      <c r="F19" t="s">
        <v>127</v>
      </c>
      <c r="H19" s="34">
        <v>0</v>
      </c>
      <c r="I19" s="34">
        <v>0</v>
      </c>
      <c r="J19" s="34">
        <v>0</v>
      </c>
      <c r="K19" s="34">
        <v>0</v>
      </c>
      <c r="L19" s="34"/>
      <c r="M19" s="34">
        <v>0</v>
      </c>
      <c r="N19" s="34">
        <v>0</v>
      </c>
      <c r="O19" s="34"/>
      <c r="P19" s="34">
        <v>0</v>
      </c>
      <c r="Q19" s="34">
        <v>0</v>
      </c>
      <c r="R19" s="34">
        <v>0</v>
      </c>
      <c r="S19" s="34">
        <v>0</v>
      </c>
      <c r="T19" s="34">
        <v>140</v>
      </c>
      <c r="U19" s="34">
        <v>350</v>
      </c>
      <c r="V19" s="34">
        <v>0</v>
      </c>
      <c r="W19" s="34"/>
      <c r="X19" s="34">
        <v>0</v>
      </c>
      <c r="Y19" s="34">
        <v>0</v>
      </c>
      <c r="Z19" s="34">
        <v>2045</v>
      </c>
      <c r="AA19" s="34">
        <v>0</v>
      </c>
      <c r="AB19" s="34">
        <v>900</v>
      </c>
      <c r="AC19" s="34">
        <v>0</v>
      </c>
      <c r="AD19" s="34">
        <v>0</v>
      </c>
      <c r="AE19" s="34">
        <v>0</v>
      </c>
      <c r="AF19" s="34">
        <v>0</v>
      </c>
      <c r="AG19" s="34"/>
      <c r="AH19" s="34"/>
      <c r="AI19" s="34">
        <v>0</v>
      </c>
      <c r="AJ19" s="34">
        <v>1650.97</v>
      </c>
      <c r="AK19" s="34"/>
      <c r="AL19" s="34">
        <v>0</v>
      </c>
      <c r="AM19" s="34">
        <v>0</v>
      </c>
      <c r="AN19" s="34"/>
      <c r="AO19" s="34">
        <v>0</v>
      </c>
      <c r="AP19" s="34">
        <v>0</v>
      </c>
      <c r="AQ19" s="34">
        <v>0</v>
      </c>
      <c r="AR19" s="34"/>
      <c r="AS19" s="772">
        <v>0</v>
      </c>
      <c r="AT19" s="34">
        <v>0</v>
      </c>
      <c r="AU19" s="34">
        <v>0</v>
      </c>
      <c r="AV19" s="34">
        <v>0</v>
      </c>
      <c r="AW19" s="34">
        <v>0</v>
      </c>
      <c r="AX19" s="34"/>
      <c r="AY19" s="34">
        <v>0</v>
      </c>
      <c r="AZ19" s="34">
        <v>0</v>
      </c>
      <c r="BA19" s="34">
        <v>0</v>
      </c>
      <c r="BB19" s="34">
        <v>0</v>
      </c>
      <c r="BC19" s="34"/>
      <c r="BD19" s="34">
        <v>0</v>
      </c>
      <c r="BE19" s="34">
        <v>0</v>
      </c>
      <c r="BF19" s="34">
        <v>6612.34</v>
      </c>
      <c r="BG19" s="34">
        <v>0</v>
      </c>
      <c r="BH19" s="34">
        <v>0</v>
      </c>
      <c r="BI19" s="34">
        <v>0</v>
      </c>
      <c r="BJ19" s="34">
        <v>0</v>
      </c>
      <c r="BK19" s="34"/>
      <c r="BL19" s="34">
        <v>0</v>
      </c>
      <c r="BM19" s="34"/>
      <c r="BN19" s="34">
        <v>0</v>
      </c>
      <c r="BO19" s="34">
        <v>0</v>
      </c>
      <c r="BP19" s="34">
        <v>0</v>
      </c>
      <c r="BQ19" s="34">
        <v>0</v>
      </c>
      <c r="BR19" s="34"/>
      <c r="BS19" s="34">
        <v>115210.48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3628.98</v>
      </c>
      <c r="BZ19" s="34">
        <v>0</v>
      </c>
      <c r="CA19" s="34"/>
      <c r="CB19" s="34">
        <v>0</v>
      </c>
      <c r="CC19" s="34"/>
      <c r="CD19" s="34"/>
      <c r="CE19" s="38"/>
      <c r="CF19" s="38"/>
      <c r="CG19" s="38"/>
      <c r="CH19" s="38"/>
    </row>
    <row r="20" spans="2:86" x14ac:dyDescent="0.2"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772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</row>
    <row r="21" spans="2:86" x14ac:dyDescent="0.2">
      <c r="B21" t="s">
        <v>128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772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</row>
    <row r="23" spans="2:86" hidden="1" x14ac:dyDescent="0.2">
      <c r="C23" t="s">
        <v>129</v>
      </c>
      <c r="E23" s="2" t="s">
        <v>130</v>
      </c>
      <c r="F23" t="s">
        <v>131</v>
      </c>
      <c r="CD23" s="39"/>
    </row>
    <row r="24" spans="2:86" hidden="1" x14ac:dyDescent="0.2">
      <c r="CD24" s="39"/>
    </row>
    <row r="25" spans="2:86" x14ac:dyDescent="0.2">
      <c r="C25" t="s">
        <v>132</v>
      </c>
      <c r="E25" s="2" t="s">
        <v>114</v>
      </c>
      <c r="F25" t="s">
        <v>133</v>
      </c>
      <c r="H25" s="37">
        <v>0</v>
      </c>
      <c r="I25" s="37">
        <v>0</v>
      </c>
      <c r="J25" s="37">
        <v>0</v>
      </c>
      <c r="K25" s="37">
        <v>0</v>
      </c>
      <c r="L25" s="37"/>
      <c r="M25" s="37">
        <v>86649.83</v>
      </c>
      <c r="N25" s="37">
        <v>0</v>
      </c>
      <c r="O25" s="37"/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177468.29</v>
      </c>
      <c r="W25" s="37"/>
      <c r="X25" s="37">
        <v>0</v>
      </c>
      <c r="Y25" s="37">
        <v>703095.77</v>
      </c>
      <c r="Z25" s="37">
        <v>0</v>
      </c>
      <c r="AA25" s="37">
        <v>0</v>
      </c>
      <c r="AB25" s="37">
        <v>0</v>
      </c>
      <c r="AC25" s="37">
        <v>99123.39</v>
      </c>
      <c r="AD25" s="37">
        <v>102149.31</v>
      </c>
      <c r="AE25" s="37">
        <v>0</v>
      </c>
      <c r="AF25" s="37">
        <v>124470.5</v>
      </c>
      <c r="AG25" s="37"/>
      <c r="AH25" s="37"/>
      <c r="AI25" s="37">
        <v>9668.0300000000007</v>
      </c>
      <c r="AJ25" s="37">
        <v>0</v>
      </c>
      <c r="AK25" s="37"/>
      <c r="AL25" s="37">
        <v>0</v>
      </c>
      <c r="AM25" s="37">
        <v>41796.33</v>
      </c>
      <c r="AN25" s="37"/>
      <c r="AO25" s="37">
        <v>1691703.21</v>
      </c>
      <c r="AP25" s="37">
        <v>996757.63</v>
      </c>
      <c r="AQ25" s="37">
        <v>0</v>
      </c>
      <c r="AR25" s="37"/>
      <c r="AS25" s="773">
        <v>0</v>
      </c>
      <c r="AT25" s="37">
        <v>1567513.37</v>
      </c>
      <c r="AU25" s="37">
        <v>0</v>
      </c>
      <c r="AV25" s="37">
        <v>0</v>
      </c>
      <c r="AW25" s="37">
        <v>0</v>
      </c>
      <c r="AX25" s="37"/>
      <c r="AY25" s="37">
        <v>0</v>
      </c>
      <c r="AZ25" s="37">
        <v>0</v>
      </c>
      <c r="BA25" s="37">
        <v>193914.62</v>
      </c>
      <c r="BB25" s="37">
        <v>14444.7</v>
      </c>
      <c r="BC25" s="37"/>
      <c r="BD25" s="37">
        <v>0</v>
      </c>
      <c r="BE25" s="37">
        <v>954.29</v>
      </c>
      <c r="BF25" s="37">
        <v>301826.07</v>
      </c>
      <c r="BG25" s="37">
        <v>0</v>
      </c>
      <c r="BH25" s="37">
        <v>0</v>
      </c>
      <c r="BI25" s="37">
        <v>0</v>
      </c>
      <c r="BJ25" s="37">
        <v>0</v>
      </c>
      <c r="BK25" s="37"/>
      <c r="BL25" s="37">
        <v>0</v>
      </c>
      <c r="BM25" s="37"/>
      <c r="BN25" s="37">
        <v>147069.20000000001</v>
      </c>
      <c r="BO25" s="37">
        <v>0</v>
      </c>
      <c r="BP25" s="37">
        <v>0</v>
      </c>
      <c r="BQ25" s="37">
        <v>0</v>
      </c>
      <c r="BR25" s="37"/>
      <c r="BS25" s="37">
        <v>12110.04</v>
      </c>
      <c r="BT25" s="37">
        <v>0</v>
      </c>
      <c r="BU25" s="37">
        <v>2044822.07</v>
      </c>
      <c r="BV25" s="37">
        <v>177443.27</v>
      </c>
      <c r="BW25" s="37">
        <v>0</v>
      </c>
      <c r="BX25" s="37">
        <v>329699</v>
      </c>
      <c r="BY25" s="37">
        <v>0</v>
      </c>
      <c r="BZ25" s="37">
        <v>0</v>
      </c>
      <c r="CA25" s="37"/>
      <c r="CB25" s="37">
        <v>0</v>
      </c>
      <c r="CC25" s="37"/>
      <c r="CD25" s="37"/>
      <c r="CE25" s="39"/>
      <c r="CF25" s="39"/>
    </row>
    <row r="26" spans="2:86" x14ac:dyDescent="0.2"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773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</row>
    <row r="27" spans="2:86" x14ac:dyDescent="0.2">
      <c r="C27" t="s">
        <v>134</v>
      </c>
      <c r="E27" s="2" t="s">
        <v>130</v>
      </c>
      <c r="F27" t="s">
        <v>135</v>
      </c>
      <c r="H27" s="39">
        <v>133643.41000000006</v>
      </c>
      <c r="I27" s="39">
        <v>0</v>
      </c>
      <c r="J27" s="39">
        <v>0</v>
      </c>
      <c r="K27" s="39">
        <v>65343.73</v>
      </c>
      <c r="L27" s="39"/>
      <c r="M27" s="39">
        <v>0</v>
      </c>
      <c r="N27" s="39">
        <v>0</v>
      </c>
      <c r="O27" s="39"/>
      <c r="P27" s="39">
        <v>7052.2800000000025</v>
      </c>
      <c r="Q27" s="39">
        <v>44336.76</v>
      </c>
      <c r="R27" s="39">
        <v>0</v>
      </c>
      <c r="S27" s="39">
        <v>46057.520000000004</v>
      </c>
      <c r="T27" s="39">
        <v>7052.2800000000025</v>
      </c>
      <c r="U27" s="39">
        <v>23824.97</v>
      </c>
      <c r="V27" s="39">
        <v>0</v>
      </c>
      <c r="W27" s="39"/>
      <c r="X27" s="39">
        <v>147942.91</v>
      </c>
      <c r="Y27" s="39">
        <v>0</v>
      </c>
      <c r="Z27" s="39">
        <v>30189.029999999992</v>
      </c>
      <c r="AA27" s="39">
        <v>100591.82149999998</v>
      </c>
      <c r="AB27" s="39">
        <v>42765.479999999996</v>
      </c>
      <c r="AC27" s="39">
        <v>33754.210000000006</v>
      </c>
      <c r="AD27" s="39">
        <v>0</v>
      </c>
      <c r="AE27" s="39">
        <v>71756.220000000074</v>
      </c>
      <c r="AF27" s="39">
        <v>0</v>
      </c>
      <c r="AG27" s="39"/>
      <c r="AH27" s="39"/>
      <c r="AI27" s="39">
        <v>0</v>
      </c>
      <c r="AJ27" s="39">
        <v>14104.560000000005</v>
      </c>
      <c r="AK27" s="39"/>
      <c r="AL27" s="39">
        <v>87261.099999999991</v>
      </c>
      <c r="AM27" s="39">
        <v>7052.2800000000025</v>
      </c>
      <c r="AN27" s="39"/>
      <c r="AO27" s="39">
        <v>0</v>
      </c>
      <c r="AP27" s="39">
        <v>116540.17050000001</v>
      </c>
      <c r="AQ27" s="39">
        <v>93383.51</v>
      </c>
      <c r="AR27" s="39"/>
      <c r="AS27" s="774">
        <v>0</v>
      </c>
      <c r="AT27" s="39">
        <v>0</v>
      </c>
      <c r="AU27" s="39">
        <v>0</v>
      </c>
      <c r="AV27" s="39">
        <v>262006.10000000021</v>
      </c>
      <c r="AW27" s="39">
        <v>28920.679999999986</v>
      </c>
      <c r="AX27" s="39"/>
      <c r="AY27" s="39">
        <v>0</v>
      </c>
      <c r="AZ27" s="39">
        <v>65065.020000000004</v>
      </c>
      <c r="BA27" s="39">
        <v>92818</v>
      </c>
      <c r="BB27" s="39">
        <v>0</v>
      </c>
      <c r="BC27" s="39"/>
      <c r="BD27" s="39">
        <v>0</v>
      </c>
      <c r="BE27" s="39">
        <v>71609.224499999997</v>
      </c>
      <c r="BF27" s="39">
        <v>0</v>
      </c>
      <c r="BG27" s="39">
        <v>38400.140000000007</v>
      </c>
      <c r="BH27" s="39">
        <v>0</v>
      </c>
      <c r="BI27" s="39">
        <v>0</v>
      </c>
      <c r="BJ27" s="39">
        <v>80722.400000000023</v>
      </c>
      <c r="BK27" s="39"/>
      <c r="BL27" s="39">
        <v>73748.320000000007</v>
      </c>
      <c r="BM27" s="39"/>
      <c r="BN27" s="39">
        <v>0</v>
      </c>
      <c r="BO27" s="39">
        <v>21156.84</v>
      </c>
      <c r="BP27" s="39">
        <v>31491.24</v>
      </c>
      <c r="BQ27" s="39">
        <v>14104.560000000009</v>
      </c>
      <c r="BR27" s="39"/>
      <c r="BS27" s="39">
        <v>0</v>
      </c>
      <c r="BT27" s="39">
        <v>0</v>
      </c>
      <c r="BU27" s="39">
        <v>0</v>
      </c>
      <c r="BV27" s="39">
        <v>308764.3000000001</v>
      </c>
      <c r="BW27" s="39">
        <v>13729.019999999999</v>
      </c>
      <c r="BX27" s="39">
        <v>15529.300000000007</v>
      </c>
      <c r="BY27" s="39">
        <v>0</v>
      </c>
      <c r="BZ27" s="39">
        <v>5580.7199999999993</v>
      </c>
      <c r="CA27" s="39"/>
      <c r="CB27" s="39">
        <v>83399.74000000002</v>
      </c>
      <c r="CC27" s="39"/>
    </row>
    <row r="28" spans="2:86" s="40" customFormat="1" x14ac:dyDescent="0.2">
      <c r="E28" s="41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775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</row>
    <row r="29" spans="2:86" hidden="1" x14ac:dyDescent="0.2">
      <c r="B29" t="s">
        <v>136</v>
      </c>
      <c r="E29" s="2" t="s">
        <v>130</v>
      </c>
      <c r="F29" t="s">
        <v>137</v>
      </c>
      <c r="G29" s="34" t="s">
        <v>138</v>
      </c>
      <c r="H29" s="37">
        <v>257552392.22999999</v>
      </c>
      <c r="I29" s="37">
        <v>11990934.029999999</v>
      </c>
      <c r="J29" s="37">
        <v>1083377.24</v>
      </c>
      <c r="K29" s="37">
        <v>13313535.220000001</v>
      </c>
      <c r="L29" s="37">
        <v>0</v>
      </c>
      <c r="M29" s="37">
        <v>10071915.24</v>
      </c>
      <c r="N29" s="37">
        <v>19043935.529999997</v>
      </c>
      <c r="O29" s="37">
        <v>0</v>
      </c>
      <c r="P29" s="37">
        <v>10005215.690000001</v>
      </c>
      <c r="Q29" s="37">
        <v>2602316.9699999993</v>
      </c>
      <c r="R29" s="37">
        <v>819047.94000000006</v>
      </c>
      <c r="S29" s="37">
        <v>6529882.9100000001</v>
      </c>
      <c r="T29" s="37">
        <v>691107.49</v>
      </c>
      <c r="U29" s="37">
        <v>2787807.9099999992</v>
      </c>
      <c r="V29" s="37">
        <v>18361849.140000001</v>
      </c>
      <c r="W29" s="37">
        <v>0</v>
      </c>
      <c r="X29" s="37">
        <v>13298367.649999999</v>
      </c>
      <c r="Y29" s="37">
        <v>24432744.719999999</v>
      </c>
      <c r="Z29" s="37">
        <v>7261721.5700000003</v>
      </c>
      <c r="AA29" s="37">
        <v>1709667.17</v>
      </c>
      <c r="AB29" s="37">
        <v>7356412.9500000002</v>
      </c>
      <c r="AC29" s="37">
        <v>5855853.1500000013</v>
      </c>
      <c r="AD29" s="37">
        <v>1629255.6199999996</v>
      </c>
      <c r="AE29" s="37">
        <v>14566545.779999999</v>
      </c>
      <c r="AF29" s="37">
        <v>3151551.19</v>
      </c>
      <c r="AG29" s="37">
        <v>0</v>
      </c>
      <c r="AH29" s="37">
        <v>0</v>
      </c>
      <c r="AI29" s="37">
        <v>6215697.0300000012</v>
      </c>
      <c r="AJ29" s="37">
        <v>1086335.3699999999</v>
      </c>
      <c r="AK29" s="37">
        <v>0</v>
      </c>
      <c r="AL29" s="37">
        <v>506164.25999999995</v>
      </c>
      <c r="AM29" s="37">
        <v>991637.8</v>
      </c>
      <c r="AN29" s="37">
        <v>0</v>
      </c>
      <c r="AO29" s="37">
        <v>538618194.63</v>
      </c>
      <c r="AP29" s="37">
        <v>78332370.787500009</v>
      </c>
      <c r="AQ29" s="37">
        <v>5765660.6499999994</v>
      </c>
      <c r="AR29" s="37">
        <v>0</v>
      </c>
      <c r="AS29" s="773">
        <v>6960489.3200000003</v>
      </c>
      <c r="AT29" s="37">
        <v>17521849.060000002</v>
      </c>
      <c r="AU29" s="37">
        <v>2618296.11</v>
      </c>
      <c r="AV29" s="37">
        <v>4991820.18</v>
      </c>
      <c r="AW29" s="37">
        <v>37864464.18</v>
      </c>
      <c r="AX29" s="37">
        <v>0</v>
      </c>
      <c r="AY29" s="37">
        <v>9936414</v>
      </c>
      <c r="AZ29" s="37">
        <v>12351094.149999999</v>
      </c>
      <c r="BA29" s="37">
        <v>18348752.419999998</v>
      </c>
      <c r="BB29" s="37">
        <v>2774719.53</v>
      </c>
      <c r="BC29" s="37">
        <v>0</v>
      </c>
      <c r="BD29" s="37">
        <v>6567534.0700000003</v>
      </c>
      <c r="BE29" s="37">
        <v>2790464.4935000003</v>
      </c>
      <c r="BF29" s="37">
        <v>17906961.609999999</v>
      </c>
      <c r="BG29" s="37">
        <v>3419293.9399999995</v>
      </c>
      <c r="BH29" s="37">
        <v>4906135</v>
      </c>
      <c r="BI29" s="37">
        <v>12607249.100000001</v>
      </c>
      <c r="BJ29" s="37">
        <v>3337203.24</v>
      </c>
      <c r="BK29" s="37">
        <v>0</v>
      </c>
      <c r="BL29" s="37">
        <v>8467413.4199999999</v>
      </c>
      <c r="BM29" s="37">
        <v>0</v>
      </c>
      <c r="BN29" s="37">
        <v>10740394.319999998</v>
      </c>
      <c r="BO29" s="37">
        <v>1355865.11</v>
      </c>
      <c r="BP29" s="37">
        <v>2242574.36</v>
      </c>
      <c r="BQ29" s="37">
        <v>1546223.81</v>
      </c>
      <c r="BR29" s="37">
        <v>0</v>
      </c>
      <c r="BS29" s="37">
        <v>16857003.66</v>
      </c>
      <c r="BT29" s="37">
        <v>2767763.0200000005</v>
      </c>
      <c r="BU29" s="37">
        <v>253196236.09999999</v>
      </c>
      <c r="BV29" s="37">
        <v>40136683.710000001</v>
      </c>
      <c r="BW29" s="37">
        <v>3432077.8199999989</v>
      </c>
      <c r="BX29" s="37">
        <v>13878886.42</v>
      </c>
      <c r="BY29" s="37">
        <v>6757918.0299999993</v>
      </c>
      <c r="BZ29" s="37">
        <v>1806901.8099999998</v>
      </c>
      <c r="CA29" s="37">
        <v>0</v>
      </c>
      <c r="CB29" s="37">
        <v>5927808.3200000003</v>
      </c>
      <c r="CC29" s="37">
        <v>0</v>
      </c>
      <c r="CD29" s="37">
        <v>0</v>
      </c>
      <c r="CE29" s="39"/>
    </row>
    <row r="30" spans="2:86" ht="20.25" hidden="1" customHeight="1" x14ac:dyDescent="0.2">
      <c r="B30" t="s">
        <v>139</v>
      </c>
      <c r="F30" t="s">
        <v>112</v>
      </c>
      <c r="H30" s="43">
        <v>-4.4429217599251246E-2</v>
      </c>
      <c r="I30" s="43">
        <v>9.0207240810045108E-2</v>
      </c>
      <c r="J30" s="43">
        <v>2.4357280505415049E-2</v>
      </c>
      <c r="K30" s="43">
        <v>-3.3729533820560265E-2</v>
      </c>
      <c r="L30" s="43"/>
      <c r="M30" s="43">
        <v>9.3311539676700792E-2</v>
      </c>
      <c r="N30" s="43">
        <v>3.6939327508965017E-2</v>
      </c>
      <c r="O30" s="43"/>
      <c r="P30" s="43">
        <v>-6.0647443361470092E-2</v>
      </c>
      <c r="Q30" s="43">
        <v>-5.3944990236797843E-2</v>
      </c>
      <c r="R30" s="43">
        <v>6.802915976593985E-3</v>
      </c>
      <c r="S30" s="43">
        <v>-6.0781804100473832E-2</v>
      </c>
      <c r="T30" s="43">
        <v>5.500194157756165E-2</v>
      </c>
      <c r="U30" s="43">
        <v>-0.14282476682385356</v>
      </c>
      <c r="V30" s="43">
        <v>1.2949844732701806E-2</v>
      </c>
      <c r="W30" s="43"/>
      <c r="X30" s="43">
        <v>-2.6538375807357386E-3</v>
      </c>
      <c r="Y30" s="43">
        <v>3.5280663251313057E-2</v>
      </c>
      <c r="Z30" s="43">
        <v>1.5542422533822999E-3</v>
      </c>
      <c r="AA30" s="43">
        <v>-6.2814535605275737E-2</v>
      </c>
      <c r="AB30" s="43">
        <v>5.9304526160172677E-2</v>
      </c>
      <c r="AC30" s="43">
        <v>2.4781655449448669E-2</v>
      </c>
      <c r="AD30" s="43">
        <v>-4.0067343067605565E-2</v>
      </c>
      <c r="AE30" s="43">
        <v>9.7546879753973529E-3</v>
      </c>
      <c r="AF30" s="43">
        <v>7.2527100652419227E-2</v>
      </c>
      <c r="AG30" s="43"/>
      <c r="AH30" s="43"/>
      <c r="AI30" s="43">
        <v>3.7440005313361467E-2</v>
      </c>
      <c r="AJ30" s="43">
        <v>3.0959577295707314E-3</v>
      </c>
      <c r="AK30" s="43"/>
      <c r="AL30" s="43">
        <v>0.14348433464870225</v>
      </c>
      <c r="AM30" s="43">
        <v>9.4982807299301267E-2</v>
      </c>
      <c r="AN30" s="43"/>
      <c r="AO30" s="43">
        <v>-2.3747752580860725E-2</v>
      </c>
      <c r="AP30" s="43">
        <v>2.3327961497864085E-2</v>
      </c>
      <c r="AQ30" s="43">
        <v>5.9873270445544788E-2</v>
      </c>
      <c r="AR30" s="43"/>
      <c r="AS30" s="287">
        <v>8.1095266689696476E-3</v>
      </c>
      <c r="AT30" s="43">
        <v>7.6340549326672544E-2</v>
      </c>
      <c r="AU30" s="43">
        <v>1.8968691526884494E-2</v>
      </c>
      <c r="AV30" s="43">
        <v>3.8581760789811147E-2</v>
      </c>
      <c r="AW30" s="43">
        <v>1.1122064694651367E-2</v>
      </c>
      <c r="AX30" s="43"/>
      <c r="AY30" s="43">
        <v>5.3742620712534106E-2</v>
      </c>
      <c r="AZ30" s="43">
        <v>-3.9430135249367906E-2</v>
      </c>
      <c r="BA30" s="43">
        <v>-3.8223240956875237E-3</v>
      </c>
      <c r="BB30" s="43">
        <v>4.8008488819482699E-2</v>
      </c>
      <c r="BC30" s="43"/>
      <c r="BD30" s="43">
        <v>1.350279351913437E-2</v>
      </c>
      <c r="BE30" s="43">
        <v>-5.2720724820198694E-3</v>
      </c>
      <c r="BF30" s="43">
        <v>1.0900933526318103E-2</v>
      </c>
      <c r="BG30" s="43">
        <v>-6.9581383716485978E-2</v>
      </c>
      <c r="BH30" s="43">
        <v>0.19074629451579739</v>
      </c>
      <c r="BI30" s="43">
        <v>-4.2447977566133027E-2</v>
      </c>
      <c r="BJ30" s="43">
        <v>3.856486230495898E-2</v>
      </c>
      <c r="BK30" s="43"/>
      <c r="BL30" s="43">
        <v>8.2705362037725619E-2</v>
      </c>
      <c r="BM30" s="43"/>
      <c r="BN30" s="44">
        <v>-1.0973860608478306E-2</v>
      </c>
      <c r="BO30" s="43">
        <v>4.0256355611048858E-2</v>
      </c>
      <c r="BP30" s="43">
        <v>-1.1978973781915855E-2</v>
      </c>
      <c r="BQ30" s="43">
        <v>-3.3627307939870302E-2</v>
      </c>
      <c r="BR30" s="43"/>
      <c r="BS30" s="43">
        <v>-5.3404690874941554E-2</v>
      </c>
      <c r="BT30" s="43">
        <v>9.4575178145293419E-3</v>
      </c>
      <c r="BU30" s="43">
        <v>6.6392361878454421E-3</v>
      </c>
      <c r="BV30" s="43">
        <v>-3.3417519207787571E-3</v>
      </c>
      <c r="BW30" s="43">
        <v>2.117277315289039E-2</v>
      </c>
      <c r="BX30" s="43">
        <v>-2.0938450637697566E-2</v>
      </c>
      <c r="BY30" s="43">
        <v>-2.6609296911729158E-2</v>
      </c>
      <c r="BZ30" s="43">
        <v>2.7337948504290742E-2</v>
      </c>
      <c r="CA30" s="43"/>
      <c r="CB30" s="43">
        <v>1.1645924452532727E-2</v>
      </c>
      <c r="CC30" s="43"/>
      <c r="CD30" s="43"/>
      <c r="CE30" s="43"/>
      <c r="CF30" s="43"/>
      <c r="CG30" s="43"/>
      <c r="CH30" s="43"/>
    </row>
    <row r="31" spans="2:86" s="22" customFormat="1" ht="20.25" customHeight="1" x14ac:dyDescent="0.2">
      <c r="E31" s="7"/>
      <c r="AS31" s="24"/>
      <c r="BN31" s="45"/>
    </row>
    <row r="32" spans="2:86" x14ac:dyDescent="0.2">
      <c r="B32" t="s">
        <v>140</v>
      </c>
      <c r="I32" s="46"/>
      <c r="BN32" s="38"/>
    </row>
    <row r="33" spans="2:89" x14ac:dyDescent="0.2">
      <c r="B33">
        <v>2019</v>
      </c>
      <c r="C33" t="s">
        <v>141</v>
      </c>
      <c r="E33" s="2" t="s">
        <v>130</v>
      </c>
      <c r="F33" t="s">
        <v>137</v>
      </c>
      <c r="H33" s="47">
        <v>173.41619499024227</v>
      </c>
      <c r="I33" s="47">
        <v>173.41619499024227</v>
      </c>
      <c r="J33" s="47">
        <v>173.41619499024227</v>
      </c>
      <c r="K33" s="47">
        <v>173.41619499024227</v>
      </c>
      <c r="L33" s="47">
        <v>0</v>
      </c>
      <c r="M33" s="47">
        <v>173.41619499024227</v>
      </c>
      <c r="N33" s="47">
        <v>173.41619499024227</v>
      </c>
      <c r="O33" s="47">
        <v>0</v>
      </c>
      <c r="P33" s="47">
        <v>173.41619499024227</v>
      </c>
      <c r="Q33" s="47">
        <v>173.41619499024227</v>
      </c>
      <c r="R33" s="47">
        <v>173.41619499024227</v>
      </c>
      <c r="S33" s="47">
        <v>173.41619499024227</v>
      </c>
      <c r="T33" s="47">
        <v>173.41619499024227</v>
      </c>
      <c r="U33" s="47">
        <v>173.41619499024227</v>
      </c>
      <c r="V33" s="47">
        <v>173.41619499024227</v>
      </c>
      <c r="W33" s="47">
        <v>0</v>
      </c>
      <c r="X33" s="47">
        <v>173.41619499024227</v>
      </c>
      <c r="Y33" s="47">
        <v>173.41619499024227</v>
      </c>
      <c r="Z33" s="47">
        <v>173.41619499024227</v>
      </c>
      <c r="AA33" s="47">
        <v>173.41619499024227</v>
      </c>
      <c r="AB33" s="47">
        <v>173.41619499024227</v>
      </c>
      <c r="AC33" s="47">
        <v>173.41619499024227</v>
      </c>
      <c r="AD33" s="47">
        <v>173.41619499024227</v>
      </c>
      <c r="AE33" s="47">
        <v>173.41619499024227</v>
      </c>
      <c r="AF33" s="47">
        <v>173.41619499024227</v>
      </c>
      <c r="AG33" s="47">
        <v>0</v>
      </c>
      <c r="AH33" s="47">
        <v>0</v>
      </c>
      <c r="AI33" s="47">
        <v>173.41619499024227</v>
      </c>
      <c r="AJ33" s="47">
        <v>173.41619499024227</v>
      </c>
      <c r="AK33" s="47">
        <v>0</v>
      </c>
      <c r="AL33" s="47">
        <v>173.41619499024227</v>
      </c>
      <c r="AM33" s="47">
        <v>173.41619499024227</v>
      </c>
      <c r="AN33" s="47">
        <v>0</v>
      </c>
      <c r="AO33" s="47">
        <v>173.41619499024227</v>
      </c>
      <c r="AP33" s="47">
        <v>173.41619499024227</v>
      </c>
      <c r="AQ33" s="47">
        <v>173.41619499024227</v>
      </c>
      <c r="AR33" s="47">
        <v>0</v>
      </c>
      <c r="AS33" s="776">
        <v>173.41619499024227</v>
      </c>
      <c r="AT33" s="47">
        <v>173.41619499024227</v>
      </c>
      <c r="AU33" s="47">
        <v>173.41619499024227</v>
      </c>
      <c r="AV33" s="47">
        <v>173.41619499024227</v>
      </c>
      <c r="AW33" s="47">
        <v>173.41619499024227</v>
      </c>
      <c r="AX33" s="47">
        <v>0</v>
      </c>
      <c r="AY33" s="47">
        <v>173.41619499024227</v>
      </c>
      <c r="AZ33" s="47">
        <v>173.41619499024227</v>
      </c>
      <c r="BA33" s="47">
        <v>173.41619499024227</v>
      </c>
      <c r="BB33" s="47">
        <v>173.41619499024227</v>
      </c>
      <c r="BC33" s="47">
        <v>0</v>
      </c>
      <c r="BD33" s="47">
        <v>173.41619499024227</v>
      </c>
      <c r="BE33" s="47">
        <v>173.41619499024227</v>
      </c>
      <c r="BF33" s="47">
        <v>173.41619499024227</v>
      </c>
      <c r="BG33" s="47">
        <v>173.41619499024227</v>
      </c>
      <c r="BH33" s="47">
        <v>173.41619499024227</v>
      </c>
      <c r="BI33" s="47">
        <v>173.41619499024227</v>
      </c>
      <c r="BJ33" s="47">
        <v>173.41619499024227</v>
      </c>
      <c r="BK33" s="47">
        <v>0</v>
      </c>
      <c r="BL33" s="47">
        <v>173.41619499024227</v>
      </c>
      <c r="BM33" s="47">
        <v>0</v>
      </c>
      <c r="BN33" s="47">
        <v>173.41619499024227</v>
      </c>
      <c r="BO33" s="47">
        <v>173.41619499024227</v>
      </c>
      <c r="BP33" s="47">
        <v>173.41619499024227</v>
      </c>
      <c r="BQ33" s="47">
        <v>173.41619499024227</v>
      </c>
      <c r="BR33" s="47">
        <v>0</v>
      </c>
      <c r="BS33" s="47">
        <v>173.41619499024227</v>
      </c>
      <c r="BT33" s="47">
        <v>173.41619499024227</v>
      </c>
      <c r="BU33" s="47">
        <v>173.41619499024227</v>
      </c>
      <c r="BV33" s="47">
        <v>173.41619499024227</v>
      </c>
      <c r="BW33" s="47">
        <v>173.41619499024227</v>
      </c>
      <c r="BX33" s="47">
        <v>173.41619499024227</v>
      </c>
      <c r="BY33" s="47">
        <v>173.41619499024227</v>
      </c>
      <c r="BZ33" s="47">
        <v>173.41619499024227</v>
      </c>
      <c r="CA33" s="47">
        <v>0</v>
      </c>
      <c r="CB33" s="47">
        <v>173.41619499024227</v>
      </c>
      <c r="CC33" s="47">
        <v>0</v>
      </c>
      <c r="CD33" s="47">
        <v>0</v>
      </c>
      <c r="CE33" s="47"/>
      <c r="CF33" s="47"/>
      <c r="CG33" s="47"/>
      <c r="CH33" s="47"/>
    </row>
    <row r="34" spans="2:89" x14ac:dyDescent="0.2">
      <c r="B34">
        <v>2019</v>
      </c>
      <c r="C34" t="s">
        <v>142</v>
      </c>
      <c r="E34" s="2" t="s">
        <v>130</v>
      </c>
      <c r="F34" t="s">
        <v>137</v>
      </c>
      <c r="H34" s="47">
        <v>18.193319016886882</v>
      </c>
      <c r="I34" s="47">
        <v>18.193319016886882</v>
      </c>
      <c r="J34" s="47">
        <v>18.193319016886882</v>
      </c>
      <c r="K34" s="47">
        <v>18.193319016886882</v>
      </c>
      <c r="L34" s="47">
        <v>0</v>
      </c>
      <c r="M34" s="47">
        <v>18.193319016886882</v>
      </c>
      <c r="N34" s="47">
        <v>18.193319016886882</v>
      </c>
      <c r="O34" s="47">
        <v>0</v>
      </c>
      <c r="P34" s="47">
        <v>18.193319016886882</v>
      </c>
      <c r="Q34" s="47">
        <v>18.193319016886882</v>
      </c>
      <c r="R34" s="47">
        <v>18.193319016886882</v>
      </c>
      <c r="S34" s="47">
        <v>18.193319016886882</v>
      </c>
      <c r="T34" s="47">
        <v>18.193319016886882</v>
      </c>
      <c r="U34" s="47">
        <v>18.193319016886882</v>
      </c>
      <c r="V34" s="47">
        <v>18.193319016886882</v>
      </c>
      <c r="W34" s="47">
        <v>0</v>
      </c>
      <c r="X34" s="47">
        <v>18.193319016886882</v>
      </c>
      <c r="Y34" s="47">
        <v>18.193319016886882</v>
      </c>
      <c r="Z34" s="47">
        <v>18.193319016886882</v>
      </c>
      <c r="AA34" s="47">
        <v>18.193319016886882</v>
      </c>
      <c r="AB34" s="47">
        <v>18.193319016886882</v>
      </c>
      <c r="AC34" s="47">
        <v>18.193319016886882</v>
      </c>
      <c r="AD34" s="47">
        <v>18.193319016886882</v>
      </c>
      <c r="AE34" s="47">
        <v>18.193319016886882</v>
      </c>
      <c r="AF34" s="47">
        <v>18.193319016886882</v>
      </c>
      <c r="AG34" s="47">
        <v>0</v>
      </c>
      <c r="AH34" s="47">
        <v>0</v>
      </c>
      <c r="AI34" s="47">
        <v>18.193319016886882</v>
      </c>
      <c r="AJ34" s="47">
        <v>18.193319016886882</v>
      </c>
      <c r="AK34" s="47">
        <v>0</v>
      </c>
      <c r="AL34" s="47">
        <v>18.193319016886882</v>
      </c>
      <c r="AM34" s="47">
        <v>18.193319016886882</v>
      </c>
      <c r="AN34" s="47">
        <v>0</v>
      </c>
      <c r="AO34" s="47">
        <v>18.193319016886882</v>
      </c>
      <c r="AP34" s="47">
        <v>18.193319016886882</v>
      </c>
      <c r="AQ34" s="47">
        <v>18.193319016886882</v>
      </c>
      <c r="AR34" s="47">
        <v>0</v>
      </c>
      <c r="AS34" s="776">
        <v>18.193319016886882</v>
      </c>
      <c r="AT34" s="47">
        <v>18.193319016886882</v>
      </c>
      <c r="AU34" s="47">
        <v>18.193319016886882</v>
      </c>
      <c r="AV34" s="47">
        <v>18.193319016886882</v>
      </c>
      <c r="AW34" s="47">
        <v>18.193319016886882</v>
      </c>
      <c r="AX34" s="47">
        <v>0</v>
      </c>
      <c r="AY34" s="47">
        <v>18.193319016886882</v>
      </c>
      <c r="AZ34" s="47">
        <v>18.193319016886882</v>
      </c>
      <c r="BA34" s="47">
        <v>18.193319016886882</v>
      </c>
      <c r="BB34" s="47">
        <v>18.193319016886882</v>
      </c>
      <c r="BC34" s="47">
        <v>0</v>
      </c>
      <c r="BD34" s="47">
        <v>18.193319016886882</v>
      </c>
      <c r="BE34" s="47">
        <v>18.193319016886882</v>
      </c>
      <c r="BF34" s="47">
        <v>18.193319016886882</v>
      </c>
      <c r="BG34" s="47">
        <v>18.193319016886882</v>
      </c>
      <c r="BH34" s="47">
        <v>18.193319016886882</v>
      </c>
      <c r="BI34" s="47">
        <v>18.193319016886882</v>
      </c>
      <c r="BJ34" s="47">
        <v>18.193319016886882</v>
      </c>
      <c r="BK34" s="47">
        <v>0</v>
      </c>
      <c r="BL34" s="47">
        <v>18.193319016886882</v>
      </c>
      <c r="BM34" s="47">
        <v>0</v>
      </c>
      <c r="BN34" s="47">
        <v>18.193319016886882</v>
      </c>
      <c r="BO34" s="47">
        <v>18.193319016886882</v>
      </c>
      <c r="BP34" s="47">
        <v>18.193319016886882</v>
      </c>
      <c r="BQ34" s="47">
        <v>18.193319016886882</v>
      </c>
      <c r="BR34" s="47">
        <v>0</v>
      </c>
      <c r="BS34" s="47">
        <v>18.193319016886882</v>
      </c>
      <c r="BT34" s="47">
        <v>18.193319016886882</v>
      </c>
      <c r="BU34" s="47">
        <v>18.193319016886882</v>
      </c>
      <c r="BV34" s="47">
        <v>18.193319016886882</v>
      </c>
      <c r="BW34" s="47">
        <v>18.193319016886882</v>
      </c>
      <c r="BX34" s="47">
        <v>18.193319016886882</v>
      </c>
      <c r="BY34" s="47">
        <v>18.193319016886882</v>
      </c>
      <c r="BZ34" s="47">
        <v>18.193319016886882</v>
      </c>
      <c r="CA34" s="47">
        <v>0</v>
      </c>
      <c r="CB34" s="47">
        <v>18.193319016886882</v>
      </c>
      <c r="CC34" s="47">
        <v>0</v>
      </c>
      <c r="CD34" s="47">
        <v>0</v>
      </c>
      <c r="CE34" s="35"/>
      <c r="CF34" s="35"/>
      <c r="CG34" s="35"/>
      <c r="CH34" s="35"/>
    </row>
    <row r="35" spans="2:89" x14ac:dyDescent="0.2">
      <c r="B35">
        <v>2019</v>
      </c>
      <c r="C35" t="s">
        <v>143</v>
      </c>
      <c r="E35" s="2" t="s">
        <v>130</v>
      </c>
      <c r="F35" t="s">
        <v>137</v>
      </c>
      <c r="G35" s="34" t="s">
        <v>138</v>
      </c>
      <c r="H35" s="37">
        <v>27324079.568875108</v>
      </c>
      <c r="I35" s="37">
        <v>782368.56078014104</v>
      </c>
      <c r="J35" s="37">
        <v>33136.243005174394</v>
      </c>
      <c r="K35" s="37">
        <v>749823.69223300426</v>
      </c>
      <c r="L35" s="37">
        <v>0</v>
      </c>
      <c r="M35" s="37">
        <v>643019.67954021029</v>
      </c>
      <c r="N35" s="37">
        <v>1431201.9962213945</v>
      </c>
      <c r="O35" s="37">
        <v>0</v>
      </c>
      <c r="P35" s="37">
        <v>895995.32067093556</v>
      </c>
      <c r="Q35" s="37">
        <v>144472.61636078684</v>
      </c>
      <c r="R35" s="37">
        <v>13017.136421599018</v>
      </c>
      <c r="S35" s="37">
        <v>272247.54187468969</v>
      </c>
      <c r="T35" s="37">
        <v>28404.843300228215</v>
      </c>
      <c r="U35" s="37">
        <v>133472.44132038145</v>
      </c>
      <c r="V35" s="37">
        <v>1465984.5535837777</v>
      </c>
      <c r="W35" s="37">
        <v>0</v>
      </c>
      <c r="X35" s="37">
        <v>1130101.9842314059</v>
      </c>
      <c r="Y35" s="37">
        <v>2147173.5815298436</v>
      </c>
      <c r="Z35" s="37">
        <v>489407.02536226547</v>
      </c>
      <c r="AA35" s="37">
        <v>43891.183363215059</v>
      </c>
      <c r="AB35" s="37">
        <v>564450.28866328159</v>
      </c>
      <c r="AC35" s="37">
        <v>441609.89949899074</v>
      </c>
      <c r="AD35" s="37">
        <v>51174.604840569664</v>
      </c>
      <c r="AE35" s="37">
        <v>981165.74210099597</v>
      </c>
      <c r="AF35" s="37">
        <v>206575.06939212201</v>
      </c>
      <c r="AG35" s="37">
        <v>0</v>
      </c>
      <c r="AH35" s="37">
        <v>0</v>
      </c>
      <c r="AI35" s="37">
        <v>670000.63323838683</v>
      </c>
      <c r="AJ35" s="37">
        <v>20255.876157687424</v>
      </c>
      <c r="AK35" s="37">
        <v>0</v>
      </c>
      <c r="AL35" s="37">
        <v>8385.8389910953738</v>
      </c>
      <c r="AM35" s="37">
        <v>33742.273475622715</v>
      </c>
      <c r="AN35" s="37">
        <v>0</v>
      </c>
      <c r="AO35" s="37">
        <v>48039897.878845952</v>
      </c>
      <c r="AP35" s="37">
        <v>9389576.1075604297</v>
      </c>
      <c r="AQ35" s="37">
        <v>550362.81627514702</v>
      </c>
      <c r="AR35" s="37">
        <v>0</v>
      </c>
      <c r="AS35" s="773">
        <v>493141.45582404797</v>
      </c>
      <c r="AT35" s="37">
        <v>1852723.3112160461</v>
      </c>
      <c r="AU35" s="37">
        <v>146228.43015290835</v>
      </c>
      <c r="AV35" s="37">
        <v>278051.6421210657</v>
      </c>
      <c r="AW35" s="37">
        <v>2934643.3739455459</v>
      </c>
      <c r="AX35" s="37">
        <v>0</v>
      </c>
      <c r="AY35" s="37">
        <v>1008869.1305302649</v>
      </c>
      <c r="AZ35" s="37">
        <v>958825.46745510295</v>
      </c>
      <c r="BA35" s="37">
        <v>1412333.2959158192</v>
      </c>
      <c r="BB35" s="37">
        <v>245479.13046157203</v>
      </c>
      <c r="BC35" s="37">
        <v>0</v>
      </c>
      <c r="BD35" s="37">
        <v>613082.48030034988</v>
      </c>
      <c r="BE35" s="37">
        <v>81545.735301230146</v>
      </c>
      <c r="BF35" s="37">
        <v>1975509.3078582718</v>
      </c>
      <c r="BG35" s="37">
        <v>206861.31355844814</v>
      </c>
      <c r="BH35" s="37">
        <v>264242.61765194999</v>
      </c>
      <c r="BI35" s="37">
        <v>1252334.8581817814</v>
      </c>
      <c r="BJ35" s="37">
        <v>146545.04007770141</v>
      </c>
      <c r="BK35" s="37">
        <v>0</v>
      </c>
      <c r="BL35" s="37">
        <v>735577.69058156665</v>
      </c>
      <c r="BM35" s="37">
        <v>0</v>
      </c>
      <c r="BN35" s="37">
        <v>698593.109620378</v>
      </c>
      <c r="BO35" s="37">
        <v>69780.077820746432</v>
      </c>
      <c r="BP35" s="37">
        <v>66340.511939163989</v>
      </c>
      <c r="BQ35" s="37">
        <v>51113.379098094694</v>
      </c>
      <c r="BR35" s="37">
        <v>0</v>
      </c>
      <c r="BS35" s="37">
        <v>1178196.6219902418</v>
      </c>
      <c r="BT35" s="37">
        <v>141030.30639264069</v>
      </c>
      <c r="BU35" s="37">
        <v>35857950.959146343</v>
      </c>
      <c r="BV35" s="37">
        <v>3760685.2916151136</v>
      </c>
      <c r="BW35" s="37">
        <v>171546.20001982554</v>
      </c>
      <c r="BX35" s="37">
        <v>1885861.9356667879</v>
      </c>
      <c r="BY35" s="37">
        <v>294176.91752843262</v>
      </c>
      <c r="BZ35" s="37">
        <v>78969.9258433629</v>
      </c>
      <c r="CA35" s="37">
        <v>0</v>
      </c>
      <c r="CB35" s="37">
        <v>459609.72100601462</v>
      </c>
      <c r="CC35" s="37">
        <v>0</v>
      </c>
      <c r="CD35" s="37">
        <v>0</v>
      </c>
      <c r="CE35" s="39"/>
      <c r="CF35" s="39"/>
      <c r="CG35" s="39"/>
      <c r="CH35" s="39"/>
    </row>
    <row r="36" spans="2:89" ht="13.5" thickBot="1" x14ac:dyDescent="0.25">
      <c r="B36">
        <v>2019</v>
      </c>
      <c r="C36" t="s">
        <v>144</v>
      </c>
      <c r="E36" s="2" t="s">
        <v>130</v>
      </c>
      <c r="F36" t="s">
        <v>112</v>
      </c>
      <c r="H36" s="39">
        <v>497115696.43934584</v>
      </c>
      <c r="I36" s="39">
        <v>14233880.81505576</v>
      </c>
      <c r="J36" s="39">
        <v>602858.2400142242</v>
      </c>
      <c r="K36" s="39">
        <v>13641781.639215052</v>
      </c>
      <c r="L36" s="39"/>
      <c r="M36" s="39">
        <v>11698662.164011417</v>
      </c>
      <c r="N36" s="39">
        <v>26038314.494861163</v>
      </c>
      <c r="O36" s="39"/>
      <c r="P36" s="39">
        <v>16301128.706604192</v>
      </c>
      <c r="Q36" s="39">
        <v>2628436.3986561061</v>
      </c>
      <c r="R36" s="39">
        <v>236824.91560448825</v>
      </c>
      <c r="S36" s="39">
        <v>4953086.3808894996</v>
      </c>
      <c r="T36" s="39">
        <v>516778.37578573392</v>
      </c>
      <c r="U36" s="39">
        <v>2428306.7049044142</v>
      </c>
      <c r="V36" s="39">
        <v>26671124.657178171</v>
      </c>
      <c r="W36" s="39"/>
      <c r="X36" s="39">
        <v>20560305.920738835</v>
      </c>
      <c r="Y36" s="39">
        <v>39064213.953404017</v>
      </c>
      <c r="Z36" s="39">
        <v>8903938.1415213458</v>
      </c>
      <c r="AA36" s="39">
        <v>798526.3009556497</v>
      </c>
      <c r="AB36" s="39">
        <v>10269224.170824971</v>
      </c>
      <c r="AC36" s="39">
        <v>8034349.7826004932</v>
      </c>
      <c r="AD36" s="39">
        <v>931035.91142760753</v>
      </c>
      <c r="AE36" s="39">
        <v>17850661.354483981</v>
      </c>
      <c r="AF36" s="39">
        <v>3758286.1383864204</v>
      </c>
      <c r="AG36" s="39"/>
      <c r="AH36" s="39"/>
      <c r="AI36" s="39">
        <v>12189535.262022195</v>
      </c>
      <c r="AJ36" s="39">
        <v>368521.61690336018</v>
      </c>
      <c r="AK36" s="39"/>
      <c r="AL36" s="39">
        <v>152566.24398924696</v>
      </c>
      <c r="AM36" s="39">
        <v>613883.9456970446</v>
      </c>
      <c r="AN36" s="39"/>
      <c r="AO36" s="39">
        <v>874005187.64851189</v>
      </c>
      <c r="AP36" s="39">
        <v>170827553.55818588</v>
      </c>
      <c r="AQ36" s="39">
        <v>10012926.291526053</v>
      </c>
      <c r="AR36" s="39"/>
      <c r="AS36" s="774">
        <v>8971879.8262589332</v>
      </c>
      <c r="AT36" s="39">
        <v>33707186.250976525</v>
      </c>
      <c r="AU36" s="39">
        <v>2660380.4791104225</v>
      </c>
      <c r="AV36" s="39">
        <v>5058682.2282778099</v>
      </c>
      <c r="AW36" s="39">
        <v>53390903.102984577</v>
      </c>
      <c r="AX36" s="39"/>
      <c r="AY36" s="39">
        <v>18354677.938026402</v>
      </c>
      <c r="AZ36" s="39">
        <v>17444217.610926379</v>
      </c>
      <c r="BA36" s="39">
        <v>25695030.210767802</v>
      </c>
      <c r="BB36" s="39">
        <v>4466080.1324753743</v>
      </c>
      <c r="BC36" s="39"/>
      <c r="BD36" s="39">
        <v>11154005.147768533</v>
      </c>
      <c r="BE36" s="39">
        <v>1483587.5768018942</v>
      </c>
      <c r="BF36" s="39">
        <v>35941071.058694936</v>
      </c>
      <c r="BG36" s="39">
        <v>3763493.8698211145</v>
      </c>
      <c r="BH36" s="39">
        <v>4807450.2407991914</v>
      </c>
      <c r="BI36" s="39">
        <v>22784127.590868939</v>
      </c>
      <c r="BJ36" s="39">
        <v>2666140.6644760952</v>
      </c>
      <c r="BK36" s="39"/>
      <c r="BL36" s="39">
        <v>13382599.586455351</v>
      </c>
      <c r="BM36" s="39"/>
      <c r="BN36" s="39">
        <v>12709727.306322565</v>
      </c>
      <c r="BO36" s="39">
        <v>1269531.2168160325</v>
      </c>
      <c r="BP36" s="39">
        <v>1206954.0974528035</v>
      </c>
      <c r="BQ36" s="39">
        <v>929922.01196271461</v>
      </c>
      <c r="BR36" s="39"/>
      <c r="BS36" s="39">
        <v>21435307.008486953</v>
      </c>
      <c r="BT36" s="39">
        <v>2565809.3552506133</v>
      </c>
      <c r="BU36" s="39">
        <v>652375141.09163439</v>
      </c>
      <c r="BV36" s="39">
        <v>68419347.232468039</v>
      </c>
      <c r="BW36" s="39">
        <v>3120994.7430953728</v>
      </c>
      <c r="BX36" s="39">
        <v>34310087.817389674</v>
      </c>
      <c r="BY36" s="39">
        <v>5352054.5079991966</v>
      </c>
      <c r="BZ36" s="39">
        <v>1436725.053608201</v>
      </c>
      <c r="CA36" s="39"/>
      <c r="CB36" s="39">
        <v>8361826.2775248</v>
      </c>
      <c r="CC36" s="39"/>
      <c r="CD36" s="39"/>
      <c r="CE36" s="39"/>
      <c r="CF36" s="39"/>
      <c r="CG36" s="39"/>
      <c r="CH36" s="39"/>
    </row>
    <row r="37" spans="2:89" ht="13.5" thickBot="1" x14ac:dyDescent="0.25">
      <c r="B37">
        <v>2020</v>
      </c>
      <c r="C37" t="s">
        <v>141</v>
      </c>
      <c r="E37" s="2" t="s">
        <v>130</v>
      </c>
      <c r="F37" t="s">
        <v>145</v>
      </c>
      <c r="G37" s="48"/>
      <c r="H37" s="49">
        <v>176.39678584163704</v>
      </c>
      <c r="I37" s="35">
        <v>176.39678584163704</v>
      </c>
      <c r="J37" s="35">
        <v>176.39678584163704</v>
      </c>
      <c r="K37" s="35">
        <v>176.39678584163704</v>
      </c>
      <c r="L37" s="35">
        <v>176.39678584163704</v>
      </c>
      <c r="M37" s="35">
        <v>176.39678584163704</v>
      </c>
      <c r="N37" s="35">
        <v>176.39678584163704</v>
      </c>
      <c r="O37" s="35">
        <v>176.39678584163704</v>
      </c>
      <c r="P37" s="35">
        <v>176.39678584163704</v>
      </c>
      <c r="Q37" s="35">
        <v>176.39678584163704</v>
      </c>
      <c r="R37" s="35">
        <v>176.39678584163704</v>
      </c>
      <c r="S37" s="35">
        <v>176.39678584163704</v>
      </c>
      <c r="T37" s="35">
        <v>176.39678584163704</v>
      </c>
      <c r="U37" s="35">
        <v>176.39678584163704</v>
      </c>
      <c r="V37" s="35">
        <v>176.39678584163704</v>
      </c>
      <c r="W37" s="35">
        <v>176.39678584163704</v>
      </c>
      <c r="X37" s="35">
        <v>176.39678584163704</v>
      </c>
      <c r="Y37" s="35">
        <v>176.39678584163704</v>
      </c>
      <c r="Z37" s="35">
        <v>176.39678584163704</v>
      </c>
      <c r="AA37" s="35">
        <v>176.39678584163704</v>
      </c>
      <c r="AB37" s="35">
        <v>176.39678584163704</v>
      </c>
      <c r="AC37" s="35">
        <v>176.39678584163704</v>
      </c>
      <c r="AD37" s="35">
        <v>176.39678584163704</v>
      </c>
      <c r="AE37" s="35">
        <v>176.39678584163704</v>
      </c>
      <c r="AF37" s="35">
        <v>176.39678584163704</v>
      </c>
      <c r="AG37" s="35">
        <v>176.39678584163704</v>
      </c>
      <c r="AH37" s="35">
        <v>176.39678584163704</v>
      </c>
      <c r="AI37" s="35">
        <v>176.39678584163704</v>
      </c>
      <c r="AJ37" s="35">
        <v>176.39678584163704</v>
      </c>
      <c r="AK37" s="35">
        <v>176.39678584163704</v>
      </c>
      <c r="AL37" s="35">
        <v>176.39678584163704</v>
      </c>
      <c r="AM37" s="35">
        <v>176.39678584163704</v>
      </c>
      <c r="AN37" s="35">
        <v>176.39678584163704</v>
      </c>
      <c r="AO37" s="35">
        <v>176.39678584163704</v>
      </c>
      <c r="AP37" s="35">
        <v>176.39678584163704</v>
      </c>
      <c r="AQ37" s="35">
        <v>176.39678584163704</v>
      </c>
      <c r="AR37" s="35">
        <v>176.39678584163704</v>
      </c>
      <c r="AS37" s="771">
        <v>176.39678584163704</v>
      </c>
      <c r="AT37" s="35">
        <v>176.39678584163704</v>
      </c>
      <c r="AU37" s="35">
        <v>176.39678584163704</v>
      </c>
      <c r="AV37" s="35">
        <v>176.39678584163704</v>
      </c>
      <c r="AW37" s="35">
        <v>176.39678584163704</v>
      </c>
      <c r="AX37" s="35">
        <v>176.39678584163704</v>
      </c>
      <c r="AY37" s="35">
        <v>176.39678584163704</v>
      </c>
      <c r="AZ37" s="35">
        <v>176.39678584163704</v>
      </c>
      <c r="BA37" s="35">
        <v>176.39678584163704</v>
      </c>
      <c r="BB37" s="35">
        <v>176.39678584163704</v>
      </c>
      <c r="BC37" s="35">
        <v>176.39678584163704</v>
      </c>
      <c r="BD37" s="35">
        <v>176.39678584163704</v>
      </c>
      <c r="BE37" s="35">
        <v>176.39678584163704</v>
      </c>
      <c r="BF37" s="35">
        <v>176.39678584163704</v>
      </c>
      <c r="BG37" s="35">
        <v>176.39678584163704</v>
      </c>
      <c r="BH37" s="35">
        <v>176.39678584163704</v>
      </c>
      <c r="BI37" s="35">
        <v>176.39678584163704</v>
      </c>
      <c r="BJ37" s="35">
        <v>176.39678584163704</v>
      </c>
      <c r="BK37" s="35">
        <v>176.39678584163704</v>
      </c>
      <c r="BL37" s="35">
        <v>176.39678584163704</v>
      </c>
      <c r="BM37" s="35">
        <v>176.39678584163704</v>
      </c>
      <c r="BN37" s="35">
        <v>176.39678584163704</v>
      </c>
      <c r="BO37" s="35">
        <v>176.39678584163704</v>
      </c>
      <c r="BP37" s="35">
        <v>176.39678584163704</v>
      </c>
      <c r="BQ37" s="35">
        <v>176.39678584163704</v>
      </c>
      <c r="BR37" s="35">
        <v>176.39678584163704</v>
      </c>
      <c r="BS37" s="35">
        <v>176.39678584163704</v>
      </c>
      <c r="BT37" s="35">
        <v>176.39678584163704</v>
      </c>
      <c r="BU37" s="35">
        <v>176.39678584163704</v>
      </c>
      <c r="BV37" s="35">
        <v>176.39678584163704</v>
      </c>
      <c r="BW37" s="35">
        <v>176.39678584163704</v>
      </c>
      <c r="BX37" s="35">
        <v>176.39678584163704</v>
      </c>
      <c r="BY37" s="35">
        <v>176.39678584163704</v>
      </c>
      <c r="BZ37" s="35">
        <v>176.39678584163704</v>
      </c>
      <c r="CA37" s="35">
        <v>176.39678584163704</v>
      </c>
      <c r="CB37" s="35">
        <v>176.39678584163704</v>
      </c>
      <c r="CC37" s="35">
        <v>176.39678584163704</v>
      </c>
      <c r="CD37" s="35">
        <v>176.39678584163704</v>
      </c>
      <c r="CE37" s="35"/>
      <c r="CF37" s="50"/>
      <c r="CG37" s="50"/>
      <c r="CH37" s="50"/>
    </row>
    <row r="38" spans="2:89" x14ac:dyDescent="0.2">
      <c r="B38">
        <v>2020</v>
      </c>
      <c r="C38" t="s">
        <v>146</v>
      </c>
      <c r="E38" s="2" t="s">
        <v>114</v>
      </c>
      <c r="F38" t="s">
        <v>147</v>
      </c>
      <c r="H38" s="37">
        <v>317736218.10000002</v>
      </c>
      <c r="I38" s="37">
        <v>7891000</v>
      </c>
      <c r="J38" s="37">
        <v>146530.78</v>
      </c>
      <c r="K38" s="37">
        <v>9878875</v>
      </c>
      <c r="L38" s="37"/>
      <c r="M38" s="37">
        <v>17787786.989999998</v>
      </c>
      <c r="N38" s="37">
        <v>15484982.65</v>
      </c>
      <c r="O38" s="37"/>
      <c r="P38" s="37">
        <v>15953000</v>
      </c>
      <c r="Q38" s="37">
        <v>671497.09</v>
      </c>
      <c r="R38" s="37">
        <v>98182.26</v>
      </c>
      <c r="S38" s="37">
        <v>4254929.1399999997</v>
      </c>
      <c r="T38" s="37">
        <v>332426</v>
      </c>
      <c r="U38" s="37">
        <v>1757039.37</v>
      </c>
      <c r="V38" s="37">
        <v>14340997.92</v>
      </c>
      <c r="W38" s="37"/>
      <c r="X38" s="37">
        <v>15941486.57</v>
      </c>
      <c r="Y38" s="37">
        <v>16711080.810000001</v>
      </c>
      <c r="Z38" s="37">
        <v>6649512.6500000004</v>
      </c>
      <c r="AA38" s="37">
        <v>536591.52</v>
      </c>
      <c r="AB38" s="37">
        <v>5892832.5899999999</v>
      </c>
      <c r="AC38" s="37">
        <v>3224478.31</v>
      </c>
      <c r="AD38" s="37">
        <v>560913.72</v>
      </c>
      <c r="AE38" s="37">
        <v>11674370.869999999</v>
      </c>
      <c r="AF38" s="37">
        <v>1956441.98</v>
      </c>
      <c r="AG38" s="37"/>
      <c r="AH38" s="37"/>
      <c r="AI38" s="37">
        <v>6310970</v>
      </c>
      <c r="AJ38" s="37">
        <v>188102.54</v>
      </c>
      <c r="AK38" s="37"/>
      <c r="AL38" s="37">
        <v>98541.62</v>
      </c>
      <c r="AM38" s="37">
        <v>227196.12</v>
      </c>
      <c r="AN38" s="37"/>
      <c r="AO38" s="37">
        <v>759901991.54999995</v>
      </c>
      <c r="AP38" s="37">
        <v>122921829</v>
      </c>
      <c r="AQ38" s="37">
        <v>12338101</v>
      </c>
      <c r="AR38" s="37"/>
      <c r="AS38" s="773">
        <v>4167550.76</v>
      </c>
      <c r="AT38" s="37">
        <v>21476012.09</v>
      </c>
      <c r="AU38" s="37">
        <v>2376997</v>
      </c>
      <c r="AV38" s="37">
        <v>2340844.21</v>
      </c>
      <c r="AW38" s="37">
        <v>45385393.530000001</v>
      </c>
      <c r="AX38" s="37"/>
      <c r="AY38" s="37">
        <v>9705878</v>
      </c>
      <c r="AZ38" s="37">
        <v>7433657</v>
      </c>
      <c r="BA38" s="37">
        <v>16835922.219999999</v>
      </c>
      <c r="BB38" s="37">
        <v>4915478.0999999996</v>
      </c>
      <c r="BC38" s="37"/>
      <c r="BD38" s="37">
        <v>6013822.8499999996</v>
      </c>
      <c r="BE38" s="37">
        <v>630867</v>
      </c>
      <c r="BF38" s="37">
        <v>19819369.559999999</v>
      </c>
      <c r="BG38" s="37">
        <v>1924938.04</v>
      </c>
      <c r="BH38" s="37">
        <v>2523061</v>
      </c>
      <c r="BI38" s="37">
        <v>16352635</v>
      </c>
      <c r="BJ38" s="37">
        <v>652382.71</v>
      </c>
      <c r="BK38" s="37"/>
      <c r="BL38" s="37">
        <v>3438000</v>
      </c>
      <c r="BM38" s="37"/>
      <c r="BN38" s="37">
        <v>5885726.7300000004</v>
      </c>
      <c r="BO38" s="37">
        <v>560128.38</v>
      </c>
      <c r="BP38" s="37">
        <v>746105</v>
      </c>
      <c r="BQ38" s="37">
        <v>769404.06</v>
      </c>
      <c r="BR38" s="37"/>
      <c r="BS38" s="37">
        <v>10263696</v>
      </c>
      <c r="BT38" s="37">
        <v>2462134.71</v>
      </c>
      <c r="BU38" s="37">
        <v>565761123</v>
      </c>
      <c r="BV38" s="37">
        <v>46600755</v>
      </c>
      <c r="BW38" s="37">
        <v>2013359.47</v>
      </c>
      <c r="BX38" s="37">
        <v>19283430</v>
      </c>
      <c r="BY38" s="37">
        <v>4427375</v>
      </c>
      <c r="BZ38" s="37">
        <v>1180043.8899999999</v>
      </c>
      <c r="CA38" s="37"/>
      <c r="CB38" s="37">
        <v>5139721</v>
      </c>
      <c r="CC38" s="37"/>
      <c r="CD38" s="37"/>
      <c r="CE38" s="39"/>
      <c r="CF38" s="39"/>
      <c r="CG38" s="39"/>
      <c r="CH38" s="39"/>
    </row>
    <row r="39" spans="2:89" x14ac:dyDescent="0.2">
      <c r="B39">
        <v>2020</v>
      </c>
      <c r="C39" t="s">
        <v>148</v>
      </c>
      <c r="E39" s="2" t="s">
        <v>114</v>
      </c>
      <c r="F39" t="s">
        <v>147</v>
      </c>
      <c r="H39" s="37">
        <v>1483554.55</v>
      </c>
      <c r="I39" s="37">
        <v>0</v>
      </c>
      <c r="J39" s="37">
        <v>0</v>
      </c>
      <c r="K39" s="37">
        <v>0</v>
      </c>
      <c r="L39" s="37"/>
      <c r="M39" s="37">
        <v>0</v>
      </c>
      <c r="N39" s="37">
        <v>0</v>
      </c>
      <c r="O39" s="37"/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180147.28</v>
      </c>
      <c r="W39" s="37"/>
      <c r="X39" s="37">
        <v>0</v>
      </c>
      <c r="Y39" s="37">
        <v>559252.34</v>
      </c>
      <c r="Z39" s="37">
        <v>0</v>
      </c>
      <c r="AA39" s="37">
        <v>0</v>
      </c>
      <c r="AB39" s="37">
        <v>0</v>
      </c>
      <c r="AC39" s="37">
        <v>0</v>
      </c>
      <c r="AD39" s="37">
        <v>4759</v>
      </c>
      <c r="AE39" s="37">
        <v>0</v>
      </c>
      <c r="AF39" s="37">
        <v>0</v>
      </c>
      <c r="AG39" s="37"/>
      <c r="AH39" s="37"/>
      <c r="AI39" s="37">
        <v>0</v>
      </c>
      <c r="AJ39" s="37">
        <v>0</v>
      </c>
      <c r="AK39" s="37"/>
      <c r="AL39" s="37">
        <v>0</v>
      </c>
      <c r="AM39" s="37">
        <v>0</v>
      </c>
      <c r="AN39" s="37"/>
      <c r="AO39" s="37">
        <v>4809102.79</v>
      </c>
      <c r="AP39" s="37">
        <v>861706</v>
      </c>
      <c r="AQ39" s="37">
        <v>0</v>
      </c>
      <c r="AR39" s="37"/>
      <c r="AS39" s="773">
        <v>0</v>
      </c>
      <c r="AT39" s="37">
        <v>2337362.19</v>
      </c>
      <c r="AU39" s="37">
        <v>0</v>
      </c>
      <c r="AV39" s="37">
        <v>0</v>
      </c>
      <c r="AW39" s="37">
        <v>0</v>
      </c>
      <c r="AX39" s="37"/>
      <c r="AY39" s="37">
        <v>0</v>
      </c>
      <c r="AZ39" s="37">
        <v>0</v>
      </c>
      <c r="BA39" s="37">
        <v>767095.36</v>
      </c>
      <c r="BB39" s="37">
        <v>2334811.89</v>
      </c>
      <c r="BC39" s="37"/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/>
      <c r="BL39" s="37">
        <v>0</v>
      </c>
      <c r="BM39" s="37"/>
      <c r="BN39" s="37">
        <v>184849.52</v>
      </c>
      <c r="BO39" s="37">
        <v>0</v>
      </c>
      <c r="BP39" s="37">
        <v>0</v>
      </c>
      <c r="BQ39" s="37">
        <v>0</v>
      </c>
      <c r="BR39" s="37"/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536071</v>
      </c>
      <c r="BY39" s="37">
        <v>0</v>
      </c>
      <c r="BZ39" s="37">
        <v>0</v>
      </c>
      <c r="CA39" s="37"/>
      <c r="CB39" s="37">
        <v>0</v>
      </c>
      <c r="CC39" s="37"/>
      <c r="CD39" s="37"/>
      <c r="CE39" s="39"/>
      <c r="CF39" s="39"/>
      <c r="CG39" s="39"/>
      <c r="CH39" s="39"/>
      <c r="CI39" s="39"/>
      <c r="CJ39" s="39"/>
      <c r="CK39" s="39"/>
    </row>
    <row r="40" spans="2:89" x14ac:dyDescent="0.2">
      <c r="B40">
        <v>2020</v>
      </c>
      <c r="C40" t="s">
        <v>149</v>
      </c>
      <c r="E40" s="2" t="s">
        <v>130</v>
      </c>
      <c r="F40" t="s">
        <v>112</v>
      </c>
      <c r="H40" s="37">
        <v>1792848.2202273274</v>
      </c>
      <c r="I40" s="39">
        <v>44734.375189150371</v>
      </c>
      <c r="J40" s="39">
        <v>830.68849186146895</v>
      </c>
      <c r="K40" s="39">
        <v>56003.713179155733</v>
      </c>
      <c r="L40" s="39"/>
      <c r="M40" s="39">
        <v>100839.63211194371</v>
      </c>
      <c r="N40" s="39">
        <v>87784.947872586999</v>
      </c>
      <c r="O40" s="39"/>
      <c r="P40" s="39">
        <v>90438.155796795836</v>
      </c>
      <c r="Q40" s="39">
        <v>3806.7422078928748</v>
      </c>
      <c r="R40" s="39">
        <v>556.5989172169194</v>
      </c>
      <c r="S40" s="39">
        <v>24121.353003676202</v>
      </c>
      <c r="T40" s="39">
        <v>1884.5354716295149</v>
      </c>
      <c r="U40" s="39">
        <v>9960.7221391063758</v>
      </c>
      <c r="V40" s="39">
        <v>80278.39380652392</v>
      </c>
      <c r="W40" s="39"/>
      <c r="X40" s="39">
        <v>90372.885729968562</v>
      </c>
      <c r="Y40" s="39">
        <v>91565.321856264185</v>
      </c>
      <c r="Z40" s="39">
        <v>37696.336802699479</v>
      </c>
      <c r="AA40" s="39">
        <v>3041.9574678743488</v>
      </c>
      <c r="AB40" s="39">
        <v>33406.689140528797</v>
      </c>
      <c r="AC40" s="39">
        <v>18279.688570373532</v>
      </c>
      <c r="AD40" s="39">
        <v>3152.8619829802146</v>
      </c>
      <c r="AE40" s="39">
        <v>66182.446660229107</v>
      </c>
      <c r="AF40" s="39">
        <v>11091.1430197851</v>
      </c>
      <c r="AG40" s="39"/>
      <c r="AH40" s="39"/>
      <c r="AI40" s="39">
        <v>35777.125812631144</v>
      </c>
      <c r="AJ40" s="39">
        <v>1066.3603596999324</v>
      </c>
      <c r="AK40" s="39"/>
      <c r="AL40" s="39">
        <v>558.63614254551817</v>
      </c>
      <c r="AM40" s="39">
        <v>1287.9833320997632</v>
      </c>
      <c r="AN40" s="39"/>
      <c r="AO40" s="39">
        <v>4280649.9288365515</v>
      </c>
      <c r="AP40" s="39">
        <v>691963.41882091539</v>
      </c>
      <c r="AQ40" s="39">
        <v>69945.157680348682</v>
      </c>
      <c r="AR40" s="39"/>
      <c r="AS40" s="774">
        <v>23626.00168770356</v>
      </c>
      <c r="AT40" s="39">
        <v>108497.72465345269</v>
      </c>
      <c r="AU40" s="39">
        <v>13475.285213722578</v>
      </c>
      <c r="AV40" s="39">
        <v>13270.333690215473</v>
      </c>
      <c r="AW40" s="39">
        <v>257291.49946499278</v>
      </c>
      <c r="AX40" s="39"/>
      <c r="AY40" s="39">
        <v>55022.98669270314</v>
      </c>
      <c r="AZ40" s="39">
        <v>42141.680555753897</v>
      </c>
      <c r="BA40" s="39">
        <v>91094.78261370385</v>
      </c>
      <c r="BB40" s="39">
        <v>14629.893609948385</v>
      </c>
      <c r="BC40" s="39"/>
      <c r="BD40" s="39">
        <v>34092.587465845339</v>
      </c>
      <c r="BE40" s="39">
        <v>3576.4087026300504</v>
      </c>
      <c r="BF40" s="39">
        <v>112356.74995684528</v>
      </c>
      <c r="BG40" s="39">
        <v>10912.546001422856</v>
      </c>
      <c r="BH40" s="39">
        <v>14303.327512243433</v>
      </c>
      <c r="BI40" s="39">
        <v>92703.701612119126</v>
      </c>
      <c r="BJ40" s="39">
        <v>3698.382070213494</v>
      </c>
      <c r="BK40" s="39"/>
      <c r="BL40" s="39">
        <v>19490.151045532759</v>
      </c>
      <c r="BM40" s="39"/>
      <c r="BN40" s="39">
        <v>32318.486886252293</v>
      </c>
      <c r="BO40" s="39">
        <v>3175.3888106717773</v>
      </c>
      <c r="BP40" s="39">
        <v>4229.697250095177</v>
      </c>
      <c r="BQ40" s="39">
        <v>4361.7804957667686</v>
      </c>
      <c r="BR40" s="39"/>
      <c r="BS40" s="39">
        <v>58185.277872434664</v>
      </c>
      <c r="BT40" s="39">
        <v>13957.934087361546</v>
      </c>
      <c r="BU40" s="39">
        <v>3207321.0421641176</v>
      </c>
      <c r="BV40" s="39">
        <v>264181.42925708723</v>
      </c>
      <c r="BW40" s="39">
        <v>11413.810406996445</v>
      </c>
      <c r="BX40" s="39">
        <v>106279.4818542257</v>
      </c>
      <c r="BY40" s="39">
        <v>25098.955056781731</v>
      </c>
      <c r="BZ40" s="39">
        <v>6689.7131054270039</v>
      </c>
      <c r="CA40" s="39"/>
      <c r="CB40" s="39">
        <v>29137.271268730852</v>
      </c>
      <c r="CC40" s="39"/>
      <c r="CD40" s="39"/>
      <c r="CE40" s="39"/>
      <c r="CF40" s="39"/>
      <c r="CG40" s="39"/>
      <c r="CH40" s="39"/>
    </row>
    <row r="41" spans="2:89" x14ac:dyDescent="0.2">
      <c r="B41">
        <v>2020</v>
      </c>
      <c r="C41" t="s">
        <v>150</v>
      </c>
      <c r="E41" s="2" t="s">
        <v>130</v>
      </c>
      <c r="F41" t="s">
        <v>151</v>
      </c>
      <c r="H41" s="51">
        <v>4.5900000000000003E-2</v>
      </c>
      <c r="I41" s="52">
        <v>4.5900000000000003E-2</v>
      </c>
      <c r="J41" s="51">
        <v>4.5900000000000003E-2</v>
      </c>
      <c r="K41" s="51">
        <v>4.5900000000000003E-2</v>
      </c>
      <c r="L41" s="51">
        <v>4.5900000000000003E-2</v>
      </c>
      <c r="M41" s="51">
        <v>4.5900000000000003E-2</v>
      </c>
      <c r="N41" s="51">
        <v>4.5900000000000003E-2</v>
      </c>
      <c r="O41" s="51">
        <v>4.5900000000000003E-2</v>
      </c>
      <c r="P41" s="51">
        <v>4.5900000000000003E-2</v>
      </c>
      <c r="Q41" s="51">
        <v>4.5900000000000003E-2</v>
      </c>
      <c r="R41" s="51">
        <v>4.5900000000000003E-2</v>
      </c>
      <c r="S41" s="51">
        <v>4.5900000000000003E-2</v>
      </c>
      <c r="T41" s="51">
        <v>4.5900000000000003E-2</v>
      </c>
      <c r="U41" s="51">
        <v>4.5900000000000003E-2</v>
      </c>
      <c r="V41" s="51">
        <v>4.5900000000000003E-2</v>
      </c>
      <c r="W41" s="51">
        <v>4.5900000000000003E-2</v>
      </c>
      <c r="X41" s="51">
        <v>4.5900000000000003E-2</v>
      </c>
      <c r="Y41" s="51">
        <v>4.5900000000000003E-2</v>
      </c>
      <c r="Z41" s="51">
        <v>4.5900000000000003E-2</v>
      </c>
      <c r="AA41" s="51">
        <v>4.5900000000000003E-2</v>
      </c>
      <c r="AB41" s="51">
        <v>4.5900000000000003E-2</v>
      </c>
      <c r="AC41" s="51">
        <v>4.5900000000000003E-2</v>
      </c>
      <c r="AD41" s="51">
        <v>4.5900000000000003E-2</v>
      </c>
      <c r="AE41" s="51">
        <v>4.5900000000000003E-2</v>
      </c>
      <c r="AF41" s="51">
        <v>4.5900000000000003E-2</v>
      </c>
      <c r="AG41" s="51">
        <v>4.5900000000000003E-2</v>
      </c>
      <c r="AH41" s="51">
        <v>4.5900000000000003E-2</v>
      </c>
      <c r="AI41" s="51">
        <v>4.5900000000000003E-2</v>
      </c>
      <c r="AJ41" s="51">
        <v>4.5900000000000003E-2</v>
      </c>
      <c r="AK41" s="51">
        <v>4.5900000000000003E-2</v>
      </c>
      <c r="AL41" s="51">
        <v>4.5900000000000003E-2</v>
      </c>
      <c r="AM41" s="51">
        <v>4.5900000000000003E-2</v>
      </c>
      <c r="AN41" s="51">
        <v>4.5900000000000003E-2</v>
      </c>
      <c r="AO41" s="51">
        <v>4.5900000000000003E-2</v>
      </c>
      <c r="AP41" s="51">
        <v>4.5900000000000003E-2</v>
      </c>
      <c r="AQ41" s="51">
        <v>4.5900000000000003E-2</v>
      </c>
      <c r="AR41" s="51">
        <v>4.5900000000000003E-2</v>
      </c>
      <c r="AS41" s="777">
        <v>4.5900000000000003E-2</v>
      </c>
      <c r="AT41" s="51">
        <v>4.5900000000000003E-2</v>
      </c>
      <c r="AU41" s="51">
        <v>4.5900000000000003E-2</v>
      </c>
      <c r="AV41" s="51">
        <v>4.5900000000000003E-2</v>
      </c>
      <c r="AW41" s="51">
        <v>4.5900000000000003E-2</v>
      </c>
      <c r="AX41" s="51">
        <v>4.5900000000000003E-2</v>
      </c>
      <c r="AY41" s="51">
        <v>4.5900000000000003E-2</v>
      </c>
      <c r="AZ41" s="51">
        <v>4.5900000000000003E-2</v>
      </c>
      <c r="BA41" s="51">
        <v>4.5900000000000003E-2</v>
      </c>
      <c r="BB41" s="51">
        <v>4.5900000000000003E-2</v>
      </c>
      <c r="BC41" s="51">
        <v>4.5900000000000003E-2</v>
      </c>
      <c r="BD41" s="51">
        <v>4.5900000000000003E-2</v>
      </c>
      <c r="BE41" s="51">
        <v>4.5900000000000003E-2</v>
      </c>
      <c r="BF41" s="51">
        <v>4.5900000000000003E-2</v>
      </c>
      <c r="BG41" s="51">
        <v>4.5900000000000003E-2</v>
      </c>
      <c r="BH41" s="51">
        <v>4.5900000000000003E-2</v>
      </c>
      <c r="BI41" s="51">
        <v>4.5900000000000003E-2</v>
      </c>
      <c r="BJ41" s="51">
        <v>4.5900000000000003E-2</v>
      </c>
      <c r="BK41" s="51">
        <v>4.5900000000000003E-2</v>
      </c>
      <c r="BL41" s="51">
        <v>4.5900000000000003E-2</v>
      </c>
      <c r="BM41" s="51">
        <v>4.5900000000000003E-2</v>
      </c>
      <c r="BN41" s="51">
        <v>4.5900000000000003E-2</v>
      </c>
      <c r="BO41" s="51">
        <v>4.5900000000000003E-2</v>
      </c>
      <c r="BP41" s="51">
        <v>4.5900000000000003E-2</v>
      </c>
      <c r="BQ41" s="51">
        <v>4.5900000000000003E-2</v>
      </c>
      <c r="BR41" s="51">
        <v>4.5900000000000003E-2</v>
      </c>
      <c r="BS41" s="51">
        <v>4.5900000000000003E-2</v>
      </c>
      <c r="BT41" s="51">
        <v>4.5900000000000003E-2</v>
      </c>
      <c r="BU41" s="51">
        <v>4.5900000000000003E-2</v>
      </c>
      <c r="BV41" s="51">
        <v>4.5900000000000003E-2</v>
      </c>
      <c r="BW41" s="51">
        <v>4.5900000000000003E-2</v>
      </c>
      <c r="BX41" s="51">
        <v>4.5900000000000003E-2</v>
      </c>
      <c r="BY41" s="51">
        <v>4.5900000000000003E-2</v>
      </c>
      <c r="BZ41" s="51">
        <v>4.5900000000000003E-2</v>
      </c>
      <c r="CA41" s="51">
        <v>4.5900000000000003E-2</v>
      </c>
      <c r="CB41" s="51">
        <v>4.5900000000000003E-2</v>
      </c>
      <c r="CC41" s="51">
        <v>4.5900000000000003E-2</v>
      </c>
      <c r="CD41" s="52"/>
      <c r="CE41" s="52"/>
      <c r="CF41" s="52"/>
      <c r="CG41" s="52"/>
      <c r="CH41" s="52"/>
    </row>
    <row r="42" spans="2:89" x14ac:dyDescent="0.2">
      <c r="B42">
        <v>2020</v>
      </c>
      <c r="C42" t="s">
        <v>152</v>
      </c>
      <c r="E42" s="2" t="s">
        <v>130</v>
      </c>
      <c r="F42" t="s">
        <v>112</v>
      </c>
      <c r="H42" s="37">
        <v>1254175.2522113675</v>
      </c>
      <c r="I42" s="37">
        <v>35910.716939808473</v>
      </c>
      <c r="J42" s="37">
        <v>1520.9535539375047</v>
      </c>
      <c r="K42" s="37">
        <v>34416.907473494895</v>
      </c>
      <c r="L42" s="37"/>
      <c r="M42" s="37">
        <v>29514.603290895655</v>
      </c>
      <c r="N42" s="37">
        <v>65692.17162656202</v>
      </c>
      <c r="O42" s="37"/>
      <c r="P42" s="37">
        <v>41126.185218795945</v>
      </c>
      <c r="Q42" s="37">
        <v>6631.2930909601164</v>
      </c>
      <c r="R42" s="37">
        <v>597.48656175139502</v>
      </c>
      <c r="S42" s="37">
        <v>12496.162172048258</v>
      </c>
      <c r="T42" s="37">
        <v>1303.7823074804751</v>
      </c>
      <c r="U42" s="37">
        <v>6126.3850566055089</v>
      </c>
      <c r="V42" s="37">
        <v>67288.691009495407</v>
      </c>
      <c r="W42" s="37"/>
      <c r="X42" s="37">
        <v>51871.681076221532</v>
      </c>
      <c r="Y42" s="37">
        <v>98555.26739221983</v>
      </c>
      <c r="Z42" s="37">
        <v>22463.782464127988</v>
      </c>
      <c r="AA42" s="37">
        <v>2014.6053163715715</v>
      </c>
      <c r="AB42" s="37">
        <v>25908.268249644629</v>
      </c>
      <c r="AC42" s="37">
        <v>20269.894387003675</v>
      </c>
      <c r="AD42" s="37">
        <v>2348.9143621821477</v>
      </c>
      <c r="AE42" s="37">
        <v>45035.50756243572</v>
      </c>
      <c r="AF42" s="37">
        <v>9481.795685098401</v>
      </c>
      <c r="AG42" s="37"/>
      <c r="AH42" s="37"/>
      <c r="AI42" s="37">
        <v>30753.029065641957</v>
      </c>
      <c r="AJ42" s="37">
        <v>929.74471563785278</v>
      </c>
      <c r="AK42" s="37"/>
      <c r="AL42" s="37">
        <v>384.91000969127771</v>
      </c>
      <c r="AM42" s="37">
        <v>1548.7703525310826</v>
      </c>
      <c r="AN42" s="37"/>
      <c r="AO42" s="37">
        <v>2205031.3126390292</v>
      </c>
      <c r="AP42" s="37">
        <v>430981.54333702376</v>
      </c>
      <c r="AQ42" s="37">
        <v>25261.653267029251</v>
      </c>
      <c r="AR42" s="37"/>
      <c r="AS42" s="773">
        <v>22635.192822323803</v>
      </c>
      <c r="AT42" s="37">
        <v>85039.999984816517</v>
      </c>
      <c r="AU42" s="37">
        <v>6711.8849440184931</v>
      </c>
      <c r="AV42" s="37">
        <v>12762.570373356917</v>
      </c>
      <c r="AW42" s="37">
        <v>134700.13086410056</v>
      </c>
      <c r="AX42" s="37"/>
      <c r="AY42" s="37">
        <v>46307.093091339164</v>
      </c>
      <c r="AZ42" s="37">
        <v>44010.088956189225</v>
      </c>
      <c r="BA42" s="37">
        <v>64826.098282536106</v>
      </c>
      <c r="BB42" s="37">
        <v>11267.492088186156</v>
      </c>
      <c r="BC42" s="37"/>
      <c r="BD42" s="37">
        <v>28140.485845786061</v>
      </c>
      <c r="BE42" s="37">
        <v>3742.9492503264642</v>
      </c>
      <c r="BF42" s="37">
        <v>90675.877230694678</v>
      </c>
      <c r="BG42" s="37">
        <v>9494.9342923327695</v>
      </c>
      <c r="BH42" s="37">
        <v>12128.736150224506</v>
      </c>
      <c r="BI42" s="37">
        <v>57482.169990543771</v>
      </c>
      <c r="BJ42" s="37">
        <v>6726.4173395664957</v>
      </c>
      <c r="BK42" s="37"/>
      <c r="BL42" s="37">
        <v>33763.01599769391</v>
      </c>
      <c r="BM42" s="37"/>
      <c r="BN42" s="37">
        <v>32065.423731575353</v>
      </c>
      <c r="BO42" s="37">
        <v>3202.9055719722614</v>
      </c>
      <c r="BP42" s="37">
        <v>3045.0294980076274</v>
      </c>
      <c r="BQ42" s="37">
        <v>2346.1041006025466</v>
      </c>
      <c r="BR42" s="37"/>
      <c r="BS42" s="37">
        <v>54079.224949352101</v>
      </c>
      <c r="BT42" s="37">
        <v>6473.291063422208</v>
      </c>
      <c r="BU42" s="37">
        <v>1645879.9490248172</v>
      </c>
      <c r="BV42" s="37">
        <v>172615.45488513372</v>
      </c>
      <c r="BW42" s="37">
        <v>7873.9705809099933</v>
      </c>
      <c r="BX42" s="37">
        <v>86561.062847105568</v>
      </c>
      <c r="BY42" s="37">
        <v>13502.720514555058</v>
      </c>
      <c r="BZ42" s="37">
        <v>3624.7195962103574</v>
      </c>
      <c r="CA42" s="37"/>
      <c r="CB42" s="37">
        <v>21096.086194176074</v>
      </c>
      <c r="CC42" s="37"/>
      <c r="CD42" s="37"/>
      <c r="CE42" s="37"/>
      <c r="CF42" s="37"/>
      <c r="CG42" s="37"/>
      <c r="CH42" s="37"/>
    </row>
    <row r="43" spans="2:89" x14ac:dyDescent="0.2">
      <c r="B43">
        <v>2020</v>
      </c>
      <c r="C43" t="s">
        <v>143</v>
      </c>
      <c r="E43" s="2" t="s">
        <v>130</v>
      </c>
      <c r="F43" t="s">
        <v>112</v>
      </c>
      <c r="H43" s="37">
        <v>27862752.536891069</v>
      </c>
      <c r="I43" s="37">
        <v>791192.21902948292</v>
      </c>
      <c r="J43" s="37">
        <v>32445.977943098354</v>
      </c>
      <c r="K43" s="37">
        <v>771410.4979386651</v>
      </c>
      <c r="L43" s="37"/>
      <c r="M43" s="37">
        <v>714344.70836125826</v>
      </c>
      <c r="N43" s="37">
        <v>1453294.7724674195</v>
      </c>
      <c r="O43" s="37"/>
      <c r="P43" s="37">
        <v>945307.29124893551</v>
      </c>
      <c r="Q43" s="37">
        <v>141648.06547771959</v>
      </c>
      <c r="R43" s="37">
        <v>12976.248777064542</v>
      </c>
      <c r="S43" s="37">
        <v>283872.73270631768</v>
      </c>
      <c r="T43" s="37">
        <v>28985.596464377253</v>
      </c>
      <c r="U43" s="37">
        <v>137306.77840288231</v>
      </c>
      <c r="V43" s="37">
        <v>1478974.2563808062</v>
      </c>
      <c r="W43" s="37"/>
      <c r="X43" s="37">
        <v>1168603.1888851528</v>
      </c>
      <c r="Y43" s="37">
        <v>2140183.6359938877</v>
      </c>
      <c r="Z43" s="37">
        <v>504639.57970083691</v>
      </c>
      <c r="AA43" s="37">
        <v>44918.535514717842</v>
      </c>
      <c r="AB43" s="37">
        <v>571948.70955416572</v>
      </c>
      <c r="AC43" s="37">
        <v>439619.69368236058</v>
      </c>
      <c r="AD43" s="37">
        <v>51978.552461367726</v>
      </c>
      <c r="AE43" s="37">
        <v>1002312.6811987894</v>
      </c>
      <c r="AF43" s="37">
        <v>208184.4167268087</v>
      </c>
      <c r="AG43" s="37"/>
      <c r="AH43" s="37"/>
      <c r="AI43" s="37">
        <v>675024.72998537601</v>
      </c>
      <c r="AJ43" s="37">
        <v>20392.491801749504</v>
      </c>
      <c r="AK43" s="37"/>
      <c r="AL43" s="37">
        <v>8559.5651239496146</v>
      </c>
      <c r="AM43" s="37">
        <v>33481.486455191392</v>
      </c>
      <c r="AN43" s="37"/>
      <c r="AO43" s="37">
        <v>50115516.495043479</v>
      </c>
      <c r="AP43" s="37">
        <v>9650557.9830443226</v>
      </c>
      <c r="AQ43" s="37">
        <v>595046.32068846654</v>
      </c>
      <c r="AR43" s="37"/>
      <c r="AS43" s="773">
        <v>494132.26468942768</v>
      </c>
      <c r="AT43" s="37">
        <v>1876181.0358846823</v>
      </c>
      <c r="AU43" s="37">
        <v>152991.83042261243</v>
      </c>
      <c r="AV43" s="37">
        <v>278559.40543792426</v>
      </c>
      <c r="AW43" s="37">
        <v>3057234.7425464382</v>
      </c>
      <c r="AX43" s="37"/>
      <c r="AY43" s="37">
        <v>1017585.0241316289</v>
      </c>
      <c r="AZ43" s="37">
        <v>956957.0590546676</v>
      </c>
      <c r="BA43" s="37">
        <v>1438601.980246987</v>
      </c>
      <c r="BB43" s="37">
        <v>248841.53198333428</v>
      </c>
      <c r="BC43" s="37"/>
      <c r="BD43" s="37">
        <v>619034.58192040911</v>
      </c>
      <c r="BE43" s="37">
        <v>81379.194753533739</v>
      </c>
      <c r="BF43" s="37">
        <v>1997190.1805844223</v>
      </c>
      <c r="BG43" s="37">
        <v>208278.92526753823</v>
      </c>
      <c r="BH43" s="37">
        <v>266417.20901396888</v>
      </c>
      <c r="BI43" s="37">
        <v>1287556.3898033567</v>
      </c>
      <c r="BJ43" s="37">
        <v>143517.00480834843</v>
      </c>
      <c r="BK43" s="37"/>
      <c r="BL43" s="37">
        <v>721304.82562940556</v>
      </c>
      <c r="BM43" s="37"/>
      <c r="BN43" s="37">
        <v>698846.17277505493</v>
      </c>
      <c r="BO43" s="37">
        <v>69752.561059445943</v>
      </c>
      <c r="BP43" s="37">
        <v>67525.179691251542</v>
      </c>
      <c r="BQ43" s="37">
        <v>53129.055493258915</v>
      </c>
      <c r="BR43" s="37"/>
      <c r="BS43" s="37">
        <v>1182302.6749133242</v>
      </c>
      <c r="BT43" s="37">
        <v>148514.94941658003</v>
      </c>
      <c r="BU43" s="37">
        <v>37419392.052285641</v>
      </c>
      <c r="BV43" s="37">
        <v>3852251.2659870675</v>
      </c>
      <c r="BW43" s="37">
        <v>175086.03984591199</v>
      </c>
      <c r="BX43" s="37">
        <v>1905580.3546739081</v>
      </c>
      <c r="BY43" s="37">
        <v>305773.15207065927</v>
      </c>
      <c r="BZ43" s="37">
        <v>82034.919352579542</v>
      </c>
      <c r="CA43" s="37"/>
      <c r="CB43" s="37">
        <v>467650.90608056943</v>
      </c>
      <c r="CC43" s="37"/>
      <c r="CD43" s="37"/>
      <c r="CE43" s="37"/>
      <c r="CF43" s="37"/>
    </row>
    <row r="44" spans="2:89" x14ac:dyDescent="0.2">
      <c r="B44">
        <v>2020</v>
      </c>
      <c r="C44" t="s">
        <v>153</v>
      </c>
      <c r="E44" s="2" t="s">
        <v>130</v>
      </c>
      <c r="F44" t="s">
        <v>154</v>
      </c>
      <c r="G44" s="48"/>
      <c r="H44" s="53">
        <v>5.3155999999999995E-2</v>
      </c>
      <c r="I44" s="53">
        <v>5.3155999999999995E-2</v>
      </c>
      <c r="J44" s="53">
        <v>5.3155999999999995E-2</v>
      </c>
      <c r="K44" s="53">
        <v>5.3155999999999995E-2</v>
      </c>
      <c r="L44" s="53">
        <v>5.3155999999999995E-2</v>
      </c>
      <c r="M44" s="53">
        <v>5.3155999999999995E-2</v>
      </c>
      <c r="N44" s="53">
        <v>5.3155999999999995E-2</v>
      </c>
      <c r="O44" s="53">
        <v>5.3155999999999995E-2</v>
      </c>
      <c r="P44" s="53">
        <v>5.3155999999999995E-2</v>
      </c>
      <c r="Q44" s="53">
        <v>5.3155999999999995E-2</v>
      </c>
      <c r="R44" s="53">
        <v>5.3155999999999995E-2</v>
      </c>
      <c r="S44" s="53">
        <v>5.3155999999999995E-2</v>
      </c>
      <c r="T44" s="53">
        <v>5.3155999999999995E-2</v>
      </c>
      <c r="U44" s="53">
        <v>5.3155999999999995E-2</v>
      </c>
      <c r="V44" s="53">
        <v>5.3155999999999995E-2</v>
      </c>
      <c r="W44" s="53">
        <v>5.3155999999999995E-2</v>
      </c>
      <c r="X44" s="53">
        <v>5.3155999999999995E-2</v>
      </c>
      <c r="Y44" s="53">
        <v>5.3155999999999995E-2</v>
      </c>
      <c r="Z44" s="53">
        <v>5.3155999999999995E-2</v>
      </c>
      <c r="AA44" s="53">
        <v>5.3155999999999995E-2</v>
      </c>
      <c r="AB44" s="53">
        <v>5.3155999999999995E-2</v>
      </c>
      <c r="AC44" s="53">
        <v>5.3155999999999995E-2</v>
      </c>
      <c r="AD44" s="53">
        <v>5.3155999999999995E-2</v>
      </c>
      <c r="AE44" s="53">
        <v>5.3155999999999995E-2</v>
      </c>
      <c r="AF44" s="53">
        <v>5.3155999999999995E-2</v>
      </c>
      <c r="AG44" s="53">
        <v>5.3155999999999995E-2</v>
      </c>
      <c r="AH44" s="53">
        <v>5.3155999999999995E-2</v>
      </c>
      <c r="AI44" s="53">
        <v>5.3155999999999995E-2</v>
      </c>
      <c r="AJ44" s="53">
        <v>5.3155999999999995E-2</v>
      </c>
      <c r="AK44" s="53">
        <v>5.3155999999999995E-2</v>
      </c>
      <c r="AL44" s="53">
        <v>5.3155999999999995E-2</v>
      </c>
      <c r="AM44" s="53">
        <v>5.3155999999999995E-2</v>
      </c>
      <c r="AN44" s="53">
        <v>5.3155999999999995E-2</v>
      </c>
      <c r="AO44" s="53">
        <v>5.3155999999999995E-2</v>
      </c>
      <c r="AP44" s="53">
        <v>5.3155999999999995E-2</v>
      </c>
      <c r="AQ44" s="53">
        <v>5.3155999999999995E-2</v>
      </c>
      <c r="AR44" s="53">
        <v>5.3155999999999995E-2</v>
      </c>
      <c r="AS44" s="778">
        <v>5.3155999999999995E-2</v>
      </c>
      <c r="AT44" s="53">
        <v>5.3155999999999995E-2</v>
      </c>
      <c r="AU44" s="53">
        <v>5.3155999999999995E-2</v>
      </c>
      <c r="AV44" s="53">
        <v>5.3155999999999995E-2</v>
      </c>
      <c r="AW44" s="53">
        <v>5.3155999999999995E-2</v>
      </c>
      <c r="AX44" s="53">
        <v>5.3155999999999995E-2</v>
      </c>
      <c r="AY44" s="53">
        <v>5.3155999999999995E-2</v>
      </c>
      <c r="AZ44" s="53">
        <v>5.3155999999999995E-2</v>
      </c>
      <c r="BA44" s="53">
        <v>5.3155999999999995E-2</v>
      </c>
      <c r="BB44" s="53">
        <v>5.3155999999999995E-2</v>
      </c>
      <c r="BC44" s="53">
        <v>5.3155999999999995E-2</v>
      </c>
      <c r="BD44" s="53">
        <v>5.3155999999999995E-2</v>
      </c>
      <c r="BE44" s="53">
        <v>5.3155999999999995E-2</v>
      </c>
      <c r="BF44" s="53">
        <v>5.3155999999999995E-2</v>
      </c>
      <c r="BG44" s="53">
        <v>5.3155999999999995E-2</v>
      </c>
      <c r="BH44" s="53">
        <v>5.3155999999999995E-2</v>
      </c>
      <c r="BI44" s="53">
        <v>5.3155999999999995E-2</v>
      </c>
      <c r="BJ44" s="53">
        <v>5.3155999999999995E-2</v>
      </c>
      <c r="BK44" s="53">
        <v>5.3155999999999995E-2</v>
      </c>
      <c r="BL44" s="53">
        <v>5.3155999999999995E-2</v>
      </c>
      <c r="BM44" s="53">
        <v>5.3155999999999995E-2</v>
      </c>
      <c r="BN44" s="53">
        <v>5.3155999999999995E-2</v>
      </c>
      <c r="BO44" s="53">
        <v>5.3155999999999995E-2</v>
      </c>
      <c r="BP44" s="53">
        <v>5.3155999999999995E-2</v>
      </c>
      <c r="BQ44" s="53">
        <v>5.3155999999999995E-2</v>
      </c>
      <c r="BR44" s="53">
        <v>5.3155999999999995E-2</v>
      </c>
      <c r="BS44" s="53">
        <v>5.3155999999999995E-2</v>
      </c>
      <c r="BT44" s="53">
        <v>5.3155999999999995E-2</v>
      </c>
      <c r="BU44" s="53">
        <v>5.3155999999999995E-2</v>
      </c>
      <c r="BV44" s="53">
        <v>5.3155999999999995E-2</v>
      </c>
      <c r="BW44" s="53">
        <v>5.3155999999999995E-2</v>
      </c>
      <c r="BX44" s="53">
        <v>5.3155999999999995E-2</v>
      </c>
      <c r="BY44" s="53">
        <v>5.3155999999999995E-2</v>
      </c>
      <c r="BZ44" s="53">
        <v>5.3155999999999995E-2</v>
      </c>
      <c r="CA44" s="53">
        <v>5.3155999999999995E-2</v>
      </c>
      <c r="CB44" s="53">
        <v>5.3155999999999995E-2</v>
      </c>
      <c r="CC44" s="53">
        <v>5.3155999999999995E-2</v>
      </c>
      <c r="CD44" s="53">
        <v>5.3155999999999995E-2</v>
      </c>
      <c r="CE44" s="52"/>
      <c r="CF44" s="52"/>
      <c r="CG44" s="52"/>
      <c r="CH44" s="52"/>
    </row>
    <row r="45" spans="2:89" x14ac:dyDescent="0.2">
      <c r="B45">
        <v>2020</v>
      </c>
      <c r="C45" t="s">
        <v>142</v>
      </c>
      <c r="E45" s="2" t="s">
        <v>130</v>
      </c>
      <c r="F45" t="s">
        <v>112</v>
      </c>
      <c r="G45" s="54"/>
      <c r="H45" s="35">
        <v>17.314723731032458</v>
      </c>
      <c r="I45" s="35">
        <v>17.314723731032458</v>
      </c>
      <c r="J45" s="35">
        <v>17.314723731032458</v>
      </c>
      <c r="K45" s="35">
        <v>17.314723731032458</v>
      </c>
      <c r="L45" s="35"/>
      <c r="M45" s="35">
        <v>17.314723731032458</v>
      </c>
      <c r="N45" s="35">
        <v>17.314723731032458</v>
      </c>
      <c r="O45" s="35"/>
      <c r="P45" s="35">
        <v>17.314723731032458</v>
      </c>
      <c r="Q45" s="35">
        <v>17.314723731032458</v>
      </c>
      <c r="R45" s="35">
        <v>17.314723731032458</v>
      </c>
      <c r="S45" s="35">
        <v>17.314723731032458</v>
      </c>
      <c r="T45" s="35">
        <v>17.314723731032458</v>
      </c>
      <c r="U45" s="35">
        <v>17.314723731032458</v>
      </c>
      <c r="V45" s="35">
        <v>17.314723731032458</v>
      </c>
      <c r="W45" s="35"/>
      <c r="X45" s="35">
        <v>17.314723731032458</v>
      </c>
      <c r="Y45" s="35">
        <v>17.314723731032458</v>
      </c>
      <c r="Z45" s="35">
        <v>17.314723731032458</v>
      </c>
      <c r="AA45" s="35">
        <v>17.314723731032458</v>
      </c>
      <c r="AB45" s="35">
        <v>17.314723731032458</v>
      </c>
      <c r="AC45" s="35">
        <v>17.314723731032458</v>
      </c>
      <c r="AD45" s="35">
        <v>17.314723731032458</v>
      </c>
      <c r="AE45" s="35">
        <v>17.314723731032458</v>
      </c>
      <c r="AF45" s="35">
        <v>17.314723731032458</v>
      </c>
      <c r="AG45" s="35"/>
      <c r="AH45" s="35"/>
      <c r="AI45" s="35">
        <v>17.314723731032458</v>
      </c>
      <c r="AJ45" s="35">
        <v>17.314723731032458</v>
      </c>
      <c r="AK45" s="35"/>
      <c r="AL45" s="35">
        <v>17.314723731032458</v>
      </c>
      <c r="AM45" s="35">
        <v>17.314723731032458</v>
      </c>
      <c r="AN45" s="35"/>
      <c r="AO45" s="35">
        <v>17.314723731032458</v>
      </c>
      <c r="AP45" s="35">
        <v>17.314723731032458</v>
      </c>
      <c r="AQ45" s="35">
        <v>17.314723731032458</v>
      </c>
      <c r="AR45" s="35"/>
      <c r="AS45" s="771">
        <v>17.314723731032458</v>
      </c>
      <c r="AT45" s="35">
        <v>17.314723731032458</v>
      </c>
      <c r="AU45" s="35">
        <v>17.314723731032458</v>
      </c>
      <c r="AV45" s="35">
        <v>17.314723731032458</v>
      </c>
      <c r="AW45" s="35">
        <v>17.314723731032458</v>
      </c>
      <c r="AX45" s="35"/>
      <c r="AY45" s="35">
        <v>17.314723731032458</v>
      </c>
      <c r="AZ45" s="35">
        <v>17.314723731032458</v>
      </c>
      <c r="BA45" s="35">
        <v>17.314723731032458</v>
      </c>
      <c r="BB45" s="35">
        <v>17.314723731032458</v>
      </c>
      <c r="BC45" s="35"/>
      <c r="BD45" s="35">
        <v>17.314723731032458</v>
      </c>
      <c r="BE45" s="35">
        <v>17.314723731032458</v>
      </c>
      <c r="BF45" s="35">
        <v>17.314723731032458</v>
      </c>
      <c r="BG45" s="35">
        <v>17.314723731032458</v>
      </c>
      <c r="BH45" s="35">
        <v>17.314723731032458</v>
      </c>
      <c r="BI45" s="35">
        <v>17.314723731032458</v>
      </c>
      <c r="BJ45" s="35">
        <v>17.314723731032458</v>
      </c>
      <c r="BK45" s="35"/>
      <c r="BL45" s="35">
        <v>17.314723731032458</v>
      </c>
      <c r="BM45" s="35"/>
      <c r="BN45" s="35">
        <v>17.314723731032458</v>
      </c>
      <c r="BO45" s="35">
        <v>17.314723731032458</v>
      </c>
      <c r="BP45" s="35">
        <v>17.314723731032458</v>
      </c>
      <c r="BQ45" s="35">
        <v>17.314723731032458</v>
      </c>
      <c r="BR45" s="35"/>
      <c r="BS45" s="35">
        <v>17.314723731032458</v>
      </c>
      <c r="BT45" s="35">
        <v>17.314723731032458</v>
      </c>
      <c r="BU45" s="35">
        <v>17.314723731032458</v>
      </c>
      <c r="BV45" s="35">
        <v>17.314723731032458</v>
      </c>
      <c r="BW45" s="35">
        <v>17.314723731032458</v>
      </c>
      <c r="BX45" s="35">
        <v>17.314723731032458</v>
      </c>
      <c r="BY45" s="35">
        <v>17.314723731032458</v>
      </c>
      <c r="BZ45" s="35">
        <v>17.314723731032458</v>
      </c>
      <c r="CA45" s="35"/>
      <c r="CB45" s="35">
        <v>17.314723731032458</v>
      </c>
      <c r="CC45" s="35"/>
      <c r="CD45" s="35"/>
      <c r="CE45" s="35"/>
      <c r="CF45" s="35"/>
      <c r="CG45" s="35"/>
      <c r="CH45" s="35"/>
    </row>
    <row r="46" spans="2:89" x14ac:dyDescent="0.2">
      <c r="B46">
        <v>2020</v>
      </c>
      <c r="C46" t="s">
        <v>155</v>
      </c>
      <c r="E46" s="2" t="s">
        <v>130</v>
      </c>
      <c r="F46" t="s">
        <v>112</v>
      </c>
      <c r="G46" s="34"/>
      <c r="H46" s="37">
        <v>482435862.56239265</v>
      </c>
      <c r="I46" s="37">
        <v>13699274.690638019</v>
      </c>
      <c r="J46" s="37">
        <v>561793.14426792075</v>
      </c>
      <c r="K46" s="37">
        <v>13356759.655026169</v>
      </c>
      <c r="L46" s="37"/>
      <c r="M46" s="37">
        <v>12368681.27400014</v>
      </c>
      <c r="N46" s="37">
        <v>25163397.485027045</v>
      </c>
      <c r="O46" s="37"/>
      <c r="P46" s="37">
        <v>16367734.588905955</v>
      </c>
      <c r="Q46" s="37">
        <v>2452597.1207819111</v>
      </c>
      <c r="R46" s="37">
        <v>224680.16264002034</v>
      </c>
      <c r="S46" s="37">
        <v>4915177.9415831128</v>
      </c>
      <c r="T46" s="37">
        <v>501877.59495988337</v>
      </c>
      <c r="U46" s="37">
        <v>2377428.9344440014</v>
      </c>
      <c r="V46" s="37">
        <v>25608030.65454283</v>
      </c>
      <c r="W46" s="37"/>
      <c r="X46" s="37">
        <v>20234041.366749961</v>
      </c>
      <c r="Y46" s="37">
        <v>37056688.3909107</v>
      </c>
      <c r="Z46" s="37">
        <v>8737694.9062643275</v>
      </c>
      <c r="AA46" s="37">
        <v>777752.03283990931</v>
      </c>
      <c r="AB46" s="37">
        <v>9903133.8942509033</v>
      </c>
      <c r="AC46" s="37">
        <v>7611893.542831189</v>
      </c>
      <c r="AD46" s="37">
        <v>899994.27580755937</v>
      </c>
      <c r="AE46" s="37">
        <v>17354767.16706745</v>
      </c>
      <c r="AF46" s="37">
        <v>3604655.6607308253</v>
      </c>
      <c r="AG46" s="37"/>
      <c r="AH46" s="37"/>
      <c r="AI46" s="37">
        <v>11687866.711311568</v>
      </c>
      <c r="AJ46" s="37">
        <v>353090.361734637</v>
      </c>
      <c r="AK46" s="37"/>
      <c r="AL46" s="37">
        <v>148206.50537896817</v>
      </c>
      <c r="AM46" s="37">
        <v>579722.6880759442</v>
      </c>
      <c r="AN46" s="37"/>
      <c r="AO46" s="37">
        <v>867736322.7496779</v>
      </c>
      <c r="AP46" s="37">
        <v>167096745.32672226</v>
      </c>
      <c r="AQ46" s="37">
        <v>10303062.649888143</v>
      </c>
      <c r="AR46" s="37"/>
      <c r="AS46" s="773">
        <v>8555763.649686845</v>
      </c>
      <c r="AT46" s="37">
        <v>32485556.305745568</v>
      </c>
      <c r="AU46" s="37">
        <v>2649011.2768725012</v>
      </c>
      <c r="AV46" s="37">
        <v>4823179.1478383197</v>
      </c>
      <c r="AW46" s="37">
        <v>52935174.948105723</v>
      </c>
      <c r="AX46" s="37"/>
      <c r="AY46" s="37">
        <v>17619203.565675151</v>
      </c>
      <c r="AZ46" s="37">
        <v>16569447.099992882</v>
      </c>
      <c r="BA46" s="37">
        <v>24908995.846892793</v>
      </c>
      <c r="BB46" s="37">
        <v>4308622.3790983101</v>
      </c>
      <c r="BC46" s="37"/>
      <c r="BD46" s="37">
        <v>10718412.765907064</v>
      </c>
      <c r="BE46" s="37">
        <v>1409058.2746113227</v>
      </c>
      <c r="BF46" s="37">
        <v>34580796.215150096</v>
      </c>
      <c r="BG46" s="37">
        <v>3606292.0500037801</v>
      </c>
      <c r="BH46" s="37">
        <v>4612940.3712696014</v>
      </c>
      <c r="BI46" s="37">
        <v>22293683.17757066</v>
      </c>
      <c r="BJ46" s="37">
        <v>2484957.2889618101</v>
      </c>
      <c r="BK46" s="37"/>
      <c r="BL46" s="37">
        <v>12489193.781633697</v>
      </c>
      <c r="BM46" s="37"/>
      <c r="BN46" s="37">
        <v>12100328.412089454</v>
      </c>
      <c r="BO46" s="37">
        <v>1207746.3242762792</v>
      </c>
      <c r="BP46" s="37">
        <v>1169179.8312423441</v>
      </c>
      <c r="BQ46" s="37">
        <v>919914.91795647051</v>
      </c>
      <c r="BR46" s="37"/>
      <c r="BS46" s="37">
        <v>20471244.182584889</v>
      </c>
      <c r="BT46" s="37">
        <v>2571495.3190763434</v>
      </c>
      <c r="BU46" s="37">
        <v>647906435.56851757</v>
      </c>
      <c r="BV46" s="37">
        <v>66700666.413086109</v>
      </c>
      <c r="BW46" s="37">
        <v>3031566.4090925069</v>
      </c>
      <c r="BX46" s="37">
        <v>32994597.388461564</v>
      </c>
      <c r="BY46" s="37">
        <v>5294377.6524704406</v>
      </c>
      <c r="BZ46" s="37">
        <v>1420411.9648874428</v>
      </c>
      <c r="CA46" s="37"/>
      <c r="CB46" s="37">
        <v>8097246.2413520673</v>
      </c>
      <c r="CC46" s="37"/>
      <c r="CD46" s="37"/>
      <c r="CE46" s="37"/>
      <c r="CF46" s="37"/>
      <c r="CG46" s="37"/>
      <c r="CH46" s="37"/>
    </row>
    <row r="47" spans="2:89" x14ac:dyDescent="0.2">
      <c r="B47" t="s">
        <v>156</v>
      </c>
      <c r="F47" t="s">
        <v>112</v>
      </c>
      <c r="H47" s="51">
        <v>-2.9974804010129186E-2</v>
      </c>
      <c r="I47" s="51">
        <v>-3.8282206441344183E-2</v>
      </c>
      <c r="J47" s="51">
        <v>-7.0548366460500209E-2</v>
      </c>
      <c r="K47" s="51">
        <v>-2.1114664696945167E-2</v>
      </c>
      <c r="L47" s="51"/>
      <c r="M47" s="51">
        <v>5.5693083621339241E-2</v>
      </c>
      <c r="N47" s="51">
        <v>-3.4178629813790225E-2</v>
      </c>
      <c r="O47" s="51"/>
      <c r="P47" s="51">
        <v>4.0776426157337767E-3</v>
      </c>
      <c r="Q47" s="51">
        <v>-6.92416317637954E-2</v>
      </c>
      <c r="R47" s="51">
        <v>-5.2643223861177722E-2</v>
      </c>
      <c r="S47" s="51">
        <v>-7.6829368443177342E-3</v>
      </c>
      <c r="T47" s="51">
        <v>-2.9257853855167621E-2</v>
      </c>
      <c r="U47" s="51">
        <v>-2.1174561081283082E-2</v>
      </c>
      <c r="V47" s="51">
        <v>-4.0675506941988959E-2</v>
      </c>
      <c r="W47" s="51"/>
      <c r="X47" s="51">
        <v>-1.599591769021589E-2</v>
      </c>
      <c r="Y47" s="51">
        <v>-5.275794492006488E-2</v>
      </c>
      <c r="Z47" s="51">
        <v>-1.8847252500892434E-2</v>
      </c>
      <c r="AA47" s="51">
        <v>-2.6360155546858496E-2</v>
      </c>
      <c r="AB47" s="51">
        <v>-3.6300215814744408E-2</v>
      </c>
      <c r="AC47" s="51">
        <v>-5.4014108882637413E-2</v>
      </c>
      <c r="AD47" s="51">
        <v>-3.3909446404872361E-2</v>
      </c>
      <c r="AE47" s="51">
        <v>-2.8173324886216256E-2</v>
      </c>
      <c r="AF47" s="51">
        <v>-4.1736790187420596E-2</v>
      </c>
      <c r="AG47" s="51"/>
      <c r="AH47" s="51"/>
      <c r="AI47" s="51">
        <v>-4.202654774845923E-2</v>
      </c>
      <c r="AJ47" s="51">
        <v>-4.2775365363898032E-2</v>
      </c>
      <c r="AK47" s="51"/>
      <c r="AL47" s="51">
        <v>-2.8992280700518618E-2</v>
      </c>
      <c r="AM47" s="51">
        <v>-5.7256031563363979E-2</v>
      </c>
      <c r="AN47" s="51"/>
      <c r="AO47" s="51">
        <v>-7.1984182853590192E-3</v>
      </c>
      <c r="AP47" s="51">
        <v>-2.208163092874842E-2</v>
      </c>
      <c r="AQ47" s="51">
        <v>2.856430826592761E-2</v>
      </c>
      <c r="AR47" s="51"/>
      <c r="AS47" s="777">
        <v>-4.7490055346834405E-2</v>
      </c>
      <c r="AT47" s="51">
        <v>-3.6915487304665491E-2</v>
      </c>
      <c r="AU47" s="51">
        <v>-4.2826825134283575E-3</v>
      </c>
      <c r="AV47" s="51">
        <v>-4.7672735308359693E-2</v>
      </c>
      <c r="AW47" s="51">
        <v>-8.5723268267952398E-3</v>
      </c>
      <c r="AX47" s="51"/>
      <c r="AY47" s="51">
        <v>-4.0895051614148213E-2</v>
      </c>
      <c r="AZ47" s="51">
        <v>-5.1447761382593458E-2</v>
      </c>
      <c r="BA47" s="51">
        <v>-3.1068578971703217E-2</v>
      </c>
      <c r="BB47" s="51">
        <v>-3.5892876639389455E-2</v>
      </c>
      <c r="BC47" s="51"/>
      <c r="BD47" s="51">
        <v>-3.9835557686503396E-2</v>
      </c>
      <c r="BE47" s="51">
        <v>-5.1541602008506826E-2</v>
      </c>
      <c r="BF47" s="51">
        <v>-3.8582176912559746E-2</v>
      </c>
      <c r="BG47" s="51">
        <v>-4.2667635121317021E-2</v>
      </c>
      <c r="BH47" s="51">
        <v>-4.130136984412118E-2</v>
      </c>
      <c r="BI47" s="51">
        <v>-2.1760762475457433E-2</v>
      </c>
      <c r="BJ47" s="51">
        <v>-7.037651087339454E-2</v>
      </c>
      <c r="BK47" s="51"/>
      <c r="BL47" s="51">
        <v>-6.9091551855659045E-2</v>
      </c>
      <c r="BM47" s="51"/>
      <c r="BN47" s="51">
        <v>-4.9135036192466459E-2</v>
      </c>
      <c r="BO47" s="51">
        <v>-4.9891630711173286E-2</v>
      </c>
      <c r="BP47" s="51">
        <v>-3.1797407055999913E-2</v>
      </c>
      <c r="BQ47" s="51">
        <v>-1.0819539242000976E-2</v>
      </c>
      <c r="BR47" s="51"/>
      <c r="BS47" s="51">
        <v>-4.6018244106250418E-2</v>
      </c>
      <c r="BT47" s="51">
        <v>2.2135989620873492E-3</v>
      </c>
      <c r="BU47" s="51">
        <v>-6.8734698650329915E-3</v>
      </c>
      <c r="BV47" s="51">
        <v>-2.5440694836266858E-2</v>
      </c>
      <c r="BW47" s="51">
        <v>-2.9072326284527578E-2</v>
      </c>
      <c r="BX47" s="51">
        <v>-3.9095583832146279E-2</v>
      </c>
      <c r="BY47" s="51">
        <v>-1.0835070176407811E-2</v>
      </c>
      <c r="BZ47" s="51">
        <v>-1.1419309528750757E-2</v>
      </c>
      <c r="CA47" s="51"/>
      <c r="CB47" s="51">
        <v>-3.2152823816359415E-2</v>
      </c>
      <c r="CC47" s="51"/>
      <c r="CD47" s="51"/>
    </row>
    <row r="49" spans="1:87" x14ac:dyDescent="0.2">
      <c r="B49" t="s">
        <v>157</v>
      </c>
      <c r="E49" s="2" t="s">
        <v>130</v>
      </c>
      <c r="F49" t="s">
        <v>112</v>
      </c>
      <c r="G49" s="34"/>
      <c r="H49" s="34">
        <v>728795878.81239259</v>
      </c>
      <c r="I49" s="37">
        <v>26822165.660638019</v>
      </c>
      <c r="J49" s="37">
        <v>1671882.5042679207</v>
      </c>
      <c r="K49" s="37">
        <v>26228724.385026172</v>
      </c>
      <c r="L49" s="37"/>
      <c r="M49" s="37">
        <v>23425667.004000142</v>
      </c>
      <c r="N49" s="37">
        <v>44923957.515027046</v>
      </c>
      <c r="O49" s="37"/>
      <c r="P49" s="37">
        <v>25784193.27890595</v>
      </c>
      <c r="Q49" s="37">
        <v>4918251.4007819109</v>
      </c>
      <c r="R49" s="37">
        <v>1049319.0126400201</v>
      </c>
      <c r="S49" s="37">
        <v>11059984.161583113</v>
      </c>
      <c r="T49" s="37">
        <v>1232062.1449598833</v>
      </c>
      <c r="U49" s="37">
        <v>4794196.2444440015</v>
      </c>
      <c r="V49" s="37">
        <v>44209209.184542827</v>
      </c>
      <c r="W49" s="37"/>
      <c r="X49" s="37">
        <v>33497164.096749961</v>
      </c>
      <c r="Y49" s="37">
        <v>62366822.990910694</v>
      </c>
      <c r="Z49" s="37">
        <v>16010711.726264328</v>
      </c>
      <c r="AA49" s="37">
        <v>2383330.6143399095</v>
      </c>
      <c r="AB49" s="37">
        <v>17709011.344250903</v>
      </c>
      <c r="AC49" s="37">
        <v>13614677.502831189</v>
      </c>
      <c r="AD49" s="37">
        <v>2465260.4558075592</v>
      </c>
      <c r="AE49" s="37">
        <v>32064100.347067453</v>
      </c>
      <c r="AF49" s="37">
        <v>6993272.6607308257</v>
      </c>
      <c r="AG49" s="37"/>
      <c r="AH49" s="37"/>
      <c r="AI49" s="37">
        <v>18140690.791311566</v>
      </c>
      <c r="AJ49" s="37">
        <v>1442794.1917346371</v>
      </c>
      <c r="AK49" s="37"/>
      <c r="AL49" s="37">
        <v>732466.20537896815</v>
      </c>
      <c r="AM49" s="37">
        <v>1670167.2280759444</v>
      </c>
      <c r="AN49" s="37"/>
      <c r="AO49" s="37">
        <v>1393714229.0196779</v>
      </c>
      <c r="AP49" s="37">
        <v>247277931.34722227</v>
      </c>
      <c r="AQ49" s="37">
        <v>16424476.029888142</v>
      </c>
      <c r="AR49" s="37"/>
      <c r="AS49" s="773">
        <v>15572928.739686845</v>
      </c>
      <c r="AT49" s="37">
        <v>51397414.995745569</v>
      </c>
      <c r="AU49" s="37">
        <v>5317447.0768725015</v>
      </c>
      <c r="AV49" s="37">
        <v>10011356.07783832</v>
      </c>
      <c r="AW49" s="37">
        <v>91223120.778105736</v>
      </c>
      <c r="AX49" s="37"/>
      <c r="AY49" s="37">
        <v>28104236.565675151</v>
      </c>
      <c r="AZ49" s="37">
        <v>28443012.319992881</v>
      </c>
      <c r="BA49" s="37">
        <v>43187747.256892793</v>
      </c>
      <c r="BB49" s="37">
        <v>7219801.3990983097</v>
      </c>
      <c r="BC49" s="37"/>
      <c r="BD49" s="37">
        <v>17375228.310523063</v>
      </c>
      <c r="BE49" s="37">
        <v>4184849.9491113233</v>
      </c>
      <c r="BF49" s="37">
        <v>52684028.245150097</v>
      </c>
      <c r="BG49" s="37">
        <v>6795755.47000378</v>
      </c>
      <c r="BH49" s="37">
        <v>10550111.371269602</v>
      </c>
      <c r="BI49" s="37">
        <v>34376979.097570658</v>
      </c>
      <c r="BJ49" s="37">
        <v>5953373.1489618104</v>
      </c>
      <c r="BK49" s="37"/>
      <c r="BL49" s="37">
        <v>21686682.144233696</v>
      </c>
      <c r="BM49" s="37"/>
      <c r="BN49" s="37">
        <v>22723503.492089454</v>
      </c>
      <c r="BO49" s="37">
        <v>2619307.1542762797</v>
      </c>
      <c r="BP49" s="37">
        <v>3385050.7112423442</v>
      </c>
      <c r="BQ49" s="37">
        <v>2415007.897956471</v>
      </c>
      <c r="BR49" s="37"/>
      <c r="BS49" s="37">
        <v>36451621.102584891</v>
      </c>
      <c r="BT49" s="37">
        <v>5365558.6790763438</v>
      </c>
      <c r="BU49" s="37">
        <v>902789294.02851748</v>
      </c>
      <c r="BV49" s="37">
        <v>106703447.14308611</v>
      </c>
      <c r="BW49" s="37">
        <v>6537085.5690925065</v>
      </c>
      <c r="BX49" s="37">
        <v>46585902.688461564</v>
      </c>
      <c r="BY49" s="37">
        <v>11874843.642470442</v>
      </c>
      <c r="BZ49" s="37">
        <v>3277392.1648874432</v>
      </c>
      <c r="CA49" s="37"/>
      <c r="CB49" s="37">
        <v>14094492.921352066</v>
      </c>
      <c r="CC49" s="37"/>
      <c r="CD49" s="37"/>
      <c r="CE49" s="37"/>
      <c r="CF49" s="37"/>
      <c r="CG49" s="37"/>
      <c r="CH49" s="37"/>
    </row>
    <row r="50" spans="1:87" x14ac:dyDescent="0.2">
      <c r="B50" t="s">
        <v>158</v>
      </c>
      <c r="E50" s="2" t="s">
        <v>130</v>
      </c>
      <c r="F50" t="s">
        <v>137</v>
      </c>
      <c r="G50" s="34" t="s">
        <v>138</v>
      </c>
      <c r="H50" s="39">
        <v>754668088.66934586</v>
      </c>
      <c r="I50" s="39">
        <v>26224814.845055759</v>
      </c>
      <c r="J50" s="39">
        <v>1686235.4800142241</v>
      </c>
      <c r="K50" s="39">
        <v>26955316.859215051</v>
      </c>
      <c r="L50" s="39">
        <v>0</v>
      </c>
      <c r="M50" s="39">
        <v>21770577.404011417</v>
      </c>
      <c r="N50" s="39">
        <v>45082250.024861157</v>
      </c>
      <c r="O50" s="39">
        <v>0</v>
      </c>
      <c r="P50" s="39">
        <v>26306344.396604195</v>
      </c>
      <c r="Q50" s="39">
        <v>5230753.3686561054</v>
      </c>
      <c r="R50" s="39">
        <v>1055872.8556044884</v>
      </c>
      <c r="S50" s="39">
        <v>11482969.2908895</v>
      </c>
      <c r="T50" s="39">
        <v>1207885.8657857338</v>
      </c>
      <c r="U50" s="39">
        <v>5216114.614904413</v>
      </c>
      <c r="V50" s="39">
        <v>45032973.797178172</v>
      </c>
      <c r="W50" s="39">
        <v>0</v>
      </c>
      <c r="X50" s="39">
        <v>33858673.570738837</v>
      </c>
      <c r="Y50" s="39">
        <v>63496958.673404016</v>
      </c>
      <c r="Z50" s="39">
        <v>16165659.711521346</v>
      </c>
      <c r="AA50" s="39">
        <v>2508193.4709556494</v>
      </c>
      <c r="AB50" s="39">
        <v>17625637.12082497</v>
      </c>
      <c r="AC50" s="39">
        <v>13890202.932600494</v>
      </c>
      <c r="AD50" s="39">
        <v>2560291.5314276069</v>
      </c>
      <c r="AE50" s="39">
        <v>32417207.134483978</v>
      </c>
      <c r="AF50" s="39">
        <v>6909837.3283864204</v>
      </c>
      <c r="AG50" s="39">
        <v>0</v>
      </c>
      <c r="AH50" s="39">
        <v>0</v>
      </c>
      <c r="AI50" s="39">
        <v>18405232.292022198</v>
      </c>
      <c r="AJ50" s="39">
        <v>1454856.9869033601</v>
      </c>
      <c r="AK50" s="39">
        <v>0</v>
      </c>
      <c r="AL50" s="39">
        <v>658730.50398924691</v>
      </c>
      <c r="AM50" s="39">
        <v>1605521.7456970448</v>
      </c>
      <c r="AN50" s="39">
        <v>0</v>
      </c>
      <c r="AO50" s="39">
        <v>1412623382.278512</v>
      </c>
      <c r="AP50" s="39">
        <v>249159924.3456859</v>
      </c>
      <c r="AQ50" s="39">
        <v>15778586.941526052</v>
      </c>
      <c r="AR50" s="39">
        <v>0</v>
      </c>
      <c r="AS50" s="774">
        <v>15932369.146258933</v>
      </c>
      <c r="AT50" s="39">
        <v>51229035.310976528</v>
      </c>
      <c r="AU50" s="39">
        <v>5278676.5891104229</v>
      </c>
      <c r="AV50" s="39">
        <v>10050502.40827781</v>
      </c>
      <c r="AW50" s="39">
        <v>91255367.282984585</v>
      </c>
      <c r="AX50" s="39">
        <v>0</v>
      </c>
      <c r="AY50" s="39">
        <v>28291091.938026402</v>
      </c>
      <c r="AZ50" s="39">
        <v>29795311.760926377</v>
      </c>
      <c r="BA50" s="39">
        <v>44043782.6307678</v>
      </c>
      <c r="BB50" s="39">
        <v>7240799.6624753736</v>
      </c>
      <c r="BC50" s="39">
        <v>0</v>
      </c>
      <c r="BD50" s="39">
        <v>17721539.217768535</v>
      </c>
      <c r="BE50" s="39">
        <v>4274052.0703018941</v>
      </c>
      <c r="BF50" s="39">
        <v>53848032.668694936</v>
      </c>
      <c r="BG50" s="39">
        <v>7182787.8098211139</v>
      </c>
      <c r="BH50" s="39">
        <v>9713585.2407991923</v>
      </c>
      <c r="BI50" s="39">
        <v>35391376.690868944</v>
      </c>
      <c r="BJ50" s="39">
        <v>6003343.904476095</v>
      </c>
      <c r="BK50" s="39">
        <v>0</v>
      </c>
      <c r="BL50" s="39">
        <v>21850013.006455351</v>
      </c>
      <c r="BM50" s="39">
        <v>0</v>
      </c>
      <c r="BN50" s="39">
        <v>23450121.626322564</v>
      </c>
      <c r="BO50" s="39">
        <v>2625396.3268160326</v>
      </c>
      <c r="BP50" s="39">
        <v>3449528.4574528034</v>
      </c>
      <c r="BQ50" s="39">
        <v>2476145.8219627147</v>
      </c>
      <c r="BR50" s="39">
        <v>0</v>
      </c>
      <c r="BS50" s="39">
        <v>38292310.668486953</v>
      </c>
      <c r="BT50" s="39">
        <v>5333572.3752506133</v>
      </c>
      <c r="BU50" s="39">
        <v>905571377.19163442</v>
      </c>
      <c r="BV50" s="39">
        <v>108556030.94246805</v>
      </c>
      <c r="BW50" s="39">
        <v>6553072.5630953722</v>
      </c>
      <c r="BX50" s="39">
        <v>48188974.237389676</v>
      </c>
      <c r="BY50" s="39">
        <v>12109972.537999196</v>
      </c>
      <c r="BZ50" s="39">
        <v>3243626.863608201</v>
      </c>
      <c r="CA50" s="39">
        <v>0</v>
      </c>
      <c r="CB50" s="39">
        <v>14289634.597524799</v>
      </c>
      <c r="CC50" s="39">
        <v>0</v>
      </c>
      <c r="CD50" s="39">
        <v>0</v>
      </c>
      <c r="CE50" s="37"/>
      <c r="CF50" s="37"/>
      <c r="CG50" s="37"/>
      <c r="CH50" s="37"/>
    </row>
    <row r="51" spans="1:87" x14ac:dyDescent="0.2">
      <c r="B51" t="s">
        <v>159</v>
      </c>
      <c r="E51" s="2" t="s">
        <v>130</v>
      </c>
      <c r="F51" t="s">
        <v>112</v>
      </c>
      <c r="H51" s="43">
        <v>-3.4884343760565262E-2</v>
      </c>
      <c r="I51" s="43">
        <v>2.2522528554962524E-2</v>
      </c>
      <c r="J51" s="43">
        <v>-8.5482780621145803E-3</v>
      </c>
      <c r="K51" s="43">
        <v>-2.7325403165704702E-2</v>
      </c>
      <c r="L51" s="43"/>
      <c r="M51" s="43">
        <v>7.3272903925888283E-2</v>
      </c>
      <c r="N51" s="43">
        <v>-3.5173723537300678E-3</v>
      </c>
      <c r="O51" s="43"/>
      <c r="P51" s="43">
        <v>-2.004850133781395E-2</v>
      </c>
      <c r="Q51" s="43">
        <v>-6.1602254259895316E-2</v>
      </c>
      <c r="R51" s="43">
        <v>-6.2263817721364368E-3</v>
      </c>
      <c r="S51" s="43">
        <v>-3.7531442431475652E-2</v>
      </c>
      <c r="T51" s="43">
        <v>1.9817693093254679E-2</v>
      </c>
      <c r="U51" s="43">
        <v>-8.4346727496456692E-2</v>
      </c>
      <c r="V51" s="43">
        <v>-1.8461852515013595E-2</v>
      </c>
      <c r="W51" s="43"/>
      <c r="X51" s="43">
        <v>-1.0734420588602122E-2</v>
      </c>
      <c r="Y51" s="43">
        <v>-1.7958558700652501E-2</v>
      </c>
      <c r="Z51" s="43">
        <v>-9.6312403226010441E-3</v>
      </c>
      <c r="AA51" s="43">
        <v>-5.1063834124031086E-2</v>
      </c>
      <c r="AB51" s="43">
        <v>4.7191287745889298E-3</v>
      </c>
      <c r="AC51" s="43">
        <v>-2.0035327694640215E-2</v>
      </c>
      <c r="AD51" s="43">
        <v>-3.7823667973528124E-2</v>
      </c>
      <c r="AE51" s="43">
        <v>-1.0952331176342612E-2</v>
      </c>
      <c r="AF51" s="43">
        <v>1.2002542460730932E-2</v>
      </c>
      <c r="AG51" s="43"/>
      <c r="AH51" s="43"/>
      <c r="AI51" s="43">
        <v>-1.4477462817496038E-2</v>
      </c>
      <c r="AJ51" s="43">
        <v>-8.3259606552701614E-3</v>
      </c>
      <c r="AK51" s="43"/>
      <c r="AL51" s="43">
        <v>0.10610269987014166</v>
      </c>
      <c r="AM51" s="43">
        <v>3.9474979030618598E-2</v>
      </c>
      <c r="AN51" s="43"/>
      <c r="AO51" s="43">
        <v>-1.3476239889745282E-2</v>
      </c>
      <c r="AP51" s="43">
        <v>-7.582024588707657E-3</v>
      </c>
      <c r="AQ51" s="43">
        <v>4.0118899117680296E-2</v>
      </c>
      <c r="AR51" s="43"/>
      <c r="AS51" s="287">
        <v>-2.2818765551010377E-2</v>
      </c>
      <c r="AT51" s="43">
        <v>3.2814120600249664E-3</v>
      </c>
      <c r="AU51" s="43">
        <v>7.3178951100440282E-3</v>
      </c>
      <c r="AV51" s="43">
        <v>-3.9025676658917207E-3</v>
      </c>
      <c r="AW51" s="43">
        <v>-3.5342801836149226E-4</v>
      </c>
      <c r="AX51" s="43"/>
      <c r="AY51" s="43">
        <v>-6.626650152848944E-3</v>
      </c>
      <c r="AZ51" s="43">
        <v>-4.6448539925295441E-2</v>
      </c>
      <c r="BA51" s="43">
        <v>-1.9627372257337159E-2</v>
      </c>
      <c r="BB51" s="43">
        <v>-2.9042054402366514E-3</v>
      </c>
      <c r="BC51" s="43"/>
      <c r="BD51" s="43">
        <v>-1.9735273171244797E-2</v>
      </c>
      <c r="BE51" s="43">
        <v>-2.1091491015188025E-2</v>
      </c>
      <c r="BF51" s="43">
        <v>-2.1853529131233063E-2</v>
      </c>
      <c r="BG51" s="43">
        <v>-5.5389360346287241E-2</v>
      </c>
      <c r="BH51" s="43">
        <v>8.2610970428672645E-2</v>
      </c>
      <c r="BI51" s="43">
        <v>-2.908106608525219E-2</v>
      </c>
      <c r="BJ51" s="43">
        <v>-8.3586566836752908E-3</v>
      </c>
      <c r="BK51" s="43"/>
      <c r="BL51" s="43">
        <v>-7.5031707352390961E-3</v>
      </c>
      <c r="BM51" s="43"/>
      <c r="BN51" s="44">
        <v>-3.1475896540615798E-2</v>
      </c>
      <c r="BO51" s="43">
        <v>-2.3220284226475843E-3</v>
      </c>
      <c r="BP51" s="43">
        <v>-1.8868655285982368E-2</v>
      </c>
      <c r="BQ51" s="43">
        <v>-2.5000689782726859E-2</v>
      </c>
      <c r="BR51" s="43"/>
      <c r="BS51" s="51">
        <v>-4.9263178035207966E-2</v>
      </c>
      <c r="BT51" s="43">
        <v>5.9792517653361726E-3</v>
      </c>
      <c r="BU51" s="43">
        <v>-3.0769142487093453E-3</v>
      </c>
      <c r="BV51" s="43">
        <v>-1.7212989244489701E-2</v>
      </c>
      <c r="BW51" s="43">
        <v>-2.4425987509102049E-3</v>
      </c>
      <c r="BX51" s="43">
        <v>-3.3832266678609384E-2</v>
      </c>
      <c r="BY51" s="43">
        <v>-1.9607106965566768E-2</v>
      </c>
      <c r="BZ51" s="43">
        <v>1.0355928389466794E-2</v>
      </c>
      <c r="CA51" s="43"/>
      <c r="CB51" s="43">
        <v>-1.3750272975845532E-2</v>
      </c>
      <c r="CC51" s="43"/>
      <c r="CD51" s="43"/>
      <c r="CE51" s="55"/>
      <c r="CF51" s="51"/>
      <c r="CG51" s="37"/>
      <c r="CH51" s="37"/>
    </row>
    <row r="52" spans="1:87" x14ac:dyDescent="0.2">
      <c r="I52" s="39"/>
    </row>
    <row r="53" spans="1:87" x14ac:dyDescent="0.2">
      <c r="A53" s="31" t="s">
        <v>160</v>
      </c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56"/>
      <c r="AQ53" s="56"/>
      <c r="AR53" s="43"/>
      <c r="AS53" s="287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</row>
    <row r="54" spans="1:87" x14ac:dyDescent="0.2">
      <c r="AP54" s="2"/>
      <c r="AQ54" s="2"/>
      <c r="CC54" s="39"/>
    </row>
    <row r="55" spans="1:87" x14ac:dyDescent="0.2">
      <c r="B55" s="31" t="s">
        <v>161</v>
      </c>
    </row>
    <row r="56" spans="1:87" x14ac:dyDescent="0.2">
      <c r="AZ56" s="35"/>
      <c r="BA56" s="35"/>
      <c r="BB56" s="35"/>
    </row>
    <row r="57" spans="1:87" x14ac:dyDescent="0.2">
      <c r="C57" s="57" t="s">
        <v>162</v>
      </c>
      <c r="D57" s="57"/>
      <c r="Z57" s="37"/>
      <c r="BB57" s="36"/>
      <c r="BC57" s="36"/>
      <c r="BD57" s="36"/>
      <c r="BE57" s="36"/>
      <c r="BF57" s="36"/>
      <c r="BG57" s="36"/>
      <c r="BH57" s="36"/>
      <c r="BI57" s="39"/>
      <c r="BJ57" s="39"/>
    </row>
    <row r="58" spans="1:87" x14ac:dyDescent="0.2">
      <c r="C58" t="s">
        <v>163</v>
      </c>
      <c r="E58" s="2" t="s">
        <v>114</v>
      </c>
      <c r="F58" t="s">
        <v>164</v>
      </c>
      <c r="G58" s="34"/>
      <c r="H58" s="34">
        <v>1062041</v>
      </c>
      <c r="I58" s="34">
        <v>12124</v>
      </c>
      <c r="J58" s="34">
        <v>1627</v>
      </c>
      <c r="K58" s="34">
        <v>36916</v>
      </c>
      <c r="L58" s="34"/>
      <c r="M58" s="34">
        <v>40663</v>
      </c>
      <c r="N58" s="34">
        <v>68568</v>
      </c>
      <c r="O58" s="34"/>
      <c r="P58" s="34">
        <v>29719</v>
      </c>
      <c r="Q58" s="34">
        <v>7283</v>
      </c>
      <c r="R58" s="34">
        <v>1223</v>
      </c>
      <c r="S58" s="34">
        <v>18203</v>
      </c>
      <c r="T58" s="34">
        <v>2409</v>
      </c>
      <c r="U58" s="34">
        <v>12612</v>
      </c>
      <c r="V58" s="34">
        <v>67311</v>
      </c>
      <c r="W58" s="34"/>
      <c r="X58" s="34">
        <v>60588</v>
      </c>
      <c r="Y58" s="34">
        <v>90104</v>
      </c>
      <c r="Z58" s="34">
        <v>23551</v>
      </c>
      <c r="AA58" s="34">
        <v>3328</v>
      </c>
      <c r="AB58" s="34">
        <v>30665</v>
      </c>
      <c r="AC58" s="34">
        <v>21654</v>
      </c>
      <c r="AD58" s="34">
        <v>3761</v>
      </c>
      <c r="AE58" s="34">
        <v>47865</v>
      </c>
      <c r="AF58" s="34">
        <v>11685</v>
      </c>
      <c r="AG58" s="34"/>
      <c r="AH58" s="34"/>
      <c r="AI58" s="34">
        <v>22564</v>
      </c>
      <c r="AJ58" s="34">
        <v>2659</v>
      </c>
      <c r="AK58" s="34"/>
      <c r="AL58" s="34">
        <v>1273</v>
      </c>
      <c r="AM58" s="34">
        <v>5474</v>
      </c>
      <c r="AN58" s="34"/>
      <c r="AO58" s="34">
        <v>1361461</v>
      </c>
      <c r="AP58" s="34">
        <v>346347</v>
      </c>
      <c r="AQ58" s="34">
        <v>19281</v>
      </c>
      <c r="AR58" s="34"/>
      <c r="AS58" s="772">
        <v>27718</v>
      </c>
      <c r="AT58" s="34">
        <v>99027</v>
      </c>
      <c r="AU58" s="34">
        <v>10639</v>
      </c>
      <c r="AV58" s="34">
        <v>13936</v>
      </c>
      <c r="AW58" s="34">
        <v>162140</v>
      </c>
      <c r="AX58" s="34"/>
      <c r="AY58" s="34">
        <v>41221</v>
      </c>
      <c r="AZ58" s="34">
        <v>44187</v>
      </c>
      <c r="BA58" s="34">
        <v>56973</v>
      </c>
      <c r="BB58" s="34">
        <v>9632</v>
      </c>
      <c r="BC58" s="34"/>
      <c r="BD58" s="34">
        <v>24290</v>
      </c>
      <c r="BE58" s="34">
        <v>5929</v>
      </c>
      <c r="BF58" s="34">
        <v>74002</v>
      </c>
      <c r="BG58" s="34">
        <v>12697</v>
      </c>
      <c r="BH58" s="34">
        <v>14552</v>
      </c>
      <c r="BI58" s="34">
        <v>59486</v>
      </c>
      <c r="BJ58" s="34">
        <v>11442</v>
      </c>
      <c r="BK58" s="34"/>
      <c r="BL58" s="34">
        <v>37467</v>
      </c>
      <c r="BM58" s="34"/>
      <c r="BN58" s="34">
        <v>33751</v>
      </c>
      <c r="BO58" s="34">
        <v>4345</v>
      </c>
      <c r="BP58" s="34">
        <v>5899</v>
      </c>
      <c r="BQ58" s="34">
        <v>2841</v>
      </c>
      <c r="BR58" s="34"/>
      <c r="BS58" s="34">
        <v>56887</v>
      </c>
      <c r="BT58" s="34">
        <v>7719</v>
      </c>
      <c r="BU58" s="34">
        <v>779176</v>
      </c>
      <c r="BV58" s="34">
        <v>169489</v>
      </c>
      <c r="BW58" s="34">
        <v>14238</v>
      </c>
      <c r="BX58" s="34">
        <v>58439</v>
      </c>
      <c r="BY58" s="34">
        <v>24054</v>
      </c>
      <c r="BZ58" s="34">
        <v>3859</v>
      </c>
      <c r="CA58" s="34"/>
      <c r="CB58" s="34">
        <v>23953</v>
      </c>
      <c r="CC58" s="34"/>
      <c r="CD58" s="34"/>
      <c r="CE58" s="34"/>
      <c r="CF58" s="34"/>
      <c r="CG58" s="39"/>
      <c r="CH58" s="39"/>
    </row>
    <row r="59" spans="1:87" hidden="1" x14ac:dyDescent="0.2">
      <c r="F59" t="s">
        <v>137</v>
      </c>
      <c r="G59" s="34"/>
      <c r="H59" s="34">
        <v>1054614</v>
      </c>
      <c r="I59" s="34">
        <v>11732</v>
      </c>
      <c r="J59" s="34">
        <v>1629</v>
      </c>
      <c r="K59" s="34">
        <v>36743</v>
      </c>
      <c r="L59" s="34">
        <v>0</v>
      </c>
      <c r="M59" s="34">
        <v>40125</v>
      </c>
      <c r="N59" s="34">
        <v>68205</v>
      </c>
      <c r="O59" s="34">
        <v>0</v>
      </c>
      <c r="P59" s="34">
        <v>29456</v>
      </c>
      <c r="Q59" s="34">
        <v>7156</v>
      </c>
      <c r="R59" s="34">
        <v>1222</v>
      </c>
      <c r="S59" s="34">
        <v>17916</v>
      </c>
      <c r="T59" s="34">
        <v>2366</v>
      </c>
      <c r="U59" s="34">
        <v>12479</v>
      </c>
      <c r="V59" s="34">
        <v>66529</v>
      </c>
      <c r="W59" s="34">
        <v>0</v>
      </c>
      <c r="X59" s="34">
        <v>59811</v>
      </c>
      <c r="Y59" s="34">
        <v>89561</v>
      </c>
      <c r="Z59" s="34">
        <v>23384</v>
      </c>
      <c r="AA59" s="34">
        <v>3309</v>
      </c>
      <c r="AB59" s="34">
        <v>30397</v>
      </c>
      <c r="AC59" s="34">
        <v>21382</v>
      </c>
      <c r="AD59" s="34">
        <v>3773</v>
      </c>
      <c r="AE59" s="34">
        <v>47725</v>
      </c>
      <c r="AF59" s="34">
        <v>11632</v>
      </c>
      <c r="AG59" s="34">
        <v>0</v>
      </c>
      <c r="AH59" s="34">
        <v>0</v>
      </c>
      <c r="AI59" s="34">
        <v>22528</v>
      </c>
      <c r="AJ59" s="34">
        <v>2700</v>
      </c>
      <c r="AK59" s="34">
        <v>0</v>
      </c>
      <c r="AL59" s="34">
        <v>1244</v>
      </c>
      <c r="AM59" s="34">
        <v>5549</v>
      </c>
      <c r="AN59" s="34">
        <v>0</v>
      </c>
      <c r="AO59" s="34">
        <v>1344318</v>
      </c>
      <c r="AP59" s="34">
        <v>339771</v>
      </c>
      <c r="AQ59" s="34">
        <v>18632</v>
      </c>
      <c r="AR59" s="34">
        <v>0</v>
      </c>
      <c r="AS59" s="772">
        <v>27778</v>
      </c>
      <c r="AT59" s="34">
        <v>97696</v>
      </c>
      <c r="AU59" s="34">
        <v>10546</v>
      </c>
      <c r="AV59" s="34">
        <v>13762</v>
      </c>
      <c r="AW59" s="34">
        <v>160598</v>
      </c>
      <c r="AX59" s="34">
        <v>0</v>
      </c>
      <c r="AY59" s="34">
        <v>40388</v>
      </c>
      <c r="AZ59" s="34">
        <v>43931</v>
      </c>
      <c r="BA59" s="34">
        <v>56067</v>
      </c>
      <c r="BB59" s="34">
        <v>9558</v>
      </c>
      <c r="BC59" s="34">
        <v>0</v>
      </c>
      <c r="BD59" s="34">
        <v>24199</v>
      </c>
      <c r="BE59" s="34">
        <v>5977</v>
      </c>
      <c r="BF59" s="34">
        <v>73134</v>
      </c>
      <c r="BG59" s="34">
        <v>12652</v>
      </c>
      <c r="BH59" s="34">
        <v>14366</v>
      </c>
      <c r="BI59" s="34">
        <v>59183</v>
      </c>
      <c r="BJ59" s="34">
        <v>11320</v>
      </c>
      <c r="BK59" s="34">
        <v>0</v>
      </c>
      <c r="BL59" s="34">
        <v>37250</v>
      </c>
      <c r="BM59" s="34">
        <v>0</v>
      </c>
      <c r="BN59" s="34">
        <v>33647</v>
      </c>
      <c r="BO59" s="34">
        <v>4325</v>
      </c>
      <c r="BP59" s="34">
        <v>5910</v>
      </c>
      <c r="BQ59" s="34">
        <v>2848</v>
      </c>
      <c r="BR59" s="34">
        <v>0</v>
      </c>
      <c r="BS59" s="34">
        <v>56700</v>
      </c>
      <c r="BT59" s="34">
        <v>7129</v>
      </c>
      <c r="BU59" s="34">
        <v>777904</v>
      </c>
      <c r="BV59" s="34">
        <v>167653</v>
      </c>
      <c r="BW59" s="34">
        <v>14003</v>
      </c>
      <c r="BX59" s="34">
        <v>57856</v>
      </c>
      <c r="BY59" s="34">
        <v>23664</v>
      </c>
      <c r="BZ59" s="34">
        <v>3830</v>
      </c>
      <c r="CA59" s="34">
        <v>0</v>
      </c>
      <c r="CB59" s="34">
        <v>23774</v>
      </c>
      <c r="CC59" s="34"/>
      <c r="CD59" s="34"/>
      <c r="CE59" s="39"/>
      <c r="CF59" s="39"/>
      <c r="CG59" s="39"/>
      <c r="CH59" s="39"/>
    </row>
    <row r="60" spans="1:87" x14ac:dyDescent="0.2">
      <c r="A60" s="38"/>
      <c r="C60" t="s">
        <v>165</v>
      </c>
      <c r="E60" s="2" t="s">
        <v>114</v>
      </c>
      <c r="F60" t="s">
        <v>166</v>
      </c>
      <c r="G60" s="34"/>
      <c r="H60" s="34">
        <v>26058068488.380001</v>
      </c>
      <c r="I60" s="34">
        <v>228547637.74000001</v>
      </c>
      <c r="J60" s="34">
        <v>30092178.510000002</v>
      </c>
      <c r="K60" s="34">
        <v>950821500</v>
      </c>
      <c r="L60" s="34"/>
      <c r="M60" s="34">
        <v>973548097.76999998</v>
      </c>
      <c r="N60" s="34">
        <v>1496242151</v>
      </c>
      <c r="O60" s="34"/>
      <c r="P60" s="34">
        <v>458372068.29000002</v>
      </c>
      <c r="Q60" s="34">
        <v>140475096.71000001</v>
      </c>
      <c r="R60" s="34">
        <v>23165995</v>
      </c>
      <c r="S60" s="34">
        <v>295684407.61000001</v>
      </c>
      <c r="T60" s="34">
        <v>28610026</v>
      </c>
      <c r="U60" s="34">
        <v>237430225</v>
      </c>
      <c r="V60" s="34">
        <v>1698604749.01</v>
      </c>
      <c r="W60" s="34"/>
      <c r="X60" s="34">
        <v>1167221095</v>
      </c>
      <c r="Y60" s="34">
        <v>2144359933.29</v>
      </c>
      <c r="Z60" s="34">
        <v>647581926</v>
      </c>
      <c r="AA60" s="34">
        <v>55685802.439999998</v>
      </c>
      <c r="AB60" s="34">
        <v>532060696.76999998</v>
      </c>
      <c r="AC60" s="34">
        <v>590935763.94000006</v>
      </c>
      <c r="AD60" s="34">
        <v>70535760.140000001</v>
      </c>
      <c r="AE60" s="34">
        <v>830196991.88999999</v>
      </c>
      <c r="AF60" s="34">
        <v>245875042.86000001</v>
      </c>
      <c r="AG60" s="34"/>
      <c r="AH60" s="34"/>
      <c r="AI60" s="34">
        <v>501052558</v>
      </c>
      <c r="AJ60" s="34">
        <v>73935930.409999996</v>
      </c>
      <c r="AK60" s="34"/>
      <c r="AL60" s="34">
        <v>20253538</v>
      </c>
      <c r="AM60" s="34">
        <v>136192955.71000001</v>
      </c>
      <c r="AN60" s="34"/>
      <c r="AO60" s="34">
        <v>35848600867.769997</v>
      </c>
      <c r="AP60" s="34">
        <v>7029452327</v>
      </c>
      <c r="AQ60" s="34">
        <v>274665683.49000001</v>
      </c>
      <c r="AR60" s="34"/>
      <c r="AS60" s="772">
        <v>656626236.39999998</v>
      </c>
      <c r="AT60" s="34">
        <v>1768565494.8199999</v>
      </c>
      <c r="AU60" s="34">
        <v>238438637.15000001</v>
      </c>
      <c r="AV60" s="34">
        <v>284874312.26999998</v>
      </c>
      <c r="AW60" s="34">
        <v>3060094660.8499999</v>
      </c>
      <c r="AX60" s="34"/>
      <c r="AY60" s="34">
        <v>907146501</v>
      </c>
      <c r="AZ60" s="34">
        <v>816369645.77999997</v>
      </c>
      <c r="BA60" s="34">
        <v>1142723830</v>
      </c>
      <c r="BB60" s="34">
        <v>220973865.87</v>
      </c>
      <c r="BC60" s="34"/>
      <c r="BD60" s="34">
        <v>474447071.25</v>
      </c>
      <c r="BE60" s="34">
        <v>114312944</v>
      </c>
      <c r="BF60" s="34">
        <v>1551177301.5799999</v>
      </c>
      <c r="BG60" s="34">
        <v>252987297.28</v>
      </c>
      <c r="BH60" s="34">
        <v>302369226</v>
      </c>
      <c r="BI60" s="34">
        <v>1037049355</v>
      </c>
      <c r="BJ60" s="34">
        <v>176536347</v>
      </c>
      <c r="BK60" s="34"/>
      <c r="BL60" s="34">
        <v>745742296</v>
      </c>
      <c r="BM60" s="34"/>
      <c r="BN60" s="34">
        <v>610088241.97000003</v>
      </c>
      <c r="BO60" s="34">
        <v>83315207.370000005</v>
      </c>
      <c r="BP60" s="34">
        <v>98167184</v>
      </c>
      <c r="BQ60" s="34">
        <v>78389530.969999999</v>
      </c>
      <c r="BR60" s="34"/>
      <c r="BS60" s="34">
        <v>935189552.38999999</v>
      </c>
      <c r="BT60" s="34">
        <v>169332738.03</v>
      </c>
      <c r="BU60" s="34">
        <v>23097362587.139999</v>
      </c>
      <c r="BV60" s="34">
        <v>3454032041</v>
      </c>
      <c r="BW60" s="34">
        <v>138525447.56999999</v>
      </c>
      <c r="BX60" s="34">
        <v>1385357265</v>
      </c>
      <c r="BY60" s="34">
        <v>361736384</v>
      </c>
      <c r="BZ60" s="34">
        <v>94081529.400000006</v>
      </c>
      <c r="CA60" s="34"/>
      <c r="CB60" s="34">
        <v>434595672</v>
      </c>
      <c r="CC60" s="34"/>
      <c r="CD60" s="34"/>
      <c r="CE60" s="38"/>
      <c r="CF60" s="38"/>
      <c r="CG60" s="38"/>
      <c r="CH60" s="38"/>
    </row>
    <row r="61" spans="1:87" hidden="1" x14ac:dyDescent="0.2">
      <c r="A61" s="38"/>
      <c r="F61" t="s">
        <v>137</v>
      </c>
      <c r="G61" s="34"/>
      <c r="H61" s="34">
        <v>26328005697</v>
      </c>
      <c r="I61" s="34">
        <v>235234354</v>
      </c>
      <c r="J61" s="34">
        <v>29166609.600000001</v>
      </c>
      <c r="K61" s="34">
        <v>968790791</v>
      </c>
      <c r="L61" s="34">
        <v>0</v>
      </c>
      <c r="M61" s="34">
        <v>985202186.73000002</v>
      </c>
      <c r="N61" s="34">
        <v>1521791950</v>
      </c>
      <c r="O61" s="34">
        <v>0</v>
      </c>
      <c r="P61" s="34">
        <v>465069748</v>
      </c>
      <c r="Q61" s="34">
        <v>139072664.70999998</v>
      </c>
      <c r="R61" s="34">
        <v>25025731</v>
      </c>
      <c r="S61" s="34">
        <v>301705633.06</v>
      </c>
      <c r="T61" s="34">
        <v>28318560</v>
      </c>
      <c r="U61" s="34">
        <v>241131396</v>
      </c>
      <c r="V61" s="34">
        <v>1723381576.3600001</v>
      </c>
      <c r="W61" s="34">
        <v>0</v>
      </c>
      <c r="X61" s="34">
        <v>1182245787</v>
      </c>
      <c r="Y61" s="34">
        <v>2319341970.71</v>
      </c>
      <c r="Z61" s="34">
        <v>662289126.36000001</v>
      </c>
      <c r="AA61" s="34">
        <v>56944854.579999998</v>
      </c>
      <c r="AB61" s="34">
        <v>533666540.88999999</v>
      </c>
      <c r="AC61" s="34">
        <v>607370642</v>
      </c>
      <c r="AD61" s="34">
        <v>72998194</v>
      </c>
      <c r="AE61" s="34">
        <v>861995353.83999991</v>
      </c>
      <c r="AF61" s="34">
        <v>228394772.78000003</v>
      </c>
      <c r="AG61" s="34">
        <v>0</v>
      </c>
      <c r="AH61" s="34">
        <v>0</v>
      </c>
      <c r="AI61" s="34">
        <v>491767051</v>
      </c>
      <c r="AJ61" s="34">
        <v>77289803.75</v>
      </c>
      <c r="AK61" s="34">
        <v>0</v>
      </c>
      <c r="AL61" s="34">
        <v>20821358</v>
      </c>
      <c r="AM61" s="34">
        <v>140205389</v>
      </c>
      <c r="AN61" s="34">
        <v>0</v>
      </c>
      <c r="AO61" s="34">
        <v>35609662926.185493</v>
      </c>
      <c r="AP61" s="34">
        <v>7227463251</v>
      </c>
      <c r="AQ61" s="34">
        <v>268855307.15000004</v>
      </c>
      <c r="AR61" s="34">
        <v>0</v>
      </c>
      <c r="AS61" s="772">
        <v>692672227.24000001</v>
      </c>
      <c r="AT61" s="34">
        <v>1773657756.105</v>
      </c>
      <c r="AU61" s="34">
        <v>236987672.50999999</v>
      </c>
      <c r="AV61" s="34">
        <v>290170097.56</v>
      </c>
      <c r="AW61" s="34">
        <v>3097394557.4700003</v>
      </c>
      <c r="AX61" s="34">
        <v>0</v>
      </c>
      <c r="AY61" s="34">
        <v>904512556</v>
      </c>
      <c r="AZ61" s="34">
        <v>820306888</v>
      </c>
      <c r="BA61" s="34">
        <v>1203861657</v>
      </c>
      <c r="BB61" s="34">
        <v>228203808.09999999</v>
      </c>
      <c r="BC61" s="34">
        <v>0</v>
      </c>
      <c r="BD61" s="34">
        <v>493563531.47000003</v>
      </c>
      <c r="BE61" s="34">
        <v>116766753</v>
      </c>
      <c r="BF61" s="34">
        <v>1548700494.55</v>
      </c>
      <c r="BG61" s="34">
        <v>250896851.95999998</v>
      </c>
      <c r="BH61" s="34">
        <v>313845567</v>
      </c>
      <c r="BI61" s="34">
        <v>1044351259</v>
      </c>
      <c r="BJ61" s="34">
        <v>181716053</v>
      </c>
      <c r="BK61" s="34">
        <v>0</v>
      </c>
      <c r="BL61" s="34">
        <v>756277062.59000003</v>
      </c>
      <c r="BM61" s="34">
        <v>0</v>
      </c>
      <c r="BN61" s="34">
        <v>628461962.02999997</v>
      </c>
      <c r="BO61" s="34">
        <v>85112498.469999999</v>
      </c>
      <c r="BP61" s="34">
        <v>98886899</v>
      </c>
      <c r="BQ61" s="34">
        <v>80385021.510000005</v>
      </c>
      <c r="BR61" s="34">
        <v>0</v>
      </c>
      <c r="BS61" s="34">
        <v>971032520.61000013</v>
      </c>
      <c r="BT61" s="34">
        <v>173270141.83000001</v>
      </c>
      <c r="BU61" s="34">
        <v>23818888112.117657</v>
      </c>
      <c r="BV61" s="34">
        <v>3420220802</v>
      </c>
      <c r="BW61" s="34">
        <v>132726316</v>
      </c>
      <c r="BX61" s="34">
        <v>1431774008</v>
      </c>
      <c r="BY61" s="34">
        <v>367665134</v>
      </c>
      <c r="BZ61" s="34">
        <v>97898095.549999997</v>
      </c>
      <c r="CA61" s="34">
        <v>0</v>
      </c>
      <c r="CB61" s="34">
        <v>441117871</v>
      </c>
      <c r="CC61" s="34"/>
      <c r="CD61" s="34"/>
      <c r="CE61" s="38"/>
      <c r="CF61" s="38"/>
      <c r="CG61" s="38"/>
      <c r="CH61" s="38"/>
      <c r="CI61" s="38"/>
    </row>
    <row r="62" spans="1:87" x14ac:dyDescent="0.2">
      <c r="C62" t="s">
        <v>167</v>
      </c>
      <c r="E62" s="2" t="s">
        <v>114</v>
      </c>
      <c r="F62" t="s">
        <v>168</v>
      </c>
      <c r="G62" s="34"/>
      <c r="H62" s="34">
        <v>5597615</v>
      </c>
      <c r="I62" s="34">
        <v>44860</v>
      </c>
      <c r="J62" s="34">
        <v>5977</v>
      </c>
      <c r="K62" s="34">
        <v>155794</v>
      </c>
      <c r="L62" s="34"/>
      <c r="M62" s="34">
        <v>196605</v>
      </c>
      <c r="N62" s="34">
        <v>350364</v>
      </c>
      <c r="O62" s="34"/>
      <c r="P62" s="34">
        <v>101774</v>
      </c>
      <c r="Q62" s="34">
        <v>28899</v>
      </c>
      <c r="R62" s="34">
        <v>6046</v>
      </c>
      <c r="S62" s="34">
        <v>56416</v>
      </c>
      <c r="T62" s="34">
        <v>6881</v>
      </c>
      <c r="U62" s="34">
        <v>64724</v>
      </c>
      <c r="V62" s="34">
        <v>338528</v>
      </c>
      <c r="W62" s="34"/>
      <c r="X62" s="34">
        <v>252034</v>
      </c>
      <c r="Y62" s="34">
        <v>473200</v>
      </c>
      <c r="Z62" s="34">
        <v>118142</v>
      </c>
      <c r="AA62" s="34">
        <v>14291</v>
      </c>
      <c r="AB62" s="34">
        <v>126420</v>
      </c>
      <c r="AC62" s="34">
        <v>116734</v>
      </c>
      <c r="AD62" s="34">
        <v>14489</v>
      </c>
      <c r="AE62" s="34">
        <v>183537</v>
      </c>
      <c r="AF62" s="34">
        <v>61540</v>
      </c>
      <c r="AG62" s="34"/>
      <c r="AH62" s="34"/>
      <c r="AI62" s="34">
        <v>111082</v>
      </c>
      <c r="AJ62" s="34">
        <v>14909</v>
      </c>
      <c r="AK62" s="34"/>
      <c r="AL62" s="34">
        <v>4873</v>
      </c>
      <c r="AM62" s="34">
        <v>28169</v>
      </c>
      <c r="AN62" s="34"/>
      <c r="AO62" s="34">
        <v>6494088</v>
      </c>
      <c r="AP62" s="34">
        <v>1437824</v>
      </c>
      <c r="AQ62" s="34">
        <v>65476</v>
      </c>
      <c r="AR62" s="34"/>
      <c r="AS62" s="772">
        <v>115637</v>
      </c>
      <c r="AT62" s="34">
        <v>382289</v>
      </c>
      <c r="AU62" s="34">
        <v>44356</v>
      </c>
      <c r="AV62" s="34">
        <v>47322</v>
      </c>
      <c r="AW62" s="34">
        <v>684146</v>
      </c>
      <c r="AX62" s="34"/>
      <c r="AY62" s="34">
        <v>194762</v>
      </c>
      <c r="AZ62" s="34">
        <v>185068</v>
      </c>
      <c r="BA62" s="34">
        <v>252115</v>
      </c>
      <c r="BB62" s="34">
        <v>48809</v>
      </c>
      <c r="BC62" s="34"/>
      <c r="BD62" s="34">
        <v>94066</v>
      </c>
      <c r="BE62" s="34">
        <v>21659</v>
      </c>
      <c r="BF62" s="34">
        <v>368091</v>
      </c>
      <c r="BG62" s="34">
        <v>51287</v>
      </c>
      <c r="BH62" s="34">
        <v>58367</v>
      </c>
      <c r="BI62" s="34">
        <v>244040</v>
      </c>
      <c r="BJ62" s="34">
        <v>35988</v>
      </c>
      <c r="BK62" s="34"/>
      <c r="BL62" s="34">
        <v>148429</v>
      </c>
      <c r="BM62" s="34"/>
      <c r="BN62" s="34">
        <v>112835</v>
      </c>
      <c r="BO62" s="34">
        <v>15232</v>
      </c>
      <c r="BP62" s="34">
        <v>20242</v>
      </c>
      <c r="BQ62" s="34">
        <v>19523</v>
      </c>
      <c r="BR62" s="34"/>
      <c r="BS62" s="34">
        <v>163651</v>
      </c>
      <c r="BT62" s="34">
        <v>36683</v>
      </c>
      <c r="BU62" s="34">
        <v>4493058</v>
      </c>
      <c r="BV62" s="34">
        <v>750598</v>
      </c>
      <c r="BW62" s="34">
        <v>35106</v>
      </c>
      <c r="BX62" s="34">
        <v>287196</v>
      </c>
      <c r="BY62" s="34">
        <v>79771</v>
      </c>
      <c r="BZ62" s="34">
        <v>16815</v>
      </c>
      <c r="CA62" s="34"/>
      <c r="CB62" s="34">
        <v>74978</v>
      </c>
      <c r="CC62" s="34"/>
      <c r="CD62" s="34"/>
      <c r="CE62" s="39"/>
      <c r="CF62" s="39"/>
      <c r="CG62" s="39"/>
      <c r="CH62" s="39"/>
    </row>
    <row r="63" spans="1:87" hidden="1" x14ac:dyDescent="0.2"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772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9"/>
      <c r="CE63" s="39"/>
      <c r="CF63" s="39"/>
      <c r="CG63" s="39"/>
      <c r="CH63" s="39"/>
      <c r="CI63" s="39"/>
    </row>
    <row r="64" spans="1:87" x14ac:dyDescent="0.2">
      <c r="C64" t="s">
        <v>169</v>
      </c>
      <c r="E64" s="2" t="s">
        <v>130</v>
      </c>
      <c r="F64" t="s">
        <v>137</v>
      </c>
      <c r="G64" s="34" t="s">
        <v>138</v>
      </c>
      <c r="H64" s="34">
        <v>6110911.2599999998</v>
      </c>
      <c r="I64" s="34">
        <v>48304</v>
      </c>
      <c r="J64" s="34">
        <v>8722</v>
      </c>
      <c r="K64" s="34">
        <v>219364</v>
      </c>
      <c r="L64" s="34">
        <v>0</v>
      </c>
      <c r="M64" s="34">
        <v>197591</v>
      </c>
      <c r="N64" s="34">
        <v>379690</v>
      </c>
      <c r="O64" s="34">
        <v>0</v>
      </c>
      <c r="P64" s="34">
        <v>116948</v>
      </c>
      <c r="Q64" s="34">
        <v>39945</v>
      </c>
      <c r="R64" s="34">
        <v>8879</v>
      </c>
      <c r="S64" s="34">
        <v>70523</v>
      </c>
      <c r="T64" s="34">
        <v>7251</v>
      </c>
      <c r="U64" s="34">
        <v>65612</v>
      </c>
      <c r="V64" s="34">
        <v>382435</v>
      </c>
      <c r="W64" s="34">
        <v>0</v>
      </c>
      <c r="X64" s="34">
        <v>314474</v>
      </c>
      <c r="Y64" s="34">
        <v>656700</v>
      </c>
      <c r="Z64" s="34">
        <v>136289</v>
      </c>
      <c r="AA64" s="34">
        <v>16594</v>
      </c>
      <c r="AB64" s="34">
        <v>143420</v>
      </c>
      <c r="AC64" s="34">
        <v>111673</v>
      </c>
      <c r="AD64" s="34">
        <v>18859</v>
      </c>
      <c r="AE64" s="34">
        <v>206940</v>
      </c>
      <c r="AF64" s="34">
        <v>57081</v>
      </c>
      <c r="AG64" s="34">
        <v>0</v>
      </c>
      <c r="AH64" s="34">
        <v>0</v>
      </c>
      <c r="AI64" s="34">
        <v>214152</v>
      </c>
      <c r="AJ64" s="34">
        <v>22617</v>
      </c>
      <c r="AK64" s="34">
        <v>0</v>
      </c>
      <c r="AL64" s="34">
        <v>7653</v>
      </c>
      <c r="AM64" s="34">
        <v>40003</v>
      </c>
      <c r="AN64" s="34">
        <v>0</v>
      </c>
      <c r="AO64" s="34">
        <v>6507824.9978430755</v>
      </c>
      <c r="AP64" s="34">
        <v>1518168</v>
      </c>
      <c r="AQ64" s="34">
        <v>66861</v>
      </c>
      <c r="AR64" s="34">
        <v>0</v>
      </c>
      <c r="AS64" s="772">
        <v>147462</v>
      </c>
      <c r="AT64" s="34">
        <v>386568</v>
      </c>
      <c r="AU64" s="34">
        <v>50701</v>
      </c>
      <c r="AV64" s="34">
        <v>69984</v>
      </c>
      <c r="AW64" s="34">
        <v>719375</v>
      </c>
      <c r="AX64" s="34">
        <v>0</v>
      </c>
      <c r="AY64" s="34">
        <v>180305</v>
      </c>
      <c r="AZ64" s="34">
        <v>204588</v>
      </c>
      <c r="BA64" s="34">
        <v>269269</v>
      </c>
      <c r="BB64" s="34">
        <v>52067</v>
      </c>
      <c r="BC64" s="34">
        <v>0</v>
      </c>
      <c r="BD64" s="34">
        <v>121809</v>
      </c>
      <c r="BE64" s="34">
        <v>26895</v>
      </c>
      <c r="BF64" s="34">
        <v>380100</v>
      </c>
      <c r="BG64" s="34">
        <v>53650</v>
      </c>
      <c r="BH64" s="34">
        <v>74924</v>
      </c>
      <c r="BI64" s="34">
        <v>234849</v>
      </c>
      <c r="BJ64" s="34">
        <v>47940</v>
      </c>
      <c r="BK64" s="34">
        <v>0</v>
      </c>
      <c r="BL64" s="34">
        <v>161697</v>
      </c>
      <c r="BM64" s="34">
        <v>0</v>
      </c>
      <c r="BN64" s="34">
        <v>156336</v>
      </c>
      <c r="BO64" s="34">
        <v>19991</v>
      </c>
      <c r="BP64" s="34">
        <v>39622</v>
      </c>
      <c r="BQ64" s="34">
        <v>22753</v>
      </c>
      <c r="BR64" s="34">
        <v>0</v>
      </c>
      <c r="BS64" s="34">
        <v>221752</v>
      </c>
      <c r="BT64" s="34">
        <v>48436</v>
      </c>
      <c r="BU64" s="34">
        <v>5018278</v>
      </c>
      <c r="BV64" s="34">
        <v>739846</v>
      </c>
      <c r="BW64" s="34">
        <v>37410</v>
      </c>
      <c r="BX64" s="34">
        <v>295130</v>
      </c>
      <c r="BY64" s="34">
        <v>104372</v>
      </c>
      <c r="BZ64" s="34">
        <v>17897</v>
      </c>
      <c r="CA64" s="34">
        <v>0</v>
      </c>
      <c r="CB64" s="34">
        <v>94390</v>
      </c>
      <c r="CC64" s="34">
        <v>0</v>
      </c>
      <c r="CD64" s="34">
        <v>0</v>
      </c>
      <c r="CE64" s="39"/>
      <c r="CF64" s="39"/>
    </row>
    <row r="65" spans="2:86" x14ac:dyDescent="0.2">
      <c r="C65" t="s">
        <v>170</v>
      </c>
      <c r="E65" s="2" t="s">
        <v>130</v>
      </c>
      <c r="F65" t="s">
        <v>112</v>
      </c>
      <c r="G65" s="34"/>
      <c r="H65" s="39">
        <v>6110911.2599999998</v>
      </c>
      <c r="I65" s="39">
        <v>48304</v>
      </c>
      <c r="J65" s="39">
        <v>8722</v>
      </c>
      <c r="K65" s="39">
        <v>219364</v>
      </c>
      <c r="L65" s="39"/>
      <c r="M65" s="39">
        <v>197591</v>
      </c>
      <c r="N65" s="39">
        <v>379690</v>
      </c>
      <c r="O65" s="39"/>
      <c r="P65" s="39">
        <v>116948</v>
      </c>
      <c r="Q65" s="39">
        <v>39945</v>
      </c>
      <c r="R65" s="39">
        <v>8879</v>
      </c>
      <c r="S65" s="39">
        <v>70523</v>
      </c>
      <c r="T65" s="39">
        <v>7251</v>
      </c>
      <c r="U65" s="39">
        <v>65612</v>
      </c>
      <c r="V65" s="39">
        <v>382435</v>
      </c>
      <c r="W65" s="39"/>
      <c r="X65" s="39">
        <v>314474</v>
      </c>
      <c r="Y65" s="39">
        <v>656700</v>
      </c>
      <c r="Z65" s="39">
        <v>136289</v>
      </c>
      <c r="AA65" s="39">
        <v>16594</v>
      </c>
      <c r="AB65" s="39">
        <v>143420</v>
      </c>
      <c r="AC65" s="39">
        <v>116734</v>
      </c>
      <c r="AD65" s="39">
        <v>18859</v>
      </c>
      <c r="AE65" s="39">
        <v>206940</v>
      </c>
      <c r="AF65" s="39">
        <v>61540</v>
      </c>
      <c r="AG65" s="39"/>
      <c r="AH65" s="39"/>
      <c r="AI65" s="39">
        <v>214152</v>
      </c>
      <c r="AJ65" s="39">
        <v>22617</v>
      </c>
      <c r="AK65" s="39"/>
      <c r="AL65" s="39">
        <v>7653</v>
      </c>
      <c r="AM65" s="39">
        <v>40003</v>
      </c>
      <c r="AN65" s="39"/>
      <c r="AO65" s="39">
        <v>6507824.9978430755</v>
      </c>
      <c r="AP65" s="39">
        <v>1518168</v>
      </c>
      <c r="AQ65" s="39">
        <v>66861</v>
      </c>
      <c r="AR65" s="39"/>
      <c r="AS65" s="774">
        <v>147462</v>
      </c>
      <c r="AT65" s="39">
        <v>386568</v>
      </c>
      <c r="AU65" s="39">
        <v>50701</v>
      </c>
      <c r="AV65" s="39">
        <v>69984</v>
      </c>
      <c r="AW65" s="39">
        <v>719375</v>
      </c>
      <c r="AX65" s="39"/>
      <c r="AY65" s="39">
        <v>194762</v>
      </c>
      <c r="AZ65" s="39">
        <v>204588</v>
      </c>
      <c r="BA65" s="39">
        <v>269269</v>
      </c>
      <c r="BB65" s="39">
        <v>52067</v>
      </c>
      <c r="BC65" s="39"/>
      <c r="BD65" s="39">
        <v>121809</v>
      </c>
      <c r="BE65" s="39">
        <v>26895</v>
      </c>
      <c r="BF65" s="39">
        <v>380100</v>
      </c>
      <c r="BG65" s="39">
        <v>53650</v>
      </c>
      <c r="BH65" s="39">
        <v>74924</v>
      </c>
      <c r="BI65" s="39">
        <v>244040</v>
      </c>
      <c r="BJ65" s="39">
        <v>47940</v>
      </c>
      <c r="BK65" s="39"/>
      <c r="BL65" s="39">
        <v>161697</v>
      </c>
      <c r="BM65" s="39"/>
      <c r="BN65" s="39">
        <v>156336</v>
      </c>
      <c r="BO65" s="39">
        <v>19991</v>
      </c>
      <c r="BP65" s="39">
        <v>39622</v>
      </c>
      <c r="BQ65" s="39">
        <v>22753</v>
      </c>
      <c r="BR65" s="39"/>
      <c r="BS65" s="39">
        <v>221752</v>
      </c>
      <c r="BT65" s="39">
        <v>48436</v>
      </c>
      <c r="BU65" s="39">
        <v>5018278</v>
      </c>
      <c r="BV65" s="39">
        <v>750598</v>
      </c>
      <c r="BW65" s="39">
        <v>37410</v>
      </c>
      <c r="BX65" s="39">
        <v>295130</v>
      </c>
      <c r="BY65" s="39">
        <v>104372</v>
      </c>
      <c r="BZ65" s="39">
        <v>17897</v>
      </c>
      <c r="CA65" s="39"/>
      <c r="CB65" s="39">
        <v>94390</v>
      </c>
      <c r="CC65" s="39"/>
      <c r="CD65" s="39"/>
      <c r="CE65" s="39"/>
      <c r="CF65" s="39"/>
      <c r="CG65" s="39"/>
      <c r="CH65" s="39"/>
    </row>
    <row r="66" spans="2:86" hidden="1" x14ac:dyDescent="0.2">
      <c r="F66" s="48" t="s">
        <v>171</v>
      </c>
      <c r="G66" s="52"/>
      <c r="H66" s="58" t="s">
        <v>603</v>
      </c>
      <c r="I66" s="58" t="s">
        <v>603</v>
      </c>
      <c r="J66" s="58" t="s">
        <v>603</v>
      </c>
      <c r="K66" s="58" t="s">
        <v>603</v>
      </c>
      <c r="L66" s="58"/>
      <c r="M66" s="58" t="s">
        <v>603</v>
      </c>
      <c r="N66" s="58" t="s">
        <v>603</v>
      </c>
      <c r="O66" s="58"/>
      <c r="P66" s="58" t="s">
        <v>603</v>
      </c>
      <c r="Q66" s="58" t="s">
        <v>603</v>
      </c>
      <c r="R66" s="58" t="s">
        <v>603</v>
      </c>
      <c r="S66" s="58" t="s">
        <v>603</v>
      </c>
      <c r="T66" s="58" t="s">
        <v>603</v>
      </c>
      <c r="U66" s="58" t="s">
        <v>603</v>
      </c>
      <c r="V66" s="58" t="s">
        <v>603</v>
      </c>
      <c r="W66" s="58"/>
      <c r="X66" s="58" t="s">
        <v>603</v>
      </c>
      <c r="Y66" s="58" t="s">
        <v>603</v>
      </c>
      <c r="Z66" s="58" t="s">
        <v>603</v>
      </c>
      <c r="AA66" s="58" t="s">
        <v>603</v>
      </c>
      <c r="AB66" s="58" t="s">
        <v>603</v>
      </c>
      <c r="AC66" s="58" t="s">
        <v>606</v>
      </c>
      <c r="AD66" s="58" t="s">
        <v>603</v>
      </c>
      <c r="AE66" s="58" t="s">
        <v>603</v>
      </c>
      <c r="AF66" s="58" t="s">
        <v>606</v>
      </c>
      <c r="AG66" s="58"/>
      <c r="AH66" s="58"/>
      <c r="AI66" s="58" t="s">
        <v>603</v>
      </c>
      <c r="AJ66" s="58" t="s">
        <v>603</v>
      </c>
      <c r="AK66" s="58"/>
      <c r="AL66" s="58" t="s">
        <v>603</v>
      </c>
      <c r="AM66" s="58" t="s">
        <v>603</v>
      </c>
      <c r="AN66" s="58"/>
      <c r="AO66" s="58" t="s">
        <v>603</v>
      </c>
      <c r="AP66" s="58" t="s">
        <v>603</v>
      </c>
      <c r="AQ66" s="58" t="s">
        <v>603</v>
      </c>
      <c r="AR66" s="58"/>
      <c r="AS66" s="779" t="s">
        <v>603</v>
      </c>
      <c r="AT66" s="58" t="s">
        <v>603</v>
      </c>
      <c r="AU66" s="58" t="s">
        <v>603</v>
      </c>
      <c r="AV66" s="58" t="s">
        <v>603</v>
      </c>
      <c r="AW66" s="58" t="s">
        <v>603</v>
      </c>
      <c r="AX66" s="58"/>
      <c r="AY66" s="58" t="s">
        <v>606</v>
      </c>
      <c r="AZ66" s="58" t="s">
        <v>603</v>
      </c>
      <c r="BA66" s="58" t="s">
        <v>603</v>
      </c>
      <c r="BB66" s="58" t="s">
        <v>603</v>
      </c>
      <c r="BC66" s="58"/>
      <c r="BD66" s="58" t="s">
        <v>603</v>
      </c>
      <c r="BE66" s="58" t="s">
        <v>603</v>
      </c>
      <c r="BF66" s="58" t="s">
        <v>603</v>
      </c>
      <c r="BG66" s="58" t="s">
        <v>603</v>
      </c>
      <c r="BH66" s="58" t="s">
        <v>603</v>
      </c>
      <c r="BI66" s="58" t="s">
        <v>606</v>
      </c>
      <c r="BJ66" s="58" t="s">
        <v>603</v>
      </c>
      <c r="BK66" s="58"/>
      <c r="BL66" s="58" t="s">
        <v>603</v>
      </c>
      <c r="BM66" s="58"/>
      <c r="BN66" s="58" t="s">
        <v>603</v>
      </c>
      <c r="BO66" s="58" t="s">
        <v>603</v>
      </c>
      <c r="BP66" s="58" t="s">
        <v>603</v>
      </c>
      <c r="BQ66" s="58" t="s">
        <v>603</v>
      </c>
      <c r="BR66" s="58"/>
      <c r="BS66" s="58" t="s">
        <v>603</v>
      </c>
      <c r="BT66" s="58" t="s">
        <v>603</v>
      </c>
      <c r="BU66" s="58" t="s">
        <v>603</v>
      </c>
      <c r="BV66" s="58" t="s">
        <v>606</v>
      </c>
      <c r="BW66" s="58" t="s">
        <v>603</v>
      </c>
      <c r="BX66" s="58" t="s">
        <v>603</v>
      </c>
      <c r="BY66" s="58" t="s">
        <v>603</v>
      </c>
      <c r="BZ66" s="58" t="s">
        <v>603</v>
      </c>
      <c r="CA66" s="58"/>
      <c r="CB66" s="58" t="s">
        <v>603</v>
      </c>
      <c r="CC66" s="58"/>
      <c r="CD66" s="43"/>
    </row>
    <row r="67" spans="2:86" x14ac:dyDescent="0.2">
      <c r="C67" s="57" t="s">
        <v>172</v>
      </c>
      <c r="D67" s="5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773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</row>
    <row r="68" spans="2:86" x14ac:dyDescent="0.2">
      <c r="B68">
        <v>2020</v>
      </c>
      <c r="C68" t="s">
        <v>173</v>
      </c>
      <c r="E68" s="2" t="s">
        <v>130</v>
      </c>
      <c r="F68" t="s">
        <v>174</v>
      </c>
      <c r="H68" s="59">
        <v>1.7041465854851615E-2</v>
      </c>
      <c r="I68" s="59">
        <v>1.7041465854851615E-2</v>
      </c>
      <c r="J68" s="59">
        <v>1.7041465854851615E-2</v>
      </c>
      <c r="K68" s="59">
        <v>1.7041465854851615E-2</v>
      </c>
      <c r="L68" s="59">
        <v>1.7041465854851615E-2</v>
      </c>
      <c r="M68" s="59">
        <v>1.7041465854851615E-2</v>
      </c>
      <c r="N68" s="59">
        <v>1.7041465854851615E-2</v>
      </c>
      <c r="O68" s="59">
        <v>1.7041465854851615E-2</v>
      </c>
      <c r="P68" s="59">
        <v>1.7041465854851615E-2</v>
      </c>
      <c r="Q68" s="59">
        <v>1.7041465854851615E-2</v>
      </c>
      <c r="R68" s="59">
        <v>1.7041465854851615E-2</v>
      </c>
      <c r="S68" s="59">
        <v>1.7041465854851615E-2</v>
      </c>
      <c r="T68" s="59">
        <v>1.7041465854851615E-2</v>
      </c>
      <c r="U68" s="59">
        <v>1.7041465854851615E-2</v>
      </c>
      <c r="V68" s="59">
        <v>1.7041465854851615E-2</v>
      </c>
      <c r="W68" s="59">
        <v>1.7041465854851615E-2</v>
      </c>
      <c r="X68" s="59">
        <v>1.7041465854851615E-2</v>
      </c>
      <c r="Y68" s="59">
        <v>1.7041465854851615E-2</v>
      </c>
      <c r="Z68" s="59">
        <v>1.7041465854851615E-2</v>
      </c>
      <c r="AA68" s="59">
        <v>1.7041465854851615E-2</v>
      </c>
      <c r="AB68" s="59">
        <v>1.7041465854851615E-2</v>
      </c>
      <c r="AC68" s="59">
        <v>1.7041465854851615E-2</v>
      </c>
      <c r="AD68" s="59">
        <v>1.7041465854851615E-2</v>
      </c>
      <c r="AE68" s="59">
        <v>1.7041465854851615E-2</v>
      </c>
      <c r="AF68" s="59">
        <v>1.7041465854851615E-2</v>
      </c>
      <c r="AG68" s="59">
        <v>1.7041465854851615E-2</v>
      </c>
      <c r="AH68" s="59">
        <v>1.7041465854851615E-2</v>
      </c>
      <c r="AI68" s="59">
        <v>1.7041465854851615E-2</v>
      </c>
      <c r="AJ68" s="59">
        <v>1.7041465854851615E-2</v>
      </c>
      <c r="AK68" s="59">
        <v>1.7041465854851615E-2</v>
      </c>
      <c r="AL68" s="59">
        <v>1.7041465854851615E-2</v>
      </c>
      <c r="AM68" s="59">
        <v>1.7041465854851615E-2</v>
      </c>
      <c r="AN68" s="59">
        <v>1.7041465854851615E-2</v>
      </c>
      <c r="AO68" s="59">
        <v>1.7041465854851615E-2</v>
      </c>
      <c r="AP68" s="59">
        <v>1.7041465854851615E-2</v>
      </c>
      <c r="AQ68" s="59">
        <v>1.7041465854851615E-2</v>
      </c>
      <c r="AR68" s="59">
        <v>1.7041465854851615E-2</v>
      </c>
      <c r="AS68" s="780">
        <v>1.7041465854851615E-2</v>
      </c>
      <c r="AT68" s="59">
        <v>1.7041465854851615E-2</v>
      </c>
      <c r="AU68" s="59">
        <v>1.7041465854851615E-2</v>
      </c>
      <c r="AV68" s="59">
        <v>1.7041465854851615E-2</v>
      </c>
      <c r="AW68" s="59">
        <v>1.7041465854851615E-2</v>
      </c>
      <c r="AX68" s="59">
        <v>1.7041465854851615E-2</v>
      </c>
      <c r="AY68" s="59">
        <v>1.7041465854851615E-2</v>
      </c>
      <c r="AZ68" s="59">
        <v>1.7041465854851615E-2</v>
      </c>
      <c r="BA68" s="59">
        <v>1.7041465854851615E-2</v>
      </c>
      <c r="BB68" s="59">
        <v>1.7041465854851615E-2</v>
      </c>
      <c r="BC68" s="59">
        <v>1.7041465854851615E-2</v>
      </c>
      <c r="BD68" s="59">
        <v>1.7041465854851615E-2</v>
      </c>
      <c r="BE68" s="59">
        <v>1.7041465854851615E-2</v>
      </c>
      <c r="BF68" s="59">
        <v>1.7041465854851615E-2</v>
      </c>
      <c r="BG68" s="59">
        <v>1.7041465854851615E-2</v>
      </c>
      <c r="BH68" s="59">
        <v>1.7041465854851615E-2</v>
      </c>
      <c r="BI68" s="59">
        <v>1.7041465854851615E-2</v>
      </c>
      <c r="BJ68" s="59">
        <v>1.7041465854851615E-2</v>
      </c>
      <c r="BK68" s="59">
        <v>1.7041465854851615E-2</v>
      </c>
      <c r="BL68" s="59">
        <v>1.7041465854851615E-2</v>
      </c>
      <c r="BM68" s="59">
        <v>1.7041465854851615E-2</v>
      </c>
      <c r="BN68" s="59">
        <v>1.7041465854851615E-2</v>
      </c>
      <c r="BO68" s="59">
        <v>1.7041465854851615E-2</v>
      </c>
      <c r="BP68" s="59">
        <v>1.7041465854851615E-2</v>
      </c>
      <c r="BQ68" s="59">
        <v>1.7041465854851615E-2</v>
      </c>
      <c r="BR68" s="59">
        <v>1.7041465854851615E-2</v>
      </c>
      <c r="BS68" s="59">
        <v>1.7041465854851615E-2</v>
      </c>
      <c r="BT68" s="59">
        <v>1.7041465854851615E-2</v>
      </c>
      <c r="BU68" s="59">
        <v>1.7041465854851615E-2</v>
      </c>
      <c r="BV68" s="59">
        <v>1.7041465854851615E-2</v>
      </c>
      <c r="BW68" s="59">
        <v>1.7041465854851615E-2</v>
      </c>
      <c r="BX68" s="59">
        <v>1.7041465854851615E-2</v>
      </c>
      <c r="BY68" s="59">
        <v>1.7041465854851615E-2</v>
      </c>
      <c r="BZ68" s="59">
        <v>1.7041465854851615E-2</v>
      </c>
      <c r="CA68" s="59">
        <v>1.7041465854851615E-2</v>
      </c>
      <c r="CB68" s="59">
        <v>1.7041465854851615E-2</v>
      </c>
      <c r="CC68" s="59">
        <v>1.7041465854851615E-2</v>
      </c>
      <c r="CD68" s="59"/>
      <c r="CE68" s="59"/>
      <c r="CF68" s="59"/>
      <c r="CG68" s="59"/>
      <c r="CH68" s="59"/>
    </row>
    <row r="69" spans="2:86" x14ac:dyDescent="0.2">
      <c r="B69">
        <v>2020</v>
      </c>
      <c r="C69" t="s">
        <v>175</v>
      </c>
      <c r="E69" s="2" t="s">
        <v>130</v>
      </c>
      <c r="F69" t="s">
        <v>176</v>
      </c>
      <c r="H69" s="59">
        <v>7.0404935826117857E-2</v>
      </c>
      <c r="I69" s="59">
        <v>7.0404935826117857E-2</v>
      </c>
      <c r="J69" s="59">
        <v>7.0404935826117857E-2</v>
      </c>
      <c r="K69" s="59">
        <v>7.0404935826117857E-2</v>
      </c>
      <c r="L69" s="59">
        <v>7.0404935826117857E-2</v>
      </c>
      <c r="M69" s="59">
        <v>7.0404935826117857E-2</v>
      </c>
      <c r="N69" s="59">
        <v>7.0404935826117857E-2</v>
      </c>
      <c r="O69" s="59">
        <v>7.0404935826117857E-2</v>
      </c>
      <c r="P69" s="59">
        <v>7.0404935826117857E-2</v>
      </c>
      <c r="Q69" s="59">
        <v>7.0404935826117857E-2</v>
      </c>
      <c r="R69" s="59">
        <v>7.0404935826117857E-2</v>
      </c>
      <c r="S69" s="59">
        <v>7.0404935826117857E-2</v>
      </c>
      <c r="T69" s="59">
        <v>7.0404935826117857E-2</v>
      </c>
      <c r="U69" s="59">
        <v>7.0404935826117857E-2</v>
      </c>
      <c r="V69" s="59">
        <v>7.0404935826117857E-2</v>
      </c>
      <c r="W69" s="59">
        <v>7.0404935826117857E-2</v>
      </c>
      <c r="X69" s="59">
        <v>7.0404935826117857E-2</v>
      </c>
      <c r="Y69" s="59">
        <v>7.0404935826117857E-2</v>
      </c>
      <c r="Z69" s="59">
        <v>7.0404935826117857E-2</v>
      </c>
      <c r="AA69" s="59">
        <v>7.0404935826117857E-2</v>
      </c>
      <c r="AB69" s="59">
        <v>7.0404935826117857E-2</v>
      </c>
      <c r="AC69" s="59">
        <v>7.0404935826117857E-2</v>
      </c>
      <c r="AD69" s="59">
        <v>7.0404935826117857E-2</v>
      </c>
      <c r="AE69" s="59">
        <v>7.0404935826117857E-2</v>
      </c>
      <c r="AF69" s="59">
        <v>7.0404935826117857E-2</v>
      </c>
      <c r="AG69" s="59">
        <v>7.0404935826117857E-2</v>
      </c>
      <c r="AH69" s="59">
        <v>7.0404935826117857E-2</v>
      </c>
      <c r="AI69" s="59">
        <v>7.0404935826117857E-2</v>
      </c>
      <c r="AJ69" s="59">
        <v>7.0404935826117857E-2</v>
      </c>
      <c r="AK69" s="59">
        <v>7.0404935826117857E-2</v>
      </c>
      <c r="AL69" s="59">
        <v>7.0404935826117857E-2</v>
      </c>
      <c r="AM69" s="59">
        <v>7.0404935826117857E-2</v>
      </c>
      <c r="AN69" s="59">
        <v>7.0404935826117857E-2</v>
      </c>
      <c r="AO69" s="59">
        <v>7.0404935826117857E-2</v>
      </c>
      <c r="AP69" s="59">
        <v>7.0404935826117857E-2</v>
      </c>
      <c r="AQ69" s="59">
        <v>7.0404935826117857E-2</v>
      </c>
      <c r="AR69" s="59">
        <v>7.0404935826117857E-2</v>
      </c>
      <c r="AS69" s="780">
        <v>7.0404935826117857E-2</v>
      </c>
      <c r="AT69" s="59">
        <v>7.0404935826117857E-2</v>
      </c>
      <c r="AU69" s="59">
        <v>7.0404935826117857E-2</v>
      </c>
      <c r="AV69" s="59">
        <v>7.0404935826117857E-2</v>
      </c>
      <c r="AW69" s="59">
        <v>7.0404935826117857E-2</v>
      </c>
      <c r="AX69" s="59">
        <v>7.0404935826117857E-2</v>
      </c>
      <c r="AY69" s="59">
        <v>7.0404935826117857E-2</v>
      </c>
      <c r="AZ69" s="59">
        <v>7.0404935826117857E-2</v>
      </c>
      <c r="BA69" s="59">
        <v>7.0404935826117857E-2</v>
      </c>
      <c r="BB69" s="59">
        <v>7.0404935826117857E-2</v>
      </c>
      <c r="BC69" s="59">
        <v>7.0404935826117857E-2</v>
      </c>
      <c r="BD69" s="59">
        <v>7.0404935826117857E-2</v>
      </c>
      <c r="BE69" s="59">
        <v>7.0404935826117857E-2</v>
      </c>
      <c r="BF69" s="59">
        <v>7.0404935826117857E-2</v>
      </c>
      <c r="BG69" s="59">
        <v>7.0404935826117857E-2</v>
      </c>
      <c r="BH69" s="59">
        <v>7.0404935826117857E-2</v>
      </c>
      <c r="BI69" s="59">
        <v>7.0404935826117857E-2</v>
      </c>
      <c r="BJ69" s="59">
        <v>7.0404935826117857E-2</v>
      </c>
      <c r="BK69" s="59">
        <v>7.0404935826117857E-2</v>
      </c>
      <c r="BL69" s="59">
        <v>7.0404935826117857E-2</v>
      </c>
      <c r="BM69" s="59">
        <v>7.0404935826117857E-2</v>
      </c>
      <c r="BN69" s="59">
        <v>7.0404935826117857E-2</v>
      </c>
      <c r="BO69" s="59">
        <v>7.0404935826117857E-2</v>
      </c>
      <c r="BP69" s="59">
        <v>7.0404935826117857E-2</v>
      </c>
      <c r="BQ69" s="59">
        <v>7.0404935826117857E-2</v>
      </c>
      <c r="BR69" s="59">
        <v>7.0404935826117857E-2</v>
      </c>
      <c r="BS69" s="59">
        <v>7.0404935826117857E-2</v>
      </c>
      <c r="BT69" s="59">
        <v>7.0404935826117857E-2</v>
      </c>
      <c r="BU69" s="59">
        <v>7.0404935826117857E-2</v>
      </c>
      <c r="BV69" s="59">
        <v>7.0404935826117857E-2</v>
      </c>
      <c r="BW69" s="59">
        <v>7.0404935826117857E-2</v>
      </c>
      <c r="BX69" s="59">
        <v>7.0404935826117857E-2</v>
      </c>
      <c r="BY69" s="59">
        <v>7.0404935826117857E-2</v>
      </c>
      <c r="BZ69" s="59">
        <v>7.0404935826117857E-2</v>
      </c>
      <c r="CA69" s="59">
        <v>7.0404935826117857E-2</v>
      </c>
      <c r="CB69" s="59">
        <v>7.0404935826117857E-2</v>
      </c>
      <c r="CC69" s="59">
        <v>7.0404935826117857E-2</v>
      </c>
      <c r="CD69" s="59"/>
      <c r="CE69" s="59"/>
      <c r="CF69" s="59"/>
      <c r="CG69" s="59"/>
      <c r="CH69" s="59"/>
    </row>
    <row r="70" spans="2:86" x14ac:dyDescent="0.2">
      <c r="B70">
        <v>2020</v>
      </c>
      <c r="C70" t="s">
        <v>177</v>
      </c>
      <c r="E70" s="2" t="s">
        <v>130</v>
      </c>
      <c r="F70" t="s">
        <v>112</v>
      </c>
      <c r="H70" s="60">
        <v>5.439589483473798E-2</v>
      </c>
      <c r="I70" s="60">
        <v>5.439589483473798E-2</v>
      </c>
      <c r="J70" s="60">
        <v>5.439589483473798E-2</v>
      </c>
      <c r="K70" s="60">
        <v>5.439589483473798E-2</v>
      </c>
      <c r="L70" s="60"/>
      <c r="M70" s="60">
        <v>5.439589483473798E-2</v>
      </c>
      <c r="N70" s="60">
        <v>5.439589483473798E-2</v>
      </c>
      <c r="O70" s="60"/>
      <c r="P70" s="60">
        <v>5.439589483473798E-2</v>
      </c>
      <c r="Q70" s="60">
        <v>5.439589483473798E-2</v>
      </c>
      <c r="R70" s="60">
        <v>5.439589483473798E-2</v>
      </c>
      <c r="S70" s="60">
        <v>5.439589483473798E-2</v>
      </c>
      <c r="T70" s="60">
        <v>5.439589483473798E-2</v>
      </c>
      <c r="U70" s="60">
        <v>5.439589483473798E-2</v>
      </c>
      <c r="V70" s="60">
        <v>5.439589483473798E-2</v>
      </c>
      <c r="W70" s="60"/>
      <c r="X70" s="60">
        <v>5.439589483473798E-2</v>
      </c>
      <c r="Y70" s="60">
        <v>5.439589483473798E-2</v>
      </c>
      <c r="Z70" s="60">
        <v>5.439589483473798E-2</v>
      </c>
      <c r="AA70" s="60">
        <v>5.439589483473798E-2</v>
      </c>
      <c r="AB70" s="60">
        <v>5.439589483473798E-2</v>
      </c>
      <c r="AC70" s="60">
        <v>5.439589483473798E-2</v>
      </c>
      <c r="AD70" s="60">
        <v>5.439589483473798E-2</v>
      </c>
      <c r="AE70" s="60">
        <v>5.439589483473798E-2</v>
      </c>
      <c r="AF70" s="60">
        <v>5.439589483473798E-2</v>
      </c>
      <c r="AG70" s="60">
        <v>5.439589483473798E-2</v>
      </c>
      <c r="AH70" s="60"/>
      <c r="AI70" s="60">
        <v>5.439589483473798E-2</v>
      </c>
      <c r="AJ70" s="60">
        <v>5.439589483473798E-2</v>
      </c>
      <c r="AK70" s="60"/>
      <c r="AL70" s="60">
        <v>5.439589483473798E-2</v>
      </c>
      <c r="AM70" s="60">
        <v>5.439589483473798E-2</v>
      </c>
      <c r="AN70" s="60"/>
      <c r="AO70" s="60">
        <v>5.439589483473798E-2</v>
      </c>
      <c r="AP70" s="60">
        <v>5.439589483473798E-2</v>
      </c>
      <c r="AQ70" s="60">
        <v>5.439589483473798E-2</v>
      </c>
      <c r="AR70" s="60">
        <v>5.439589483473798E-2</v>
      </c>
      <c r="AS70" s="781">
        <v>5.439589483473798E-2</v>
      </c>
      <c r="AT70" s="60">
        <v>5.439589483473798E-2</v>
      </c>
      <c r="AU70" s="60">
        <v>5.439589483473798E-2</v>
      </c>
      <c r="AV70" s="60">
        <v>5.439589483473798E-2</v>
      </c>
      <c r="AW70" s="60">
        <v>5.439589483473798E-2</v>
      </c>
      <c r="AX70" s="60">
        <v>5.439589483473798E-2</v>
      </c>
      <c r="AY70" s="60">
        <v>5.439589483473798E-2</v>
      </c>
      <c r="AZ70" s="60">
        <v>5.439589483473798E-2</v>
      </c>
      <c r="BA70" s="60">
        <v>5.439589483473798E-2</v>
      </c>
      <c r="BB70" s="60">
        <v>5.439589483473798E-2</v>
      </c>
      <c r="BC70" s="60"/>
      <c r="BD70" s="60">
        <v>5.439589483473798E-2</v>
      </c>
      <c r="BE70" s="60">
        <v>5.439589483473798E-2</v>
      </c>
      <c r="BF70" s="60">
        <v>5.439589483473798E-2</v>
      </c>
      <c r="BG70" s="60">
        <v>5.439589483473798E-2</v>
      </c>
      <c r="BH70" s="60">
        <v>5.439589483473798E-2</v>
      </c>
      <c r="BI70" s="60">
        <v>5.439589483473798E-2</v>
      </c>
      <c r="BJ70" s="60">
        <v>5.439589483473798E-2</v>
      </c>
      <c r="BK70" s="60"/>
      <c r="BL70" s="60">
        <v>5.439589483473798E-2</v>
      </c>
      <c r="BM70" s="60"/>
      <c r="BN70" s="60">
        <v>5.439589483473798E-2</v>
      </c>
      <c r="BO70" s="60">
        <v>5.439589483473798E-2</v>
      </c>
      <c r="BP70" s="60">
        <v>5.439589483473798E-2</v>
      </c>
      <c r="BQ70" s="60">
        <v>5.439589483473798E-2</v>
      </c>
      <c r="BR70" s="60">
        <v>5.439589483473798E-2</v>
      </c>
      <c r="BS70" s="60">
        <v>5.439589483473798E-2</v>
      </c>
      <c r="BT70" s="60">
        <v>5.439589483473798E-2</v>
      </c>
      <c r="BU70" s="60">
        <v>5.439589483473798E-2</v>
      </c>
      <c r="BV70" s="60">
        <v>5.439589483473798E-2</v>
      </c>
      <c r="BW70" s="60">
        <v>5.439589483473798E-2</v>
      </c>
      <c r="BX70" s="60">
        <v>5.439589483473798E-2</v>
      </c>
      <c r="BY70" s="60">
        <v>5.439589483473798E-2</v>
      </c>
      <c r="BZ70" s="60">
        <v>5.439589483473798E-2</v>
      </c>
      <c r="CA70" s="60">
        <v>5.439589483473798E-2</v>
      </c>
      <c r="CB70" s="60">
        <v>5.439589483473798E-2</v>
      </c>
      <c r="CC70" s="60">
        <v>5.439589483473798E-2</v>
      </c>
      <c r="CD70" s="60"/>
      <c r="CE70" s="60"/>
      <c r="CF70" s="60"/>
      <c r="CG70" s="60"/>
      <c r="CH70" s="60"/>
    </row>
    <row r="71" spans="2:86" x14ac:dyDescent="0.2">
      <c r="B71">
        <v>2019</v>
      </c>
      <c r="C71" t="s">
        <v>178</v>
      </c>
      <c r="E71" s="2" t="s">
        <v>130</v>
      </c>
      <c r="F71" t="s">
        <v>137</v>
      </c>
      <c r="H71" s="61">
        <v>152.32375585085606</v>
      </c>
      <c r="I71" s="61">
        <v>120.80912357248653</v>
      </c>
      <c r="J71" s="61">
        <v>128.25627624189059</v>
      </c>
      <c r="K71" s="61">
        <v>138.86213252083189</v>
      </c>
      <c r="L71" s="61">
        <v>0</v>
      </c>
      <c r="M71" s="61">
        <v>130.24480361682427</v>
      </c>
      <c r="N71" s="61">
        <v>146.33052649931889</v>
      </c>
      <c r="O71" s="61">
        <v>0</v>
      </c>
      <c r="P71" s="61">
        <v>128.44783469671762</v>
      </c>
      <c r="Q71" s="61">
        <v>136.79288064028393</v>
      </c>
      <c r="R71" s="61">
        <v>129.93924250199913</v>
      </c>
      <c r="S71" s="61">
        <v>123.91580871379877</v>
      </c>
      <c r="T71" s="61">
        <v>151.15332584424328</v>
      </c>
      <c r="U71" s="61">
        <v>155.90963362299166</v>
      </c>
      <c r="V71" s="61">
        <v>142.14962945969702</v>
      </c>
      <c r="W71" s="61">
        <v>0</v>
      </c>
      <c r="X71" s="61">
        <v>132.67085030445236</v>
      </c>
      <c r="Y71" s="61">
        <v>155.90963362299166</v>
      </c>
      <c r="Z71" s="61">
        <v>133.47187947293793</v>
      </c>
      <c r="AA71" s="61">
        <v>129.93924250199913</v>
      </c>
      <c r="AB71" s="61">
        <v>155.90963362299166</v>
      </c>
      <c r="AC71" s="61">
        <v>130.38976696127855</v>
      </c>
      <c r="AD71" s="61">
        <v>128.25627624189059</v>
      </c>
      <c r="AE71" s="61">
        <v>129.93924250199913</v>
      </c>
      <c r="AF71" s="61">
        <v>146.33052649931889</v>
      </c>
      <c r="AG71" s="61">
        <v>136.79288064028393</v>
      </c>
      <c r="AH71" s="61">
        <v>0</v>
      </c>
      <c r="AI71" s="61">
        <v>149.32714117508672</v>
      </c>
      <c r="AJ71" s="61">
        <v>129.93924250199913</v>
      </c>
      <c r="AK71" s="61">
        <v>0</v>
      </c>
      <c r="AL71" s="61">
        <v>118.46414706522935</v>
      </c>
      <c r="AM71" s="61">
        <v>118.46414706522935</v>
      </c>
      <c r="AN71" s="61">
        <v>0</v>
      </c>
      <c r="AO71" s="61">
        <v>144.16361873949333</v>
      </c>
      <c r="AP71" s="61">
        <v>151.15332584424328</v>
      </c>
      <c r="AQ71" s="61">
        <v>142.91279550073847</v>
      </c>
      <c r="AR71" s="61">
        <v>0</v>
      </c>
      <c r="AS71" s="782">
        <v>123.82510094921582</v>
      </c>
      <c r="AT71" s="61">
        <v>142.14962945969702</v>
      </c>
      <c r="AU71" s="61">
        <v>130.85164947422152</v>
      </c>
      <c r="AV71" s="61">
        <v>132.0297864792885</v>
      </c>
      <c r="AW71" s="61">
        <v>133.47187947293793</v>
      </c>
      <c r="AX71" s="61">
        <v>0</v>
      </c>
      <c r="AY71" s="61">
        <v>146.33052649931889</v>
      </c>
      <c r="AZ71" s="61">
        <v>147.61827567579755</v>
      </c>
      <c r="BA71" s="61">
        <v>128.44783469671762</v>
      </c>
      <c r="BB71" s="61">
        <v>128.44783469671762</v>
      </c>
      <c r="BC71" s="61">
        <v>0</v>
      </c>
      <c r="BD71" s="61">
        <v>121.14677745783855</v>
      </c>
      <c r="BE71" s="61">
        <v>134.7616652111825</v>
      </c>
      <c r="BF71" s="61">
        <v>149.32714117508672</v>
      </c>
      <c r="BG71" s="61">
        <v>147.61827567579755</v>
      </c>
      <c r="BH71" s="61">
        <v>142.91279550073847</v>
      </c>
      <c r="BI71" s="61">
        <v>152.32375585085606</v>
      </c>
      <c r="BJ71" s="61">
        <v>111.48834674661968</v>
      </c>
      <c r="BK71" s="61">
        <v>0</v>
      </c>
      <c r="BL71" s="61">
        <v>122.98621267273046</v>
      </c>
      <c r="BM71" s="61">
        <v>0</v>
      </c>
      <c r="BN71" s="61">
        <v>120.80912357248653</v>
      </c>
      <c r="BO71" s="61">
        <v>111.48834674661968</v>
      </c>
      <c r="BP71" s="61">
        <v>128.90970248158163</v>
      </c>
      <c r="BQ71" s="61">
        <v>128.25627624189059</v>
      </c>
      <c r="BR71" s="61">
        <v>0</v>
      </c>
      <c r="BS71" s="61">
        <v>128.25627624189059</v>
      </c>
      <c r="BT71" s="61">
        <v>137.46802067334647</v>
      </c>
      <c r="BU71" s="61">
        <v>152.32375585085606</v>
      </c>
      <c r="BV71" s="61">
        <v>153.04946487974487</v>
      </c>
      <c r="BW71" s="61">
        <v>142.91279550073847</v>
      </c>
      <c r="BX71" s="61">
        <v>142.14962945969702</v>
      </c>
      <c r="BY71" s="61">
        <v>128.44783469671762</v>
      </c>
      <c r="BZ71" s="61">
        <v>129.76126027158236</v>
      </c>
      <c r="CA71" s="61">
        <v>0</v>
      </c>
      <c r="CB71" s="61">
        <v>117.37289108346781</v>
      </c>
      <c r="CC71" s="61">
        <v>0</v>
      </c>
      <c r="CD71" s="61">
        <v>0</v>
      </c>
      <c r="CE71" s="35"/>
      <c r="CF71" s="35"/>
      <c r="CG71" s="35"/>
      <c r="CH71" s="35"/>
    </row>
    <row r="72" spans="2:86" x14ac:dyDescent="0.2">
      <c r="B72">
        <v>2020</v>
      </c>
      <c r="C72" t="s">
        <v>178</v>
      </c>
      <c r="E72" s="2" t="s">
        <v>130</v>
      </c>
      <c r="F72" t="s">
        <v>112</v>
      </c>
      <c r="G72" s="54"/>
      <c r="H72" s="35">
        <v>160.83904158608942</v>
      </c>
      <c r="I72" s="35">
        <v>127.56266113395586</v>
      </c>
      <c r="J72" s="35">
        <v>135.42612859641144</v>
      </c>
      <c r="K72" s="35">
        <v>146.62487924155016</v>
      </c>
      <c r="L72" s="35"/>
      <c r="M72" s="35">
        <v>137.52581971396236</v>
      </c>
      <c r="N72" s="35">
        <v>154.5107754563422</v>
      </c>
      <c r="O72" s="35"/>
      <c r="P72" s="35">
        <v>135.62839565652951</v>
      </c>
      <c r="Q72" s="35">
        <v>144.43995091301409</v>
      </c>
      <c r="R72" s="35">
        <v>137.20317695492631</v>
      </c>
      <c r="S72" s="35">
        <v>130.8430178836125</v>
      </c>
      <c r="T72" s="35">
        <v>159.60318156244662</v>
      </c>
      <c r="U72" s="35">
        <v>164.62537905455272</v>
      </c>
      <c r="V72" s="35">
        <v>150.09615562855043</v>
      </c>
      <c r="W72" s="35"/>
      <c r="X72" s="35">
        <v>140.08748858761635</v>
      </c>
      <c r="Y72" s="35">
        <v>164.62537905455272</v>
      </c>
      <c r="Z72" s="35">
        <v>140.93329732586639</v>
      </c>
      <c r="AA72" s="35">
        <v>137.20317695492631</v>
      </c>
      <c r="AB72" s="35">
        <v>164.62537905455272</v>
      </c>
      <c r="AC72" s="35">
        <v>137.67888687841679</v>
      </c>
      <c r="AD72" s="35">
        <v>135.42612859641144</v>
      </c>
      <c r="AE72" s="35">
        <v>137.20317695492631</v>
      </c>
      <c r="AF72" s="35">
        <v>154.5107754563422</v>
      </c>
      <c r="AG72" s="35">
        <v>144.43995091301409</v>
      </c>
      <c r="AH72" s="35"/>
      <c r="AI72" s="35">
        <v>157.67490852121503</v>
      </c>
      <c r="AJ72" s="35">
        <v>137.20317695492631</v>
      </c>
      <c r="AK72" s="35"/>
      <c r="AL72" s="35">
        <v>125.08659447014256</v>
      </c>
      <c r="AM72" s="35">
        <v>125.08659447014256</v>
      </c>
      <c r="AN72" s="35"/>
      <c r="AO72" s="35">
        <v>152.22273203626628</v>
      </c>
      <c r="AP72" s="35">
        <v>159.60318156244662</v>
      </c>
      <c r="AQ72" s="35">
        <v>150.90198459414094</v>
      </c>
      <c r="AR72" s="35"/>
      <c r="AS72" s="771">
        <v>130.7472393240671</v>
      </c>
      <c r="AT72" s="35">
        <v>150.09615562855043</v>
      </c>
      <c r="AU72" s="35">
        <v>138.16658979968574</v>
      </c>
      <c r="AV72" s="35">
        <v>139.41058766261668</v>
      </c>
      <c r="AW72" s="35">
        <v>140.93329732586639</v>
      </c>
      <c r="AX72" s="35"/>
      <c r="AY72" s="35">
        <v>154.5107754563422</v>
      </c>
      <c r="AZ72" s="35">
        <v>155.87051309011548</v>
      </c>
      <c r="BA72" s="35">
        <v>135.62839565652951</v>
      </c>
      <c r="BB72" s="35">
        <v>135.62839565652951</v>
      </c>
      <c r="BC72" s="35"/>
      <c r="BD72" s="35">
        <v>127.91919073109246</v>
      </c>
      <c r="BE72" s="35">
        <v>142.29518537039297</v>
      </c>
      <c r="BF72" s="35">
        <v>157.67490852121503</v>
      </c>
      <c r="BG72" s="35">
        <v>155.87051309011548</v>
      </c>
      <c r="BH72" s="35">
        <v>150.90198459414094</v>
      </c>
      <c r="BI72" s="35">
        <v>160.83904158608942</v>
      </c>
      <c r="BJ72" s="35">
        <v>117.72082915485139</v>
      </c>
      <c r="BK72" s="35"/>
      <c r="BL72" s="35">
        <v>129.86145505729903</v>
      </c>
      <c r="BM72" s="35"/>
      <c r="BN72" s="35">
        <v>127.56266113395586</v>
      </c>
      <c r="BO72" s="35">
        <v>117.72082915485139</v>
      </c>
      <c r="BP72" s="35">
        <v>136.1160830263824</v>
      </c>
      <c r="BQ72" s="35">
        <v>135.42612859641144</v>
      </c>
      <c r="BR72" s="35"/>
      <c r="BS72" s="35">
        <v>135.42612859641144</v>
      </c>
      <c r="BT72" s="35">
        <v>145.15283299268461</v>
      </c>
      <c r="BU72" s="35">
        <v>160.83904158608942</v>
      </c>
      <c r="BV72" s="35">
        <v>161.60531959719057</v>
      </c>
      <c r="BW72" s="35">
        <v>150.90198459414094</v>
      </c>
      <c r="BX72" s="35">
        <v>150.09615562855043</v>
      </c>
      <c r="BY72" s="35">
        <v>135.62839565652951</v>
      </c>
      <c r="BZ72" s="35">
        <v>137.01524506472518</v>
      </c>
      <c r="CA72" s="35"/>
      <c r="CB72" s="35">
        <v>123.93433450090004</v>
      </c>
      <c r="CC72" s="35"/>
      <c r="CD72" s="35"/>
      <c r="CE72" s="35"/>
      <c r="CF72" s="35"/>
      <c r="CG72" s="35"/>
      <c r="CH72" s="35"/>
    </row>
    <row r="74" spans="2:86" x14ac:dyDescent="0.2">
      <c r="C74" s="57" t="s">
        <v>179</v>
      </c>
      <c r="D74" s="57"/>
    </row>
    <row r="75" spans="2:86" x14ac:dyDescent="0.2">
      <c r="AV75" s="35"/>
    </row>
    <row r="76" spans="2:86" x14ac:dyDescent="0.2">
      <c r="C76" t="s">
        <v>180</v>
      </c>
      <c r="E76" s="2" t="s">
        <v>114</v>
      </c>
      <c r="F76" t="s">
        <v>168</v>
      </c>
      <c r="H76" s="37">
        <v>49478</v>
      </c>
      <c r="I76" s="35">
        <v>2198</v>
      </c>
      <c r="J76" s="35">
        <v>92</v>
      </c>
      <c r="K76" s="35">
        <v>1209</v>
      </c>
      <c r="L76" s="35"/>
      <c r="M76" s="35">
        <v>534</v>
      </c>
      <c r="N76" s="35">
        <v>1513</v>
      </c>
      <c r="O76" s="35"/>
      <c r="P76" s="35">
        <v>1555</v>
      </c>
      <c r="Q76" s="35">
        <v>160</v>
      </c>
      <c r="R76" s="35">
        <v>54</v>
      </c>
      <c r="S76" s="35">
        <v>376</v>
      </c>
      <c r="T76" s="35">
        <v>37</v>
      </c>
      <c r="U76" s="35">
        <v>168</v>
      </c>
      <c r="V76" s="35">
        <v>1530</v>
      </c>
      <c r="W76" s="35"/>
      <c r="X76" s="35">
        <v>3043</v>
      </c>
      <c r="Y76" s="35">
        <v>4712</v>
      </c>
      <c r="Z76" s="35">
        <v>443</v>
      </c>
      <c r="AA76" s="35">
        <v>101</v>
      </c>
      <c r="AB76" s="35">
        <v>1613</v>
      </c>
      <c r="AC76" s="35">
        <v>263</v>
      </c>
      <c r="AD76" s="35">
        <v>81</v>
      </c>
      <c r="AE76" s="35">
        <v>1015</v>
      </c>
      <c r="AF76" s="35">
        <v>691</v>
      </c>
      <c r="AG76" s="35"/>
      <c r="AH76" s="35"/>
      <c r="AI76" s="35">
        <v>1671</v>
      </c>
      <c r="AJ76" s="35">
        <v>97</v>
      </c>
      <c r="AK76" s="35"/>
      <c r="AL76" s="35">
        <v>21</v>
      </c>
      <c r="AM76" s="35">
        <v>71</v>
      </c>
      <c r="AN76" s="35"/>
      <c r="AO76" s="35">
        <v>123489</v>
      </c>
      <c r="AP76" s="35">
        <v>5913</v>
      </c>
      <c r="AQ76" s="35">
        <v>1464</v>
      </c>
      <c r="AR76" s="35"/>
      <c r="AS76" s="771">
        <v>335</v>
      </c>
      <c r="AT76" s="35">
        <v>1993</v>
      </c>
      <c r="AU76" s="35">
        <v>221</v>
      </c>
      <c r="AV76" s="35">
        <v>353</v>
      </c>
      <c r="AW76" s="35">
        <v>3070</v>
      </c>
      <c r="AX76" s="35"/>
      <c r="AY76" s="35">
        <v>2767</v>
      </c>
      <c r="AZ76" s="35">
        <v>1029</v>
      </c>
      <c r="BA76" s="35">
        <v>3287</v>
      </c>
      <c r="BB76" s="35">
        <v>369</v>
      </c>
      <c r="BC76" s="35"/>
      <c r="BD76" s="35">
        <v>574</v>
      </c>
      <c r="BE76" s="35">
        <v>370</v>
      </c>
      <c r="BF76" s="35">
        <v>2000</v>
      </c>
      <c r="BG76" s="35">
        <v>222</v>
      </c>
      <c r="BH76" s="35">
        <v>245</v>
      </c>
      <c r="BI76" s="35">
        <v>1006</v>
      </c>
      <c r="BJ76" s="35">
        <v>510</v>
      </c>
      <c r="BK76" s="35"/>
      <c r="BL76" s="35">
        <v>576</v>
      </c>
      <c r="BM76" s="35"/>
      <c r="BN76" s="35">
        <v>738</v>
      </c>
      <c r="BO76" s="35">
        <v>81</v>
      </c>
      <c r="BP76" s="35">
        <v>107</v>
      </c>
      <c r="BQ76" s="35">
        <v>712</v>
      </c>
      <c r="BR76" s="35"/>
      <c r="BS76" s="35">
        <v>1266</v>
      </c>
      <c r="BT76" s="35">
        <v>132</v>
      </c>
      <c r="BU76" s="35">
        <v>29010</v>
      </c>
      <c r="BV76" s="35">
        <v>3867</v>
      </c>
      <c r="BW76" s="35">
        <v>291</v>
      </c>
      <c r="BX76" s="35">
        <v>1654</v>
      </c>
      <c r="BY76" s="35">
        <v>494</v>
      </c>
      <c r="BZ76" s="35">
        <v>210</v>
      </c>
      <c r="CA76" s="35"/>
      <c r="CB76" s="35">
        <v>577</v>
      </c>
      <c r="CC76" s="35"/>
      <c r="CD76" s="35"/>
    </row>
    <row r="77" spans="2:86" x14ac:dyDescent="0.2">
      <c r="C77" t="s">
        <v>181</v>
      </c>
      <c r="E77" s="2" t="s">
        <v>130</v>
      </c>
      <c r="F77" t="s">
        <v>182</v>
      </c>
      <c r="G77" s="34" t="s">
        <v>138</v>
      </c>
      <c r="H77" s="62">
        <v>21586.805555555558</v>
      </c>
      <c r="I77" s="35">
        <v>1859.4888888888891</v>
      </c>
      <c r="J77" s="35">
        <v>92.083333333333329</v>
      </c>
      <c r="K77" s="35">
        <v>772.43333333333328</v>
      </c>
      <c r="L77" s="35">
        <v>0</v>
      </c>
      <c r="M77" s="35">
        <v>502.5</v>
      </c>
      <c r="N77" s="35">
        <v>1532.2722222222224</v>
      </c>
      <c r="O77" s="35">
        <v>0</v>
      </c>
      <c r="P77" s="35">
        <v>1020.6555555555556</v>
      </c>
      <c r="Q77" s="35">
        <v>148.22222222222223</v>
      </c>
      <c r="R77" s="35">
        <v>28.916666666666668</v>
      </c>
      <c r="S77" s="35">
        <v>336.38888888888891</v>
      </c>
      <c r="T77" s="35">
        <v>30.005555555555556</v>
      </c>
      <c r="U77" s="35">
        <v>149.36111111111114</v>
      </c>
      <c r="V77" s="35">
        <v>1528.0944444444444</v>
      </c>
      <c r="W77" s="35">
        <v>0</v>
      </c>
      <c r="X77" s="35">
        <v>1282.5333333333333</v>
      </c>
      <c r="Y77" s="35">
        <v>1751.0555555555557</v>
      </c>
      <c r="Z77" s="35">
        <v>392.6611111111111</v>
      </c>
      <c r="AA77" s="35">
        <v>137.5333333333333</v>
      </c>
      <c r="AB77" s="35">
        <v>520.68333333333328</v>
      </c>
      <c r="AC77" s="35">
        <v>269.26111111111106</v>
      </c>
      <c r="AD77" s="35">
        <v>80.48888888888888</v>
      </c>
      <c r="AE77" s="35">
        <v>940.15555555555557</v>
      </c>
      <c r="AF77" s="35">
        <v>306.38888888888891</v>
      </c>
      <c r="AG77" s="35">
        <v>0</v>
      </c>
      <c r="AH77" s="35">
        <v>0</v>
      </c>
      <c r="AI77" s="35">
        <v>1419.9555555555555</v>
      </c>
      <c r="AJ77" s="35">
        <v>72.344444444444434</v>
      </c>
      <c r="AK77" s="35">
        <v>0</v>
      </c>
      <c r="AL77" s="35">
        <v>21.166666666666668</v>
      </c>
      <c r="AM77" s="35">
        <v>66.805555555555557</v>
      </c>
      <c r="AN77" s="35">
        <v>0</v>
      </c>
      <c r="AO77" s="35">
        <v>122413.18888888888</v>
      </c>
      <c r="AP77" s="35">
        <v>5446.3888888888887</v>
      </c>
      <c r="AQ77" s="35">
        <v>766.11111111111109</v>
      </c>
      <c r="AR77" s="35">
        <v>0</v>
      </c>
      <c r="AS77" s="771">
        <v>351.60000000000008</v>
      </c>
      <c r="AT77" s="35">
        <v>1857.5</v>
      </c>
      <c r="AU77" s="35">
        <v>141.55555555555554</v>
      </c>
      <c r="AV77" s="35">
        <v>500.88888888888891</v>
      </c>
      <c r="AW77" s="35">
        <v>2754.3333333333335</v>
      </c>
      <c r="AX77" s="35">
        <v>0</v>
      </c>
      <c r="AY77" s="35">
        <v>1342.4166666666667</v>
      </c>
      <c r="AZ77" s="35">
        <v>1066.5</v>
      </c>
      <c r="BA77" s="35">
        <v>2091.2777777777778</v>
      </c>
      <c r="BB77" s="35">
        <v>336.14444444444439</v>
      </c>
      <c r="BC77" s="35">
        <v>0</v>
      </c>
      <c r="BD77" s="35">
        <v>585.55555555555554</v>
      </c>
      <c r="BE77" s="35">
        <v>370</v>
      </c>
      <c r="BF77" s="35">
        <v>1574.0555555555557</v>
      </c>
      <c r="BG77" s="35">
        <v>190.35000000000002</v>
      </c>
      <c r="BH77" s="35">
        <v>274.12777777777779</v>
      </c>
      <c r="BI77" s="35">
        <v>1124.8333333333333</v>
      </c>
      <c r="BJ77" s="35">
        <v>210.89999999999998</v>
      </c>
      <c r="BK77" s="35">
        <v>0</v>
      </c>
      <c r="BL77" s="35">
        <v>552.72222222222217</v>
      </c>
      <c r="BM77" s="35">
        <v>0</v>
      </c>
      <c r="BN77" s="35">
        <v>730.66666666666663</v>
      </c>
      <c r="BO77" s="35">
        <v>66.944444444444443</v>
      </c>
      <c r="BP77" s="35">
        <v>95.855555555555554</v>
      </c>
      <c r="BQ77" s="35">
        <v>317.29999999999995</v>
      </c>
      <c r="BR77" s="35">
        <v>0</v>
      </c>
      <c r="BS77" s="35">
        <v>1246.6944444444443</v>
      </c>
      <c r="BT77" s="35">
        <v>149.44999999999996</v>
      </c>
      <c r="BU77" s="35">
        <v>16630.722222222223</v>
      </c>
      <c r="BV77" s="35">
        <v>3291.9444444444443</v>
      </c>
      <c r="BW77" s="35">
        <v>246.86111111111111</v>
      </c>
      <c r="BX77" s="35">
        <v>1510.4277777777779</v>
      </c>
      <c r="BY77" s="35">
        <v>442.1</v>
      </c>
      <c r="BZ77" s="35">
        <v>99.722222222222229</v>
      </c>
      <c r="CA77" s="35">
        <v>0</v>
      </c>
      <c r="CB77" s="35">
        <v>482.73333333333335</v>
      </c>
      <c r="CC77" s="35">
        <v>0</v>
      </c>
      <c r="CD77" s="35">
        <v>0</v>
      </c>
    </row>
    <row r="78" spans="2:86" ht="13.5" thickBot="1" x14ac:dyDescent="0.25">
      <c r="C78" t="s">
        <v>183</v>
      </c>
      <c r="E78" s="2" t="s">
        <v>130</v>
      </c>
      <c r="F78" t="s">
        <v>112</v>
      </c>
      <c r="H78" s="39">
        <v>23054.76315789474</v>
      </c>
      <c r="I78" s="36">
        <v>1877.3052631578948</v>
      </c>
      <c r="J78" s="36">
        <v>92.078947368421055</v>
      </c>
      <c r="K78" s="36">
        <v>795.41052631578941</v>
      </c>
      <c r="L78" s="36">
        <v>0</v>
      </c>
      <c r="M78" s="36">
        <v>504.15789473684208</v>
      </c>
      <c r="N78" s="36">
        <v>1531.2578947368422</v>
      </c>
      <c r="O78" s="36">
        <v>0</v>
      </c>
      <c r="P78" s="36">
        <v>1048.7789473684211</v>
      </c>
      <c r="Q78" s="36">
        <v>148.84210526315789</v>
      </c>
      <c r="R78" s="36">
        <v>30.236842105263158</v>
      </c>
      <c r="S78" s="36">
        <v>338.4736842105263</v>
      </c>
      <c r="T78" s="36">
        <v>30.373684210526317</v>
      </c>
      <c r="U78" s="36">
        <v>150.34210526315792</v>
      </c>
      <c r="V78" s="36">
        <v>1528.1947368421054</v>
      </c>
      <c r="W78" s="36">
        <v>0</v>
      </c>
      <c r="X78" s="36">
        <v>1375.1894736842105</v>
      </c>
      <c r="Y78" s="36">
        <v>1906.8947368421052</v>
      </c>
      <c r="Z78" s="36">
        <v>395.31052631578945</v>
      </c>
      <c r="AA78" s="36">
        <v>135.61052631578946</v>
      </c>
      <c r="AB78" s="36">
        <v>578.17368421052629</v>
      </c>
      <c r="AC78" s="36">
        <v>268.93157894736834</v>
      </c>
      <c r="AD78" s="36">
        <v>80.515789473684194</v>
      </c>
      <c r="AE78" s="36">
        <v>944.09473684210525</v>
      </c>
      <c r="AF78" s="36">
        <v>326.63157894736844</v>
      </c>
      <c r="AG78" s="36">
        <v>0</v>
      </c>
      <c r="AH78" s="36">
        <v>0</v>
      </c>
      <c r="AI78" s="36">
        <v>1433.1684210526316</v>
      </c>
      <c r="AJ78" s="36">
        <v>73.642105263157887</v>
      </c>
      <c r="AK78" s="36">
        <v>0</v>
      </c>
      <c r="AL78" s="36">
        <v>21.157894736842106</v>
      </c>
      <c r="AM78" s="36">
        <v>67.026315789473685</v>
      </c>
      <c r="AN78" s="36">
        <v>0</v>
      </c>
      <c r="AO78" s="36">
        <v>122469.81052631578</v>
      </c>
      <c r="AP78" s="36">
        <v>5470.9473684210525</v>
      </c>
      <c r="AQ78" s="36">
        <v>802.84210526315792</v>
      </c>
      <c r="AR78" s="36">
        <v>0</v>
      </c>
      <c r="AS78" s="783">
        <v>350.72631578947374</v>
      </c>
      <c r="AT78" s="36">
        <v>1864.6315789473683</v>
      </c>
      <c r="AU78" s="36">
        <v>145.73684210526315</v>
      </c>
      <c r="AV78" s="36">
        <v>493.10526315789474</v>
      </c>
      <c r="AW78" s="36">
        <v>2770.9473684210525</v>
      </c>
      <c r="AX78" s="36">
        <v>0</v>
      </c>
      <c r="AY78" s="36">
        <v>1417.3947368421052</v>
      </c>
      <c r="AZ78" s="36">
        <v>1064.5263157894738</v>
      </c>
      <c r="BA78" s="36">
        <v>2154.2105263157896</v>
      </c>
      <c r="BB78" s="36">
        <v>337.87368421052622</v>
      </c>
      <c r="BC78" s="36">
        <v>0</v>
      </c>
      <c r="BD78" s="36">
        <v>584.9473684210526</v>
      </c>
      <c r="BE78" s="36">
        <v>370</v>
      </c>
      <c r="BF78" s="36">
        <v>1596.4736842105262</v>
      </c>
      <c r="BG78" s="36">
        <v>192.01578947368421</v>
      </c>
      <c r="BH78" s="36">
        <v>272.59473684210525</v>
      </c>
      <c r="BI78" s="36">
        <v>1118.578947368421</v>
      </c>
      <c r="BJ78" s="36">
        <v>226.64210526315787</v>
      </c>
      <c r="BK78" s="36">
        <v>0</v>
      </c>
      <c r="BL78" s="36">
        <v>553.9473684210526</v>
      </c>
      <c r="BM78" s="36">
        <v>0</v>
      </c>
      <c r="BN78" s="36">
        <v>731.0526315789474</v>
      </c>
      <c r="BO78" s="36">
        <v>67.684210526315795</v>
      </c>
      <c r="BP78" s="36">
        <v>96.442105263157899</v>
      </c>
      <c r="BQ78" s="36">
        <v>338.07368421052632</v>
      </c>
      <c r="BR78" s="36">
        <v>0</v>
      </c>
      <c r="BS78" s="36">
        <v>1247.7105263157894</v>
      </c>
      <c r="BT78" s="36">
        <v>148.53157894736839</v>
      </c>
      <c r="BU78" s="36">
        <v>17282.263157894737</v>
      </c>
      <c r="BV78" s="36">
        <v>3322.2105263157896</v>
      </c>
      <c r="BW78" s="36">
        <v>249.18421052631578</v>
      </c>
      <c r="BX78" s="36">
        <v>1517.984210526316</v>
      </c>
      <c r="BY78" s="36">
        <v>444.83157894736837</v>
      </c>
      <c r="BZ78" s="36">
        <v>105.52631578947368</v>
      </c>
      <c r="CA78" s="36">
        <v>0</v>
      </c>
      <c r="CB78" s="36">
        <v>487.69473684210533</v>
      </c>
      <c r="CC78" s="36">
        <v>0</v>
      </c>
      <c r="CD78" s="36">
        <v>0</v>
      </c>
    </row>
    <row r="79" spans="2:86" ht="13.5" thickBot="1" x14ac:dyDescent="0.25">
      <c r="C79" t="s">
        <v>184</v>
      </c>
      <c r="E79" s="2" t="s">
        <v>130</v>
      </c>
      <c r="F79" t="s">
        <v>185</v>
      </c>
      <c r="G79" s="34" t="s">
        <v>138</v>
      </c>
      <c r="H79" s="63">
        <v>937442</v>
      </c>
      <c r="I79" s="39">
        <v>11612</v>
      </c>
      <c r="J79" s="39">
        <v>1663</v>
      </c>
      <c r="K79" s="39">
        <v>35688</v>
      </c>
      <c r="L79" s="39">
        <v>9667</v>
      </c>
      <c r="M79" s="39">
        <v>37654</v>
      </c>
      <c r="N79" s="39">
        <v>64329</v>
      </c>
      <c r="O79" s="39">
        <v>50890</v>
      </c>
      <c r="P79" s="39">
        <v>28365</v>
      </c>
      <c r="Q79" s="39">
        <v>6463</v>
      </c>
      <c r="R79" s="39">
        <v>1306</v>
      </c>
      <c r="S79" s="39">
        <v>15533</v>
      </c>
      <c r="T79" s="39">
        <v>1958</v>
      </c>
      <c r="U79" s="39">
        <v>11205</v>
      </c>
      <c r="V79" s="64">
        <v>60557</v>
      </c>
      <c r="W79" s="39">
        <v>192960</v>
      </c>
      <c r="X79" s="64">
        <v>56311</v>
      </c>
      <c r="Y79" s="39">
        <v>84866</v>
      </c>
      <c r="Z79" s="64">
        <v>21831</v>
      </c>
      <c r="AA79" s="39">
        <v>3300</v>
      </c>
      <c r="AB79" s="39">
        <v>28183</v>
      </c>
      <c r="AC79" s="39">
        <v>19579</v>
      </c>
      <c r="AD79" s="39">
        <v>3777</v>
      </c>
      <c r="AE79" s="39">
        <v>46710</v>
      </c>
      <c r="AF79" s="39">
        <v>10151</v>
      </c>
      <c r="AG79" s="39">
        <v>50250</v>
      </c>
      <c r="AH79" s="39">
        <v>20971</v>
      </c>
      <c r="AI79" s="39">
        <v>20790</v>
      </c>
      <c r="AJ79" s="39">
        <v>2734</v>
      </c>
      <c r="AK79" s="39">
        <v>234464</v>
      </c>
      <c r="AL79" s="39">
        <v>1196</v>
      </c>
      <c r="AM79" s="39">
        <v>5496</v>
      </c>
      <c r="AN79" s="39">
        <v>134228</v>
      </c>
      <c r="AO79" s="64">
        <v>1258015</v>
      </c>
      <c r="AP79" s="39">
        <v>300664</v>
      </c>
      <c r="AQ79" s="39">
        <v>14707</v>
      </c>
      <c r="AR79" s="39">
        <v>5580</v>
      </c>
      <c r="AS79" s="774">
        <v>26944</v>
      </c>
      <c r="AT79" s="39">
        <v>86611</v>
      </c>
      <c r="AU79" s="39">
        <v>9571</v>
      </c>
      <c r="AV79" s="64">
        <v>12816</v>
      </c>
      <c r="AW79" s="39">
        <v>146974</v>
      </c>
      <c r="AX79" s="39">
        <v>6914</v>
      </c>
      <c r="AY79" s="39">
        <v>29142</v>
      </c>
      <c r="AZ79" s="64">
        <v>39825</v>
      </c>
      <c r="BA79" s="39">
        <v>51048</v>
      </c>
      <c r="BB79" s="39">
        <v>7882</v>
      </c>
      <c r="BC79" s="39">
        <v>18940</v>
      </c>
      <c r="BD79" s="39">
        <v>23754</v>
      </c>
      <c r="BE79" s="39">
        <v>6026</v>
      </c>
      <c r="BF79" s="39">
        <v>62674</v>
      </c>
      <c r="BG79" s="39">
        <v>11256</v>
      </c>
      <c r="BH79" s="39">
        <v>12862</v>
      </c>
      <c r="BI79" s="39">
        <v>52710</v>
      </c>
      <c r="BJ79" s="39">
        <v>10475</v>
      </c>
      <c r="BK79" s="39">
        <v>3377</v>
      </c>
      <c r="BL79" s="39">
        <v>35012</v>
      </c>
      <c r="BM79" s="39">
        <v>325540</v>
      </c>
      <c r="BN79" s="39">
        <v>32870</v>
      </c>
      <c r="BO79" s="39">
        <v>4155</v>
      </c>
      <c r="BP79" s="39">
        <v>5818</v>
      </c>
      <c r="BQ79" s="39">
        <v>2754</v>
      </c>
      <c r="BR79" s="39">
        <v>16419</v>
      </c>
      <c r="BS79" s="64">
        <v>55088</v>
      </c>
      <c r="BT79" s="39">
        <v>6700</v>
      </c>
      <c r="BU79" s="39">
        <v>700386</v>
      </c>
      <c r="BV79" s="64">
        <v>152238</v>
      </c>
      <c r="BW79" s="39">
        <v>12046</v>
      </c>
      <c r="BX79" s="39">
        <v>51914</v>
      </c>
      <c r="BY79" s="39">
        <v>21411</v>
      </c>
      <c r="BZ79" s="39">
        <v>3613</v>
      </c>
      <c r="CA79" s="39">
        <v>3770</v>
      </c>
      <c r="CB79" s="39">
        <v>22007</v>
      </c>
      <c r="CC79" s="39">
        <v>39669</v>
      </c>
      <c r="CD79" s="39">
        <v>15074</v>
      </c>
      <c r="CE79" s="39"/>
      <c r="CF79" s="39"/>
      <c r="CG79" s="39"/>
    </row>
    <row r="80" spans="2:86" x14ac:dyDescent="0.2">
      <c r="C80" t="s">
        <v>186</v>
      </c>
      <c r="E80" s="2" t="s">
        <v>130</v>
      </c>
      <c r="F80" t="s">
        <v>112</v>
      </c>
      <c r="H80" s="51">
        <v>0.13291382293517892</v>
      </c>
      <c r="I80" s="51">
        <v>4.4092318291422669E-2</v>
      </c>
      <c r="J80" s="51">
        <v>-2.164762477450391E-2</v>
      </c>
      <c r="K80" s="51">
        <v>3.440932526339386E-2</v>
      </c>
      <c r="L80" s="51"/>
      <c r="M80" s="51">
        <v>7.9911828756573003E-2</v>
      </c>
      <c r="N80" s="51">
        <v>6.5895630275614417E-2</v>
      </c>
      <c r="O80" s="51"/>
      <c r="P80" s="51">
        <v>4.7734884540807335E-2</v>
      </c>
      <c r="Q80" s="51">
        <v>0.1268760637474857</v>
      </c>
      <c r="R80" s="51">
        <v>-6.355283307810107E-2</v>
      </c>
      <c r="S80" s="51">
        <v>0.17189210068885599</v>
      </c>
      <c r="T80" s="51">
        <v>0.2303370786516854</v>
      </c>
      <c r="U80" s="51">
        <v>0.12556894243641231</v>
      </c>
      <c r="V80" s="51">
        <v>0.11153128457486335</v>
      </c>
      <c r="W80" s="51"/>
      <c r="X80" s="51">
        <v>7.5953188542203121E-2</v>
      </c>
      <c r="Y80" s="51">
        <v>6.1720830485706882E-2</v>
      </c>
      <c r="Z80" s="51">
        <v>7.8787045943841325E-2</v>
      </c>
      <c r="AA80" s="51">
        <v>8.4848484848484857E-3</v>
      </c>
      <c r="AB80" s="51">
        <v>8.8067274598162007E-2</v>
      </c>
      <c r="AC80" s="51">
        <v>0.1059808979008121</v>
      </c>
      <c r="AD80" s="51">
        <v>-4.2361662695260789E-3</v>
      </c>
      <c r="AE80" s="51">
        <v>2.4727039177906231E-2</v>
      </c>
      <c r="AF80" s="51">
        <v>0.15111811644172987</v>
      </c>
      <c r="AG80" s="51"/>
      <c r="AH80" s="51"/>
      <c r="AI80" s="51">
        <v>8.5329485329485324E-2</v>
      </c>
      <c r="AJ80" s="51">
        <v>-2.74323335771763E-2</v>
      </c>
      <c r="AK80" s="51"/>
      <c r="AL80" s="51">
        <v>6.4381270903010032E-2</v>
      </c>
      <c r="AM80" s="51">
        <v>-4.0029112081513829E-3</v>
      </c>
      <c r="AN80" s="51"/>
      <c r="AO80" s="51">
        <v>8.2229544162827947E-2</v>
      </c>
      <c r="AP80" s="51">
        <v>0.15194037197669158</v>
      </c>
      <c r="AQ80" s="51">
        <v>0.31100836336438431</v>
      </c>
      <c r="AR80" s="51"/>
      <c r="AS80" s="777">
        <v>2.8726247030878858E-2</v>
      </c>
      <c r="AT80" s="51">
        <v>0.14335361559155305</v>
      </c>
      <c r="AU80" s="51">
        <v>0.11158708598892488</v>
      </c>
      <c r="AV80" s="51">
        <v>8.7390761548064924E-2</v>
      </c>
      <c r="AW80" s="51">
        <v>0.10318831902241213</v>
      </c>
      <c r="AX80" s="51"/>
      <c r="AY80" s="51">
        <v>0.41448768101022582</v>
      </c>
      <c r="AZ80" s="51">
        <v>0.1095291902071563</v>
      </c>
      <c r="BA80" s="51">
        <v>0.11606723084156088</v>
      </c>
      <c r="BB80" s="51">
        <v>0.22202486678507993</v>
      </c>
      <c r="BC80" s="51"/>
      <c r="BD80" s="51">
        <v>2.2564620695461817E-2</v>
      </c>
      <c r="BE80" s="51">
        <v>-1.6096913375373383E-2</v>
      </c>
      <c r="BF80" s="51">
        <v>0.18074480645881866</v>
      </c>
      <c r="BG80" s="51">
        <v>0.12802061122956646</v>
      </c>
      <c r="BH80" s="51">
        <v>0.13139480640646867</v>
      </c>
      <c r="BI80" s="51">
        <v>0.12855245683930944</v>
      </c>
      <c r="BJ80" s="51">
        <v>9.2315035799522674E-2</v>
      </c>
      <c r="BK80" s="51"/>
      <c r="BL80" s="51">
        <v>7.0118816405803724E-2</v>
      </c>
      <c r="BM80" s="51"/>
      <c r="BN80" s="51">
        <v>2.6802555521752359E-2</v>
      </c>
      <c r="BO80" s="51">
        <v>4.5728038507821901E-2</v>
      </c>
      <c r="BP80" s="51">
        <v>1.3922310072189756E-2</v>
      </c>
      <c r="BQ80" s="51">
        <v>3.1590413943355121E-2</v>
      </c>
      <c r="BR80" s="51"/>
      <c r="BS80" s="51">
        <v>3.2656839965146678E-2</v>
      </c>
      <c r="BT80" s="51">
        <v>0.15208955223880596</v>
      </c>
      <c r="BU80" s="51">
        <v>0.1124951098394314</v>
      </c>
      <c r="BV80" s="51">
        <v>0.11331599206505603</v>
      </c>
      <c r="BW80" s="51">
        <v>0.18196911837954508</v>
      </c>
      <c r="BX80" s="51">
        <v>0.1256886389028008</v>
      </c>
      <c r="BY80" s="51">
        <v>0.12344122180187754</v>
      </c>
      <c r="BZ80" s="51">
        <v>6.8087461942983665E-2</v>
      </c>
      <c r="CA80" s="51"/>
      <c r="CB80" s="51">
        <v>8.8426409778706777E-2</v>
      </c>
      <c r="CC80" s="51"/>
      <c r="CD80" s="51"/>
    </row>
    <row r="81" spans="2:84" s="65" customFormat="1" hidden="1" x14ac:dyDescent="0.2">
      <c r="E81" s="66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784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8"/>
    </row>
    <row r="82" spans="2:84" x14ac:dyDescent="0.2"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773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</row>
    <row r="83" spans="2:84" x14ac:dyDescent="0.2">
      <c r="H83" s="3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78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</row>
    <row r="84" spans="2:84" x14ac:dyDescent="0.2">
      <c r="B84" s="31" t="s">
        <v>187</v>
      </c>
    </row>
    <row r="85" spans="2:84" x14ac:dyDescent="0.2">
      <c r="B85" s="31"/>
    </row>
    <row r="86" spans="2:84" x14ac:dyDescent="0.2">
      <c r="C86" t="s">
        <v>191</v>
      </c>
      <c r="E86" s="2" t="s">
        <v>130</v>
      </c>
      <c r="F86" t="s">
        <v>188</v>
      </c>
      <c r="H86" s="47">
        <v>1</v>
      </c>
      <c r="I86" s="47">
        <v>1</v>
      </c>
      <c r="J86" s="47">
        <v>1</v>
      </c>
      <c r="K86" s="47">
        <v>1</v>
      </c>
      <c r="L86" s="47">
        <v>1</v>
      </c>
      <c r="M86" s="47">
        <v>1</v>
      </c>
      <c r="N86" s="47">
        <v>1</v>
      </c>
      <c r="O86" s="47">
        <v>1</v>
      </c>
      <c r="P86" s="47">
        <v>1</v>
      </c>
      <c r="Q86" s="47">
        <v>1</v>
      </c>
      <c r="R86" s="47">
        <v>1</v>
      </c>
      <c r="S86" s="47">
        <v>1</v>
      </c>
      <c r="T86" s="47">
        <v>1</v>
      </c>
      <c r="U86" s="47">
        <v>1</v>
      </c>
      <c r="V86" s="47">
        <v>1</v>
      </c>
      <c r="W86" s="47">
        <v>1</v>
      </c>
      <c r="X86" s="47">
        <v>1</v>
      </c>
      <c r="Y86" s="47">
        <v>1</v>
      </c>
      <c r="Z86" s="47">
        <v>1</v>
      </c>
      <c r="AA86" s="47">
        <v>1</v>
      </c>
      <c r="AB86" s="47">
        <v>1</v>
      </c>
      <c r="AC86" s="47">
        <v>1</v>
      </c>
      <c r="AD86" s="47">
        <v>1</v>
      </c>
      <c r="AE86" s="47">
        <v>1</v>
      </c>
      <c r="AF86" s="47">
        <v>1</v>
      </c>
      <c r="AG86" s="47">
        <v>1</v>
      </c>
      <c r="AH86" s="47">
        <v>1</v>
      </c>
      <c r="AI86" s="47">
        <v>1</v>
      </c>
      <c r="AJ86" s="47">
        <v>1</v>
      </c>
      <c r="AK86" s="47">
        <v>1</v>
      </c>
      <c r="AL86" s="47">
        <v>1</v>
      </c>
      <c r="AM86" s="47">
        <v>1</v>
      </c>
      <c r="AN86" s="47">
        <v>1</v>
      </c>
      <c r="AO86" s="47">
        <v>1</v>
      </c>
      <c r="AP86" s="47">
        <v>1</v>
      </c>
      <c r="AQ86" s="47">
        <v>1</v>
      </c>
      <c r="AR86" s="47">
        <v>1</v>
      </c>
      <c r="AS86" s="776">
        <v>1</v>
      </c>
      <c r="AT86" s="47">
        <v>1</v>
      </c>
      <c r="AU86" s="47">
        <v>1</v>
      </c>
      <c r="AV86" s="47">
        <v>1</v>
      </c>
      <c r="AW86" s="47">
        <v>1</v>
      </c>
      <c r="AX86" s="47">
        <v>1</v>
      </c>
      <c r="AY86" s="47">
        <v>1</v>
      </c>
      <c r="AZ86" s="47">
        <v>1</v>
      </c>
      <c r="BA86" s="47">
        <v>1</v>
      </c>
      <c r="BB86" s="47">
        <v>1</v>
      </c>
      <c r="BC86" s="47">
        <v>1</v>
      </c>
      <c r="BD86" s="47">
        <v>1</v>
      </c>
      <c r="BE86" s="47">
        <v>1</v>
      </c>
      <c r="BF86" s="47">
        <v>1</v>
      </c>
      <c r="BG86" s="47">
        <v>1</v>
      </c>
      <c r="BH86" s="47">
        <v>1</v>
      </c>
      <c r="BI86" s="47">
        <v>1</v>
      </c>
      <c r="BJ86" s="47">
        <v>1</v>
      </c>
      <c r="BK86" s="47">
        <v>1</v>
      </c>
      <c r="BL86" s="47">
        <v>1</v>
      </c>
      <c r="BM86" s="47">
        <v>1</v>
      </c>
      <c r="BN86" s="47">
        <v>1</v>
      </c>
      <c r="BO86" s="47">
        <v>1</v>
      </c>
      <c r="BP86" s="47">
        <v>1</v>
      </c>
      <c r="BQ86" s="47">
        <v>1</v>
      </c>
      <c r="BR86" s="47">
        <v>1</v>
      </c>
      <c r="BS86" s="47">
        <v>1</v>
      </c>
      <c r="BT86" s="47">
        <v>1</v>
      </c>
      <c r="BU86" s="47">
        <v>1</v>
      </c>
      <c r="BV86" s="47">
        <v>1</v>
      </c>
      <c r="BW86" s="47">
        <v>1</v>
      </c>
      <c r="BX86" s="47">
        <v>1</v>
      </c>
      <c r="BY86" s="47">
        <v>1</v>
      </c>
      <c r="BZ86" s="47">
        <v>1</v>
      </c>
      <c r="CA86" s="47">
        <v>1</v>
      </c>
      <c r="CB86" s="47">
        <v>1</v>
      </c>
      <c r="CC86" s="47">
        <v>1</v>
      </c>
      <c r="CD86" s="47">
        <v>1</v>
      </c>
      <c r="CE86" s="47"/>
      <c r="CF86" s="47"/>
    </row>
    <row r="87" spans="2:84" x14ac:dyDescent="0.2">
      <c r="C87" t="s">
        <v>193</v>
      </c>
      <c r="E87" s="2" t="s">
        <v>130</v>
      </c>
      <c r="F87" t="s">
        <v>112</v>
      </c>
      <c r="H87" s="69">
        <v>0.1076524925806942</v>
      </c>
      <c r="I87" s="69">
        <v>0.13573504642436046</v>
      </c>
      <c r="J87" s="69">
        <v>0.12785364176386319</v>
      </c>
      <c r="K87" s="69">
        <v>0.11808857965030711</v>
      </c>
      <c r="L87" s="69"/>
      <c r="M87" s="69">
        <v>0.12590162172488817</v>
      </c>
      <c r="N87" s="69">
        <v>0.11206159363250896</v>
      </c>
      <c r="O87" s="69"/>
      <c r="P87" s="69">
        <v>0.12766296944838101</v>
      </c>
      <c r="Q87" s="69">
        <v>0.11987489348746654</v>
      </c>
      <c r="R87" s="69">
        <v>0.12619768809523013</v>
      </c>
      <c r="S87" s="69">
        <v>0.13233204194689435</v>
      </c>
      <c r="T87" s="69">
        <v>0.10848608130194365</v>
      </c>
      <c r="U87" s="69">
        <v>0.10517651549518858</v>
      </c>
      <c r="V87" s="69">
        <v>0.11535754302649807</v>
      </c>
      <c r="W87" s="69"/>
      <c r="X87" s="69">
        <v>0.12359935855515844</v>
      </c>
      <c r="Y87" s="69">
        <v>0.10517651549518858</v>
      </c>
      <c r="Z87" s="69">
        <v>0.12285757914964057</v>
      </c>
      <c r="AA87" s="69">
        <v>0.12619768809523013</v>
      </c>
      <c r="AB87" s="69">
        <v>0.10517651549518858</v>
      </c>
      <c r="AC87" s="69">
        <v>0.12576164816267699</v>
      </c>
      <c r="AD87" s="69">
        <v>0.12785364176386319</v>
      </c>
      <c r="AE87" s="69">
        <v>0.12619768809523013</v>
      </c>
      <c r="AF87" s="69">
        <v>0.11206159363250896</v>
      </c>
      <c r="AG87" s="69"/>
      <c r="AH87" s="69"/>
      <c r="AI87" s="69">
        <v>0.10981280340303971</v>
      </c>
      <c r="AJ87" s="69">
        <v>0.12619768809523013</v>
      </c>
      <c r="AK87" s="69"/>
      <c r="AL87" s="69">
        <v>0.13842189728144996</v>
      </c>
      <c r="AM87" s="69">
        <v>0.13842189728144996</v>
      </c>
      <c r="AN87" s="69"/>
      <c r="AO87" s="69">
        <v>0.11374597932526474</v>
      </c>
      <c r="AP87" s="69">
        <v>0.10848608130194365</v>
      </c>
      <c r="AQ87" s="69">
        <v>0.11474152429208499</v>
      </c>
      <c r="AR87" s="69"/>
      <c r="AS87" s="786">
        <v>0.13242898144959361</v>
      </c>
      <c r="AT87" s="69">
        <v>0.11535754302649807</v>
      </c>
      <c r="AU87" s="69">
        <v>0.12531773242818967</v>
      </c>
      <c r="AV87" s="69">
        <v>0.12419948887193055</v>
      </c>
      <c r="AW87" s="69">
        <v>0.12285757914964057</v>
      </c>
      <c r="AX87" s="69"/>
      <c r="AY87" s="69">
        <v>0.11206159363250896</v>
      </c>
      <c r="AZ87" s="69">
        <v>0.11108402344850221</v>
      </c>
      <c r="BA87" s="69">
        <v>0.12766296944838101</v>
      </c>
      <c r="BB87" s="69">
        <v>0.12766296944838101</v>
      </c>
      <c r="BC87" s="69"/>
      <c r="BD87" s="69">
        <v>0.13535673288795974</v>
      </c>
      <c r="BE87" s="69">
        <v>0.12168172581498385</v>
      </c>
      <c r="BF87" s="69">
        <v>0.10981280340303971</v>
      </c>
      <c r="BG87" s="69">
        <v>0.11108402344850221</v>
      </c>
      <c r="BH87" s="69">
        <v>0.11474152429208499</v>
      </c>
      <c r="BI87" s="69">
        <v>0.1076524925806942</v>
      </c>
      <c r="BJ87" s="69">
        <v>0.14708292368767181</v>
      </c>
      <c r="BK87" s="69"/>
      <c r="BL87" s="69">
        <v>0.13333227879968423</v>
      </c>
      <c r="BM87" s="69"/>
      <c r="BN87" s="69">
        <v>0.13573504642436046</v>
      </c>
      <c r="BO87" s="69">
        <v>0.14708292368767181</v>
      </c>
      <c r="BP87" s="69">
        <v>0.12720556855633636</v>
      </c>
      <c r="BQ87" s="69">
        <v>0.12785364176386319</v>
      </c>
      <c r="BR87" s="69" t="e">
        <v>#DIV/0!</v>
      </c>
      <c r="BS87" s="69">
        <v>0.12785364176386319</v>
      </c>
      <c r="BT87" s="69">
        <v>0.11928615772800716</v>
      </c>
      <c r="BU87" s="69">
        <v>0.1076524925806942</v>
      </c>
      <c r="BV87" s="69">
        <v>0.10714204070874822</v>
      </c>
      <c r="BW87" s="69">
        <v>0.11474152429208499</v>
      </c>
      <c r="BX87" s="69">
        <v>0.11535754302649807</v>
      </c>
      <c r="BY87" s="69">
        <v>0.12766296944838101</v>
      </c>
      <c r="BZ87" s="69">
        <v>0.12637078248375272</v>
      </c>
      <c r="CA87" s="69"/>
      <c r="CB87" s="69">
        <v>0.13970885308547581</v>
      </c>
      <c r="CC87" s="69"/>
      <c r="CD87" s="69"/>
      <c r="CE87" s="69"/>
      <c r="CF87" s="69"/>
    </row>
    <row r="88" spans="2:84" x14ac:dyDescent="0.2">
      <c r="C88" t="s">
        <v>194</v>
      </c>
      <c r="E88" s="2" t="s">
        <v>130</v>
      </c>
      <c r="F88" t="s">
        <v>112</v>
      </c>
      <c r="H88" s="37">
        <v>1062041</v>
      </c>
      <c r="I88" s="37">
        <v>12124</v>
      </c>
      <c r="J88" s="37">
        <v>1627</v>
      </c>
      <c r="K88" s="37">
        <v>36916</v>
      </c>
      <c r="L88" s="37"/>
      <c r="M88" s="37">
        <v>40663</v>
      </c>
      <c r="N88" s="37">
        <v>68568</v>
      </c>
      <c r="O88" s="37"/>
      <c r="P88" s="37">
        <v>29719</v>
      </c>
      <c r="Q88" s="37">
        <v>7283</v>
      </c>
      <c r="R88" s="37">
        <v>1223</v>
      </c>
      <c r="S88" s="37">
        <v>18203</v>
      </c>
      <c r="T88" s="37">
        <v>2409</v>
      </c>
      <c r="U88" s="37">
        <v>12612</v>
      </c>
      <c r="V88" s="37">
        <v>67311</v>
      </c>
      <c r="W88" s="37"/>
      <c r="X88" s="37">
        <v>60588</v>
      </c>
      <c r="Y88" s="37">
        <v>90104</v>
      </c>
      <c r="Z88" s="37">
        <v>23551</v>
      </c>
      <c r="AA88" s="37">
        <v>3328</v>
      </c>
      <c r="AB88" s="37">
        <v>30665</v>
      </c>
      <c r="AC88" s="37">
        <v>21654</v>
      </c>
      <c r="AD88" s="37">
        <v>3761</v>
      </c>
      <c r="AE88" s="37">
        <v>47865</v>
      </c>
      <c r="AF88" s="37">
        <v>11685</v>
      </c>
      <c r="AG88" s="37"/>
      <c r="AH88" s="37"/>
      <c r="AI88" s="37">
        <v>22564</v>
      </c>
      <c r="AJ88" s="37">
        <v>2659</v>
      </c>
      <c r="AK88" s="37"/>
      <c r="AL88" s="37">
        <v>1273</v>
      </c>
      <c r="AM88" s="37">
        <v>5474</v>
      </c>
      <c r="AN88" s="37"/>
      <c r="AO88" s="37">
        <v>1361461</v>
      </c>
      <c r="AP88" s="37">
        <v>346347</v>
      </c>
      <c r="AQ88" s="37">
        <v>19281</v>
      </c>
      <c r="AR88" s="37"/>
      <c r="AS88" s="773">
        <v>27718</v>
      </c>
      <c r="AT88" s="37">
        <v>99027</v>
      </c>
      <c r="AU88" s="37">
        <v>10639</v>
      </c>
      <c r="AV88" s="37">
        <v>13936</v>
      </c>
      <c r="AW88" s="37">
        <v>162140</v>
      </c>
      <c r="AX88" s="37"/>
      <c r="AY88" s="37">
        <v>41221</v>
      </c>
      <c r="AZ88" s="37">
        <v>44187</v>
      </c>
      <c r="BA88" s="37">
        <v>56973</v>
      </c>
      <c r="BB88" s="37">
        <v>9632</v>
      </c>
      <c r="BC88" s="37"/>
      <c r="BD88" s="37">
        <v>24290</v>
      </c>
      <c r="BE88" s="37">
        <v>5929</v>
      </c>
      <c r="BF88" s="37">
        <v>74002</v>
      </c>
      <c r="BG88" s="37">
        <v>12697</v>
      </c>
      <c r="BH88" s="37">
        <v>14552</v>
      </c>
      <c r="BI88" s="37">
        <v>59486</v>
      </c>
      <c r="BJ88" s="37">
        <v>11442</v>
      </c>
      <c r="BK88" s="37"/>
      <c r="BL88" s="37">
        <v>37467</v>
      </c>
      <c r="BM88" s="37"/>
      <c r="BN88" s="37">
        <v>33751</v>
      </c>
      <c r="BO88" s="37">
        <v>4345</v>
      </c>
      <c r="BP88" s="37">
        <v>5899</v>
      </c>
      <c r="BQ88" s="37">
        <v>2841</v>
      </c>
      <c r="BR88" s="37">
        <v>0</v>
      </c>
      <c r="BS88" s="37">
        <v>56887</v>
      </c>
      <c r="BT88" s="37">
        <v>7719</v>
      </c>
      <c r="BU88" s="37">
        <v>779176</v>
      </c>
      <c r="BV88" s="37">
        <v>169489</v>
      </c>
      <c r="BW88" s="37">
        <v>14238</v>
      </c>
      <c r="BX88" s="37">
        <v>58439</v>
      </c>
      <c r="BY88" s="37">
        <v>24054</v>
      </c>
      <c r="BZ88" s="37">
        <v>3859</v>
      </c>
      <c r="CA88" s="37"/>
      <c r="CB88" s="37">
        <v>23953</v>
      </c>
      <c r="CC88" s="37"/>
      <c r="CD88" s="37"/>
      <c r="CE88" s="37"/>
      <c r="CF88" s="37"/>
    </row>
    <row r="89" spans="2:84" x14ac:dyDescent="0.2">
      <c r="C89" t="s">
        <v>195</v>
      </c>
      <c r="E89" s="2" t="s">
        <v>130</v>
      </c>
      <c r="F89" t="s">
        <v>112</v>
      </c>
      <c r="H89" s="37">
        <v>6110911.2599999998</v>
      </c>
      <c r="I89" s="37">
        <v>48304</v>
      </c>
      <c r="J89" s="37">
        <v>8722</v>
      </c>
      <c r="K89" s="37">
        <v>219364</v>
      </c>
      <c r="L89" s="37"/>
      <c r="M89" s="37">
        <v>197591</v>
      </c>
      <c r="N89" s="37">
        <v>379690</v>
      </c>
      <c r="O89" s="37"/>
      <c r="P89" s="37">
        <v>116948</v>
      </c>
      <c r="Q89" s="37">
        <v>39945</v>
      </c>
      <c r="R89" s="37">
        <v>8879</v>
      </c>
      <c r="S89" s="37">
        <v>70523</v>
      </c>
      <c r="T89" s="37">
        <v>7251</v>
      </c>
      <c r="U89" s="37">
        <v>65612</v>
      </c>
      <c r="V89" s="37">
        <v>382435</v>
      </c>
      <c r="W89" s="37"/>
      <c r="X89" s="37">
        <v>314474</v>
      </c>
      <c r="Y89" s="37">
        <v>656700</v>
      </c>
      <c r="Z89" s="37">
        <v>136289</v>
      </c>
      <c r="AA89" s="37">
        <v>16594</v>
      </c>
      <c r="AB89" s="37">
        <v>143420</v>
      </c>
      <c r="AC89" s="37">
        <v>116734</v>
      </c>
      <c r="AD89" s="37">
        <v>18859</v>
      </c>
      <c r="AE89" s="37">
        <v>206940</v>
      </c>
      <c r="AF89" s="37">
        <v>61540</v>
      </c>
      <c r="AG89" s="37"/>
      <c r="AH89" s="37"/>
      <c r="AI89" s="37">
        <v>214152</v>
      </c>
      <c r="AJ89" s="37">
        <v>22617</v>
      </c>
      <c r="AK89" s="37"/>
      <c r="AL89" s="37">
        <v>7653</v>
      </c>
      <c r="AM89" s="37">
        <v>40003</v>
      </c>
      <c r="AN89" s="37"/>
      <c r="AO89" s="37">
        <v>6507824.9978430755</v>
      </c>
      <c r="AP89" s="37">
        <v>1518168</v>
      </c>
      <c r="AQ89" s="37">
        <v>66861</v>
      </c>
      <c r="AR89" s="37"/>
      <c r="AS89" s="773">
        <v>147462</v>
      </c>
      <c r="AT89" s="37">
        <v>386568</v>
      </c>
      <c r="AU89" s="37">
        <v>50701</v>
      </c>
      <c r="AV89" s="37">
        <v>69984</v>
      </c>
      <c r="AW89" s="37">
        <v>719375</v>
      </c>
      <c r="AX89" s="37"/>
      <c r="AY89" s="37">
        <v>194762</v>
      </c>
      <c r="AZ89" s="37">
        <v>204588</v>
      </c>
      <c r="BA89" s="37">
        <v>269269</v>
      </c>
      <c r="BB89" s="37">
        <v>52067</v>
      </c>
      <c r="BC89" s="37"/>
      <c r="BD89" s="37">
        <v>121809</v>
      </c>
      <c r="BE89" s="37">
        <v>26895</v>
      </c>
      <c r="BF89" s="37">
        <v>380100</v>
      </c>
      <c r="BG89" s="37">
        <v>53650</v>
      </c>
      <c r="BH89" s="37">
        <v>74924</v>
      </c>
      <c r="BI89" s="37">
        <v>244040</v>
      </c>
      <c r="BJ89" s="37">
        <v>47940</v>
      </c>
      <c r="BK89" s="37"/>
      <c r="BL89" s="37">
        <v>161697</v>
      </c>
      <c r="BM89" s="37"/>
      <c r="BN89" s="37">
        <v>156336</v>
      </c>
      <c r="BO89" s="37">
        <v>19991</v>
      </c>
      <c r="BP89" s="37">
        <v>39622</v>
      </c>
      <c r="BQ89" s="37">
        <v>22753</v>
      </c>
      <c r="BR89" s="37">
        <v>0</v>
      </c>
      <c r="BS89" s="37">
        <v>221752</v>
      </c>
      <c r="BT89" s="37">
        <v>48436</v>
      </c>
      <c r="BU89" s="37">
        <v>5018278</v>
      </c>
      <c r="BV89" s="37">
        <v>750598</v>
      </c>
      <c r="BW89" s="37">
        <v>37410</v>
      </c>
      <c r="BX89" s="37">
        <v>295130</v>
      </c>
      <c r="BY89" s="37">
        <v>104372</v>
      </c>
      <c r="BZ89" s="37">
        <v>17897</v>
      </c>
      <c r="CA89" s="37"/>
      <c r="CB89" s="37">
        <v>94390</v>
      </c>
      <c r="CC89" s="37"/>
      <c r="CD89" s="37"/>
      <c r="CE89" s="37"/>
      <c r="CF89" s="37"/>
    </row>
    <row r="90" spans="2:84" x14ac:dyDescent="0.2">
      <c r="C90" t="s">
        <v>196</v>
      </c>
      <c r="E90" s="2" t="s">
        <v>130</v>
      </c>
      <c r="F90" t="s">
        <v>112</v>
      </c>
      <c r="H90" s="38">
        <v>26058068488.380001</v>
      </c>
      <c r="I90" s="38">
        <v>228547637.74000001</v>
      </c>
      <c r="J90" s="38">
        <v>30092178.510000002</v>
      </c>
      <c r="K90" s="38">
        <v>950821500</v>
      </c>
      <c r="L90" s="38"/>
      <c r="M90" s="38">
        <v>973548097.76999998</v>
      </c>
      <c r="N90" s="38">
        <v>1496242151</v>
      </c>
      <c r="O90" s="38"/>
      <c r="P90" s="38">
        <v>458372068.29000002</v>
      </c>
      <c r="Q90" s="38">
        <v>140475096.71000001</v>
      </c>
      <c r="R90" s="38">
        <v>23165995</v>
      </c>
      <c r="S90" s="38">
        <v>295684407.61000001</v>
      </c>
      <c r="T90" s="38">
        <v>28610026</v>
      </c>
      <c r="U90" s="38">
        <v>237430225</v>
      </c>
      <c r="V90" s="38">
        <v>1698604749.01</v>
      </c>
      <c r="W90" s="38"/>
      <c r="X90" s="38">
        <v>1167221095</v>
      </c>
      <c r="Y90" s="38">
        <v>2144359933.29</v>
      </c>
      <c r="Z90" s="38">
        <v>647581926</v>
      </c>
      <c r="AA90" s="38">
        <v>55685802.439999998</v>
      </c>
      <c r="AB90" s="38">
        <v>532060696.76999998</v>
      </c>
      <c r="AC90" s="38">
        <v>590935763.94000006</v>
      </c>
      <c r="AD90" s="38">
        <v>70535760.140000001</v>
      </c>
      <c r="AE90" s="38">
        <v>830196991.88999999</v>
      </c>
      <c r="AF90" s="38">
        <v>245875042.86000001</v>
      </c>
      <c r="AG90" s="38"/>
      <c r="AH90" s="38"/>
      <c r="AI90" s="38">
        <v>501052558</v>
      </c>
      <c r="AJ90" s="38">
        <v>73935930.409999996</v>
      </c>
      <c r="AK90" s="38"/>
      <c r="AL90" s="38">
        <v>20253538</v>
      </c>
      <c r="AM90" s="38">
        <v>136192955.71000001</v>
      </c>
      <c r="AN90" s="38"/>
      <c r="AO90" s="38">
        <v>35848600867.769997</v>
      </c>
      <c r="AP90" s="38">
        <v>7029452327</v>
      </c>
      <c r="AQ90" s="38">
        <v>274665683.49000001</v>
      </c>
      <c r="AR90" s="38"/>
      <c r="AS90" s="787">
        <v>656626236.39999998</v>
      </c>
      <c r="AT90" s="38">
        <v>1768565494.8199999</v>
      </c>
      <c r="AU90" s="38">
        <v>238438637.15000001</v>
      </c>
      <c r="AV90" s="38">
        <v>284874312.26999998</v>
      </c>
      <c r="AW90" s="38">
        <v>3060094660.8499999</v>
      </c>
      <c r="AX90" s="38"/>
      <c r="AY90" s="38">
        <v>907146501</v>
      </c>
      <c r="AZ90" s="38">
        <v>816369645.77999997</v>
      </c>
      <c r="BA90" s="38">
        <v>1142723830</v>
      </c>
      <c r="BB90" s="38">
        <v>220973865.87</v>
      </c>
      <c r="BC90" s="38"/>
      <c r="BD90" s="38">
        <v>474447071.25</v>
      </c>
      <c r="BE90" s="38">
        <v>114312944</v>
      </c>
      <c r="BF90" s="38">
        <v>1551177301.5799999</v>
      </c>
      <c r="BG90" s="38">
        <v>252987297.28</v>
      </c>
      <c r="BH90" s="38">
        <v>302369226</v>
      </c>
      <c r="BI90" s="38">
        <v>1037049355</v>
      </c>
      <c r="BJ90" s="38">
        <v>176536347</v>
      </c>
      <c r="BK90" s="38"/>
      <c r="BL90" s="38">
        <v>745742296</v>
      </c>
      <c r="BM90" s="38"/>
      <c r="BN90" s="38">
        <v>610088241.97000003</v>
      </c>
      <c r="BO90" s="38">
        <v>83315207.370000005</v>
      </c>
      <c r="BP90" s="38">
        <v>98167184</v>
      </c>
      <c r="BQ90" s="38">
        <v>78389530.969999999</v>
      </c>
      <c r="BR90" s="38">
        <v>0</v>
      </c>
      <c r="BS90" s="38">
        <v>935189552.38999999</v>
      </c>
      <c r="BT90" s="38">
        <v>169332738.03</v>
      </c>
      <c r="BU90" s="38">
        <v>23097362587.139999</v>
      </c>
      <c r="BV90" s="38">
        <v>3454032041</v>
      </c>
      <c r="BW90" s="38">
        <v>138525447.56999999</v>
      </c>
      <c r="BX90" s="38">
        <v>1385357265</v>
      </c>
      <c r="BY90" s="38">
        <v>361736384</v>
      </c>
      <c r="BZ90" s="38">
        <v>94081529.400000006</v>
      </c>
      <c r="CA90" s="38"/>
      <c r="CB90" s="38">
        <v>434595672</v>
      </c>
      <c r="CC90" s="38"/>
      <c r="CD90" s="38"/>
      <c r="CE90" s="38"/>
      <c r="CF90" s="38"/>
    </row>
    <row r="91" spans="2:84" x14ac:dyDescent="0.2">
      <c r="C91" t="s">
        <v>207</v>
      </c>
      <c r="E91" s="2" t="s">
        <v>130</v>
      </c>
      <c r="F91" t="s">
        <v>112</v>
      </c>
      <c r="H91" s="36">
        <v>23054.76315789474</v>
      </c>
      <c r="I91" s="36">
        <v>1877.3052631578948</v>
      </c>
      <c r="J91" s="36">
        <v>92.078947368421055</v>
      </c>
      <c r="K91" s="36">
        <v>795.41052631578941</v>
      </c>
      <c r="L91" s="36"/>
      <c r="M91" s="36">
        <v>504.15789473684208</v>
      </c>
      <c r="N91" s="36">
        <v>1531.2578947368422</v>
      </c>
      <c r="O91" s="36"/>
      <c r="P91" s="36">
        <v>1048.7789473684211</v>
      </c>
      <c r="Q91" s="36">
        <v>148.84210526315789</v>
      </c>
      <c r="R91" s="36">
        <v>30.236842105263158</v>
      </c>
      <c r="S91" s="36">
        <v>338.4736842105263</v>
      </c>
      <c r="T91" s="36">
        <v>30.373684210526317</v>
      </c>
      <c r="U91" s="36">
        <v>150.34210526315792</v>
      </c>
      <c r="V91" s="36">
        <v>1528.1947368421054</v>
      </c>
      <c r="W91" s="36"/>
      <c r="X91" s="36">
        <v>1375.1894736842105</v>
      </c>
      <c r="Y91" s="36">
        <v>1906.8947368421052</v>
      </c>
      <c r="Z91" s="36">
        <v>395.31052631578945</v>
      </c>
      <c r="AA91" s="36">
        <v>135.61052631578946</v>
      </c>
      <c r="AB91" s="36">
        <v>578.17368421052629</v>
      </c>
      <c r="AC91" s="36">
        <v>268.93157894736834</v>
      </c>
      <c r="AD91" s="36">
        <v>80.515789473684194</v>
      </c>
      <c r="AE91" s="36">
        <v>944.09473684210525</v>
      </c>
      <c r="AF91" s="36">
        <v>326.63157894736844</v>
      </c>
      <c r="AG91" s="36"/>
      <c r="AH91" s="36"/>
      <c r="AI91" s="36">
        <v>1433.1684210526316</v>
      </c>
      <c r="AJ91" s="36">
        <v>73.642105263157887</v>
      </c>
      <c r="AK91" s="36"/>
      <c r="AL91" s="36">
        <v>21.157894736842106</v>
      </c>
      <c r="AM91" s="36">
        <v>67.026315789473685</v>
      </c>
      <c r="AN91" s="36"/>
      <c r="AO91" s="36">
        <v>122469.81052631578</v>
      </c>
      <c r="AP91" s="36">
        <v>5470.9473684210525</v>
      </c>
      <c r="AQ91" s="36">
        <v>802.84210526315792</v>
      </c>
      <c r="AR91" s="36"/>
      <c r="AS91" s="783">
        <v>350.72631578947374</v>
      </c>
      <c r="AT91" s="36">
        <v>1864.6315789473683</v>
      </c>
      <c r="AU91" s="36">
        <v>145.73684210526315</v>
      </c>
      <c r="AV91" s="36">
        <v>493.10526315789474</v>
      </c>
      <c r="AW91" s="36">
        <v>2770.9473684210525</v>
      </c>
      <c r="AX91" s="36"/>
      <c r="AY91" s="36">
        <v>1417.3947368421052</v>
      </c>
      <c r="AZ91" s="36">
        <v>1064.5263157894738</v>
      </c>
      <c r="BA91" s="36">
        <v>2154.2105263157896</v>
      </c>
      <c r="BB91" s="36">
        <v>337.87368421052622</v>
      </c>
      <c r="BC91" s="36"/>
      <c r="BD91" s="36">
        <v>584.9473684210526</v>
      </c>
      <c r="BE91" s="36">
        <v>370</v>
      </c>
      <c r="BF91" s="36">
        <v>1596.4736842105262</v>
      </c>
      <c r="BG91" s="36">
        <v>192.01578947368421</v>
      </c>
      <c r="BH91" s="36">
        <v>272.59473684210525</v>
      </c>
      <c r="BI91" s="36">
        <v>1118.578947368421</v>
      </c>
      <c r="BJ91" s="36">
        <v>226.64210526315787</v>
      </c>
      <c r="BK91" s="36"/>
      <c r="BL91" s="36">
        <v>553.9473684210526</v>
      </c>
      <c r="BM91" s="36"/>
      <c r="BN91" s="36">
        <v>731.0526315789474</v>
      </c>
      <c r="BO91" s="36">
        <v>67.684210526315795</v>
      </c>
      <c r="BP91" s="36">
        <v>96.442105263157899</v>
      </c>
      <c r="BQ91" s="36">
        <v>338.07368421052632</v>
      </c>
      <c r="BR91" s="36">
        <v>0</v>
      </c>
      <c r="BS91" s="36">
        <v>1247.7105263157894</v>
      </c>
      <c r="BT91" s="36">
        <v>148.53157894736839</v>
      </c>
      <c r="BU91" s="36">
        <v>17282.263157894737</v>
      </c>
      <c r="BV91" s="36">
        <v>3322.2105263157896</v>
      </c>
      <c r="BW91" s="36">
        <v>249.18421052631578</v>
      </c>
      <c r="BX91" s="36">
        <v>1517.984210526316</v>
      </c>
      <c r="BY91" s="36">
        <v>444.83157894736837</v>
      </c>
      <c r="BZ91" s="36">
        <v>105.52631578947368</v>
      </c>
      <c r="CA91" s="36"/>
      <c r="CB91" s="36">
        <v>487.69473684210533</v>
      </c>
      <c r="CC91" s="36"/>
      <c r="CD91" s="36"/>
      <c r="CE91" s="36"/>
      <c r="CF91" s="36"/>
    </row>
    <row r="92" spans="2:84" x14ac:dyDescent="0.2">
      <c r="C92" t="s">
        <v>208</v>
      </c>
      <c r="E92" s="2" t="s">
        <v>130</v>
      </c>
      <c r="F92" t="s">
        <v>112</v>
      </c>
      <c r="H92" s="52">
        <v>0.13291382293517892</v>
      </c>
      <c r="I92" s="52">
        <v>4.4092318291422669E-2</v>
      </c>
      <c r="J92" s="52">
        <v>-2.164762477450391E-2</v>
      </c>
      <c r="K92" s="52">
        <v>3.440932526339386E-2</v>
      </c>
      <c r="L92" s="52"/>
      <c r="M92" s="52">
        <v>7.9911828756573003E-2</v>
      </c>
      <c r="N92" s="52">
        <v>6.5895630275614417E-2</v>
      </c>
      <c r="O92" s="52"/>
      <c r="P92" s="52">
        <v>4.7734884540807335E-2</v>
      </c>
      <c r="Q92" s="52">
        <v>0.1268760637474857</v>
      </c>
      <c r="R92" s="52">
        <v>-6.355283307810107E-2</v>
      </c>
      <c r="S92" s="52">
        <v>0.17189210068885599</v>
      </c>
      <c r="T92" s="52">
        <v>0.2303370786516854</v>
      </c>
      <c r="U92" s="52">
        <v>0.12556894243641231</v>
      </c>
      <c r="V92" s="52">
        <v>0.11153128457486335</v>
      </c>
      <c r="W92" s="52"/>
      <c r="X92" s="52">
        <v>7.5953188542203121E-2</v>
      </c>
      <c r="Y92" s="52">
        <v>6.1720830485706882E-2</v>
      </c>
      <c r="Z92" s="52">
        <v>7.8787045943841325E-2</v>
      </c>
      <c r="AA92" s="52">
        <v>8.4848484848484857E-3</v>
      </c>
      <c r="AB92" s="52">
        <v>8.8067274598162007E-2</v>
      </c>
      <c r="AC92" s="52">
        <v>0.1059808979008121</v>
      </c>
      <c r="AD92" s="52">
        <v>-4.2361662695260789E-3</v>
      </c>
      <c r="AE92" s="52">
        <v>2.4727039177906231E-2</v>
      </c>
      <c r="AF92" s="52">
        <v>0.15111811644172987</v>
      </c>
      <c r="AG92" s="52"/>
      <c r="AH92" s="52"/>
      <c r="AI92" s="52">
        <v>8.5329485329485324E-2</v>
      </c>
      <c r="AJ92" s="52">
        <v>-2.74323335771763E-2</v>
      </c>
      <c r="AK92" s="52"/>
      <c r="AL92" s="52">
        <v>6.4381270903010032E-2</v>
      </c>
      <c r="AM92" s="52">
        <v>-4.0029112081513829E-3</v>
      </c>
      <c r="AN92" s="52"/>
      <c r="AO92" s="52">
        <v>8.2229544162827947E-2</v>
      </c>
      <c r="AP92" s="52">
        <v>0.15194037197669158</v>
      </c>
      <c r="AQ92" s="52">
        <v>0.31100836336438431</v>
      </c>
      <c r="AR92" s="52"/>
      <c r="AS92" s="788">
        <v>2.8726247030878858E-2</v>
      </c>
      <c r="AT92" s="52">
        <v>0.14335361559155305</v>
      </c>
      <c r="AU92" s="52">
        <v>0.11158708598892488</v>
      </c>
      <c r="AV92" s="52">
        <v>8.7390761548064924E-2</v>
      </c>
      <c r="AW92" s="52">
        <v>0.10318831902241213</v>
      </c>
      <c r="AX92" s="52"/>
      <c r="AY92" s="52">
        <v>0.41448768101022582</v>
      </c>
      <c r="AZ92" s="52">
        <v>0.1095291902071563</v>
      </c>
      <c r="BA92" s="52">
        <v>0.11606723084156088</v>
      </c>
      <c r="BB92" s="52">
        <v>0.22202486678507993</v>
      </c>
      <c r="BC92" s="52"/>
      <c r="BD92" s="52">
        <v>2.2564620695461817E-2</v>
      </c>
      <c r="BE92" s="52">
        <v>-1.6096913375373383E-2</v>
      </c>
      <c r="BF92" s="52">
        <v>0.18074480645881866</v>
      </c>
      <c r="BG92" s="52">
        <v>0.12802061122956646</v>
      </c>
      <c r="BH92" s="52">
        <v>0.13139480640646867</v>
      </c>
      <c r="BI92" s="52">
        <v>0.12855245683930944</v>
      </c>
      <c r="BJ92" s="52">
        <v>9.2315035799522674E-2</v>
      </c>
      <c r="BK92" s="52"/>
      <c r="BL92" s="52">
        <v>7.0118816405803724E-2</v>
      </c>
      <c r="BM92" s="52"/>
      <c r="BN92" s="52">
        <v>2.6802555521752359E-2</v>
      </c>
      <c r="BO92" s="52">
        <v>4.5728038507821901E-2</v>
      </c>
      <c r="BP92" s="52">
        <v>1.3922310072189756E-2</v>
      </c>
      <c r="BQ92" s="52">
        <v>3.1590413943355121E-2</v>
      </c>
      <c r="BR92" s="52">
        <v>0</v>
      </c>
      <c r="BS92" s="52">
        <v>3.2656839965146678E-2</v>
      </c>
      <c r="BT92" s="52">
        <v>0.15208955223880596</v>
      </c>
      <c r="BU92" s="52">
        <v>0.1124951098394314</v>
      </c>
      <c r="BV92" s="52">
        <v>0.11331599206505603</v>
      </c>
      <c r="BW92" s="52">
        <v>0.18196911837954508</v>
      </c>
      <c r="BX92" s="52">
        <v>0.1256886389028008</v>
      </c>
      <c r="BY92" s="52">
        <v>0.12344122180187754</v>
      </c>
      <c r="BZ92" s="52">
        <v>6.8087461942983665E-2</v>
      </c>
      <c r="CA92" s="52"/>
      <c r="CB92" s="52">
        <v>8.8426409778706777E-2</v>
      </c>
      <c r="CC92" s="52"/>
      <c r="CD92" s="52"/>
      <c r="CE92" s="52"/>
      <c r="CF92" s="52"/>
    </row>
    <row r="93" spans="2:84" x14ac:dyDescent="0.2">
      <c r="C93" t="s">
        <v>209</v>
      </c>
      <c r="E93" s="2" t="s">
        <v>130</v>
      </c>
      <c r="F93" t="s">
        <v>189</v>
      </c>
      <c r="H93">
        <v>14</v>
      </c>
      <c r="I93">
        <v>14</v>
      </c>
      <c r="J93">
        <v>14</v>
      </c>
      <c r="K93">
        <v>14</v>
      </c>
      <c r="L93">
        <v>14</v>
      </c>
      <c r="M93">
        <v>14</v>
      </c>
      <c r="N93">
        <v>14</v>
      </c>
      <c r="O93">
        <v>14</v>
      </c>
      <c r="P93">
        <v>14</v>
      </c>
      <c r="Q93">
        <v>14</v>
      </c>
      <c r="R93">
        <v>14</v>
      </c>
      <c r="S93">
        <v>14</v>
      </c>
      <c r="T93">
        <v>14</v>
      </c>
      <c r="U93">
        <v>14</v>
      </c>
      <c r="V93">
        <v>14</v>
      </c>
      <c r="W93">
        <v>14</v>
      </c>
      <c r="X93">
        <v>14</v>
      </c>
      <c r="Y93">
        <v>14</v>
      </c>
      <c r="Z93">
        <v>14</v>
      </c>
      <c r="AA93">
        <v>14</v>
      </c>
      <c r="AB93">
        <v>14</v>
      </c>
      <c r="AC93">
        <v>14</v>
      </c>
      <c r="AD93">
        <v>14</v>
      </c>
      <c r="AE93">
        <v>14</v>
      </c>
      <c r="AF93">
        <v>14</v>
      </c>
      <c r="AG93">
        <v>14</v>
      </c>
      <c r="AH93">
        <v>14</v>
      </c>
      <c r="AI93">
        <v>14</v>
      </c>
      <c r="AJ93">
        <v>14</v>
      </c>
      <c r="AK93">
        <v>14</v>
      </c>
      <c r="AL93">
        <v>14</v>
      </c>
      <c r="AM93">
        <v>14</v>
      </c>
      <c r="AN93">
        <v>14</v>
      </c>
      <c r="AO93">
        <v>14</v>
      </c>
      <c r="AP93">
        <v>14</v>
      </c>
      <c r="AQ93">
        <v>14</v>
      </c>
      <c r="AR93">
        <v>14</v>
      </c>
      <c r="AS93" s="336">
        <v>14</v>
      </c>
      <c r="AT93">
        <v>14</v>
      </c>
      <c r="AU93">
        <v>14</v>
      </c>
      <c r="AV93">
        <v>14</v>
      </c>
      <c r="AW93">
        <v>14</v>
      </c>
      <c r="AX93">
        <v>14</v>
      </c>
      <c r="AY93">
        <v>14</v>
      </c>
      <c r="AZ93">
        <v>14</v>
      </c>
      <c r="BA93">
        <v>14</v>
      </c>
      <c r="BB93">
        <v>14</v>
      </c>
      <c r="BC93">
        <v>14</v>
      </c>
      <c r="BD93">
        <v>14</v>
      </c>
      <c r="BE93">
        <v>14</v>
      </c>
      <c r="BF93">
        <v>14</v>
      </c>
      <c r="BG93">
        <v>14</v>
      </c>
      <c r="BH93">
        <v>14</v>
      </c>
      <c r="BI93">
        <v>14</v>
      </c>
      <c r="BJ93">
        <v>14</v>
      </c>
      <c r="BK93">
        <v>14</v>
      </c>
      <c r="BL93">
        <v>14</v>
      </c>
      <c r="BM93">
        <v>14</v>
      </c>
      <c r="BN93">
        <v>14</v>
      </c>
      <c r="BO93">
        <v>14</v>
      </c>
      <c r="BP93">
        <v>14</v>
      </c>
      <c r="BQ93">
        <v>14</v>
      </c>
      <c r="BR93">
        <v>14</v>
      </c>
      <c r="BS93">
        <v>14</v>
      </c>
      <c r="BT93">
        <v>14</v>
      </c>
      <c r="BU93">
        <v>14</v>
      </c>
      <c r="BV93">
        <v>14</v>
      </c>
      <c r="BW93">
        <v>14</v>
      </c>
      <c r="BX93">
        <v>14</v>
      </c>
      <c r="BY93">
        <v>14</v>
      </c>
      <c r="BZ93">
        <v>14</v>
      </c>
      <c r="CA93">
        <v>14</v>
      </c>
      <c r="CB93">
        <v>14</v>
      </c>
      <c r="CC93">
        <v>14</v>
      </c>
    </row>
    <row r="95" spans="2:84" x14ac:dyDescent="0.2">
      <c r="B95" s="31" t="s">
        <v>190</v>
      </c>
    </row>
    <row r="96" spans="2:84" x14ac:dyDescent="0.2">
      <c r="B96" s="31"/>
    </row>
    <row r="97" spans="3:81" x14ac:dyDescent="0.2">
      <c r="C97" t="s">
        <v>191</v>
      </c>
      <c r="E97" s="2" t="s">
        <v>130</v>
      </c>
      <c r="F97" s="70" t="s">
        <v>192</v>
      </c>
      <c r="G97" s="71"/>
      <c r="H97" s="72">
        <v>12.817219145404639</v>
      </c>
      <c r="I97" s="73">
        <v>12.809732041092667</v>
      </c>
      <c r="J97">
        <v>12.815667288766317</v>
      </c>
      <c r="K97">
        <v>12.814549938113361</v>
      </c>
      <c r="M97">
        <v>12.81527413480965</v>
      </c>
      <c r="N97">
        <v>12.816805233884939</v>
      </c>
      <c r="P97">
        <v>12.81288440307239</v>
      </c>
      <c r="Q97">
        <v>12.81331330994302</v>
      </c>
      <c r="R97">
        <v>12.814736982825067</v>
      </c>
      <c r="S97">
        <v>12.812338831390388</v>
      </c>
      <c r="T97">
        <v>12.810934558134596</v>
      </c>
      <c r="U97">
        <v>12.811148202512005</v>
      </c>
      <c r="V97">
        <v>12.816571389915095</v>
      </c>
      <c r="X97">
        <v>12.821412544937436</v>
      </c>
      <c r="Y97">
        <v>12.819095782593745</v>
      </c>
      <c r="Z97">
        <v>12.812096781482326</v>
      </c>
      <c r="AA97">
        <v>12.820454839694522</v>
      </c>
      <c r="AB97">
        <v>12.815345078290729</v>
      </c>
      <c r="AC97">
        <v>12.815711468242117</v>
      </c>
      <c r="AD97">
        <v>12.812372588661209</v>
      </c>
      <c r="AE97">
        <v>12.816091448430351</v>
      </c>
      <c r="AF97">
        <v>12.814546852239651</v>
      </c>
      <c r="AG97">
        <v>12.810940759039308</v>
      </c>
      <c r="AI97">
        <v>12.81145662132478</v>
      </c>
      <c r="AJ97">
        <v>12.814922528786086</v>
      </c>
      <c r="AL97">
        <v>12.817662753008971</v>
      </c>
      <c r="AM97">
        <v>12.806567709189416</v>
      </c>
      <c r="AO97">
        <v>12.815090519596231</v>
      </c>
      <c r="AP97">
        <v>12.815281989642113</v>
      </c>
      <c r="AQ97">
        <v>12.815901074724351</v>
      </c>
      <c r="AR97">
        <v>12.813206597855897</v>
      </c>
      <c r="AS97" s="336">
        <v>12.814116835927887</v>
      </c>
      <c r="AT97">
        <v>12.820177946526355</v>
      </c>
      <c r="AU97">
        <v>12.812859046489152</v>
      </c>
      <c r="AV97">
        <v>12.819461334344746</v>
      </c>
      <c r="AW97">
        <v>12.813083541286099</v>
      </c>
      <c r="AX97">
        <v>12.814420946768353</v>
      </c>
      <c r="AY97">
        <v>12.819261214706257</v>
      </c>
      <c r="AZ97">
        <v>12.814306444850608</v>
      </c>
      <c r="BA97">
        <v>12.787701892268222</v>
      </c>
      <c r="BB97">
        <v>12.810935258155617</v>
      </c>
      <c r="BD97">
        <v>12.814773798938791</v>
      </c>
      <c r="BE97">
        <v>12.831090199996751</v>
      </c>
      <c r="BF97">
        <v>12.811928566157505</v>
      </c>
      <c r="BG97">
        <v>12.814734709841771</v>
      </c>
      <c r="BH97">
        <v>12.814137975902941</v>
      </c>
      <c r="BI97">
        <v>12.819457458886518</v>
      </c>
      <c r="BJ97">
        <v>12.814374704096441</v>
      </c>
      <c r="BL97">
        <v>12.812937993392623</v>
      </c>
      <c r="BN97">
        <v>12.806437742471982</v>
      </c>
      <c r="BO97">
        <v>12.822060011014516</v>
      </c>
      <c r="BP97">
        <v>12.812317891678893</v>
      </c>
      <c r="BQ97">
        <v>12.814570121024731</v>
      </c>
      <c r="BS97">
        <v>12.809840579464703</v>
      </c>
      <c r="BT97">
        <v>12.814244071673096</v>
      </c>
      <c r="BU97">
        <v>12.802268129032575</v>
      </c>
      <c r="BV97">
        <v>12.814879887835255</v>
      </c>
      <c r="BW97">
        <v>12.815287046759257</v>
      </c>
      <c r="BX97">
        <v>12.81359917943923</v>
      </c>
      <c r="BY97">
        <v>12.815763359841434</v>
      </c>
      <c r="BZ97">
        <v>12.815289735331385</v>
      </c>
      <c r="CA97">
        <v>12.814503173948188</v>
      </c>
      <c r="CB97">
        <v>12.813463903341642</v>
      </c>
      <c r="CC97">
        <v>12.813263187749161</v>
      </c>
    </row>
    <row r="98" spans="3:81" x14ac:dyDescent="0.2">
      <c r="C98" t="s">
        <v>193</v>
      </c>
      <c r="E98" s="2" t="s">
        <v>130</v>
      </c>
      <c r="F98" s="70" t="s">
        <v>192</v>
      </c>
      <c r="G98" s="70"/>
      <c r="H98" s="72">
        <v>0.62712970811613922</v>
      </c>
      <c r="I98" s="73">
        <v>0.62643242664315246</v>
      </c>
      <c r="J98">
        <v>0.62653853064688692</v>
      </c>
      <c r="K98">
        <v>0.6328047547232748</v>
      </c>
      <c r="M98">
        <v>0.6266420475927259</v>
      </c>
      <c r="N98">
        <v>0.62645281025512112</v>
      </c>
      <c r="P98">
        <v>0.62777892695115167</v>
      </c>
      <c r="Q98">
        <v>0.62722193683244376</v>
      </c>
      <c r="R98">
        <v>0.62665786861574369</v>
      </c>
      <c r="S98">
        <v>0.6293676487913592</v>
      </c>
      <c r="T98">
        <v>0.63118119214696933</v>
      </c>
      <c r="U98">
        <v>0.62748695413763633</v>
      </c>
      <c r="V98">
        <v>0.62625791288463828</v>
      </c>
      <c r="X98">
        <v>0.62821524004612495</v>
      </c>
      <c r="Y98">
        <v>0.62671730298834671</v>
      </c>
      <c r="Z98">
        <v>0.62771962840268625</v>
      </c>
      <c r="AA98">
        <v>0.62649571916465363</v>
      </c>
      <c r="AB98">
        <v>0.62607624823750918</v>
      </c>
      <c r="AC98">
        <v>0.62209521131343637</v>
      </c>
      <c r="AD98">
        <v>0.62704150513783619</v>
      </c>
      <c r="AE98">
        <v>0.62747095513449158</v>
      </c>
      <c r="AF98">
        <v>0.6287665026882101</v>
      </c>
      <c r="AG98">
        <v>0.62628012665005395</v>
      </c>
      <c r="AI98">
        <v>0.62561845200004551</v>
      </c>
      <c r="AJ98">
        <v>0.62749416150340098</v>
      </c>
      <c r="AL98">
        <v>0.62696440111624496</v>
      </c>
      <c r="AM98">
        <v>0.630250030542991</v>
      </c>
      <c r="AO98">
        <v>0.63013282520267999</v>
      </c>
      <c r="AP98">
        <v>0.62764389189673109</v>
      </c>
      <c r="AQ98">
        <v>0.62779738691986353</v>
      </c>
      <c r="AR98">
        <v>0.62593041592282184</v>
      </c>
      <c r="AS98" s="336">
        <v>0.62903862070960403</v>
      </c>
      <c r="AT98">
        <v>0.62523314168334332</v>
      </c>
      <c r="AU98">
        <v>0.62667799323262352</v>
      </c>
      <c r="AV98">
        <v>0.62706798998948121</v>
      </c>
      <c r="AW98">
        <v>0.63057730008522872</v>
      </c>
      <c r="AX98">
        <v>0.62706462770942051</v>
      </c>
      <c r="AY98">
        <v>0.62545240797989465</v>
      </c>
      <c r="AZ98">
        <v>0.62769902096511809</v>
      </c>
      <c r="BA98">
        <v>0.62881456567055571</v>
      </c>
      <c r="BB98">
        <v>0.62469391589931944</v>
      </c>
      <c r="BD98">
        <v>0.62569353366657343</v>
      </c>
      <c r="BE98">
        <v>0.62680751453324146</v>
      </c>
      <c r="BF98">
        <v>0.62460732905682403</v>
      </c>
      <c r="BG98">
        <v>0.62743525406525413</v>
      </c>
      <c r="BH98">
        <v>0.62651916394216123</v>
      </c>
      <c r="BI98">
        <v>0.62689304939036861</v>
      </c>
      <c r="BJ98">
        <v>0.62692417872216433</v>
      </c>
      <c r="BL98">
        <v>0.62560506060476007</v>
      </c>
      <c r="BN98">
        <v>0.63089926250244477</v>
      </c>
      <c r="BO98">
        <v>0.62426122025757624</v>
      </c>
      <c r="BP98">
        <v>0.62763723446719488</v>
      </c>
      <c r="BQ98">
        <v>0.62666654379396858</v>
      </c>
      <c r="BS98">
        <v>0.63219180354371862</v>
      </c>
      <c r="BT98">
        <v>0.62698617183391536</v>
      </c>
      <c r="BU98">
        <v>0.63227166604871299</v>
      </c>
      <c r="BV98">
        <v>0.62695084028967196</v>
      </c>
      <c r="BW98">
        <v>0.62622775446724177</v>
      </c>
      <c r="BX98">
        <v>0.62557067618694218</v>
      </c>
      <c r="BY98">
        <v>0.62845189561653692</v>
      </c>
      <c r="BZ98">
        <v>0.62705212360064444</v>
      </c>
      <c r="CA98">
        <v>0.62665140849649814</v>
      </c>
      <c r="CB98">
        <v>0.62689728434480774</v>
      </c>
      <c r="CC98">
        <v>0.62650156425066361</v>
      </c>
    </row>
    <row r="99" spans="3:81" x14ac:dyDescent="0.2">
      <c r="C99" t="s">
        <v>194</v>
      </c>
      <c r="E99" s="2" t="s">
        <v>130</v>
      </c>
      <c r="F99" s="70" t="s">
        <v>192</v>
      </c>
      <c r="G99" s="70"/>
      <c r="H99" s="72">
        <v>0.42381762023795266</v>
      </c>
      <c r="I99" s="73">
        <v>0.45713993689039062</v>
      </c>
      <c r="J99">
        <v>0.4439023607460244</v>
      </c>
      <c r="K99">
        <v>0.44057142147939932</v>
      </c>
      <c r="M99">
        <v>0.44477792881448552</v>
      </c>
      <c r="N99">
        <v>0.43873386187248575</v>
      </c>
      <c r="P99">
        <v>0.44479564805494209</v>
      </c>
      <c r="Q99">
        <v>0.44755158910340032</v>
      </c>
      <c r="R99">
        <v>0.44524665751828291</v>
      </c>
      <c r="S99">
        <v>0.44061715082506375</v>
      </c>
      <c r="T99">
        <v>0.44745410998208301</v>
      </c>
      <c r="U99">
        <v>0.44313835605104801</v>
      </c>
      <c r="V99">
        <v>0.4358896076051535</v>
      </c>
      <c r="X99">
        <v>0.42638488478866743</v>
      </c>
      <c r="Y99">
        <v>0.45244742162916041</v>
      </c>
      <c r="Z99">
        <v>0.45271762057555354</v>
      </c>
      <c r="AA99">
        <v>0.44521613602173082</v>
      </c>
      <c r="AB99">
        <v>0.44682826788847246</v>
      </c>
      <c r="AC99">
        <v>0.45201542149564689</v>
      </c>
      <c r="AD99">
        <v>0.4464027375197227</v>
      </c>
      <c r="AE99">
        <v>0.43862936786240148</v>
      </c>
      <c r="AF99">
        <v>0.43902133767751522</v>
      </c>
      <c r="AG99">
        <v>0.4744381767411836</v>
      </c>
      <c r="AI99">
        <v>0.43647701585188614</v>
      </c>
      <c r="AJ99">
        <v>0.43962692290821337</v>
      </c>
      <c r="AL99">
        <v>0.45389437066785804</v>
      </c>
      <c r="AM99">
        <v>0.44425993474703762</v>
      </c>
      <c r="AO99">
        <v>0.40372588554868494</v>
      </c>
      <c r="AP99">
        <v>0.44481289096321819</v>
      </c>
      <c r="AQ99">
        <v>0.44245966585891083</v>
      </c>
      <c r="AR99">
        <v>0.44821775695201793</v>
      </c>
      <c r="AS99" s="336">
        <v>0.44290459816855243</v>
      </c>
      <c r="AT99">
        <v>0.48009712300465496</v>
      </c>
      <c r="AU99">
        <v>0.448688905956176</v>
      </c>
      <c r="AV99">
        <v>0.43982965445396532</v>
      </c>
      <c r="AW99">
        <v>0.4500217885029455</v>
      </c>
      <c r="AX99">
        <v>0.4457443182280692</v>
      </c>
      <c r="AY99">
        <v>0.45820846274877775</v>
      </c>
      <c r="AZ99">
        <v>0.44786381497226846</v>
      </c>
      <c r="BA99">
        <v>0.49067198763245296</v>
      </c>
      <c r="BB99">
        <v>0.44850949404180862</v>
      </c>
      <c r="BD99">
        <v>0.44530287863498574</v>
      </c>
      <c r="BE99">
        <v>0.42476869962767549</v>
      </c>
      <c r="BF99">
        <v>0.45612132967833618</v>
      </c>
      <c r="BG99">
        <v>0.44337554057814377</v>
      </c>
      <c r="BH99">
        <v>0.44709862395546524</v>
      </c>
      <c r="BI99">
        <v>0.45682379493569403</v>
      </c>
      <c r="BJ99">
        <v>0.44494767057280865</v>
      </c>
      <c r="BL99">
        <v>0.37201213786515019</v>
      </c>
      <c r="BN99">
        <v>0.44131893231242408</v>
      </c>
      <c r="BO99">
        <v>0.43709079094380021</v>
      </c>
      <c r="BP99">
        <v>0.45048620372916154</v>
      </c>
      <c r="BQ99">
        <v>0.44556299156779983</v>
      </c>
      <c r="BS99">
        <v>0.42625427330755833</v>
      </c>
      <c r="BT99">
        <v>0.44494104793733213</v>
      </c>
      <c r="BU99">
        <v>0.46436063113248105</v>
      </c>
      <c r="BV99">
        <v>0.44037823971385298</v>
      </c>
      <c r="BW99">
        <v>0.44449362529585673</v>
      </c>
      <c r="BX99">
        <v>0.44953008725980731</v>
      </c>
      <c r="BY99">
        <v>0.44342744550240265</v>
      </c>
      <c r="BZ99">
        <v>0.44683231305323856</v>
      </c>
      <c r="CA99">
        <v>0.45067578913947226</v>
      </c>
      <c r="CB99">
        <v>0.44532584848564594</v>
      </c>
      <c r="CC99">
        <v>0.44551658211236922</v>
      </c>
    </row>
    <row r="100" spans="3:81" x14ac:dyDescent="0.2">
      <c r="C100" t="s">
        <v>195</v>
      </c>
      <c r="E100" s="2" t="s">
        <v>130</v>
      </c>
      <c r="F100" s="70" t="s">
        <v>192</v>
      </c>
      <c r="G100" s="70"/>
      <c r="H100" s="72">
        <v>0.19096276480396263</v>
      </c>
      <c r="I100" s="73">
        <v>0.15665784699970534</v>
      </c>
      <c r="J100">
        <v>0.1617444919555816</v>
      </c>
      <c r="K100">
        <v>0.16082604962565611</v>
      </c>
      <c r="M100">
        <v>0.15980624732477092</v>
      </c>
      <c r="N100">
        <v>0.16310337583390586</v>
      </c>
      <c r="P100">
        <v>0.16252049393951762</v>
      </c>
      <c r="Q100">
        <v>0.15481466094418173</v>
      </c>
      <c r="R100">
        <v>0.15517605381023231</v>
      </c>
      <c r="S100">
        <v>0.16553001458055727</v>
      </c>
      <c r="T100">
        <v>0.16256292839174574</v>
      </c>
      <c r="U100">
        <v>0.16819202909035297</v>
      </c>
      <c r="V100">
        <v>0.16831921619179602</v>
      </c>
      <c r="X100">
        <v>0.16915297456674111</v>
      </c>
      <c r="Y100">
        <v>0.16696938333937167</v>
      </c>
      <c r="Z100">
        <v>0.15509730054549328</v>
      </c>
      <c r="AA100">
        <v>0.15784576240515069</v>
      </c>
      <c r="AB100">
        <v>0.16157425539342624</v>
      </c>
      <c r="AC100">
        <v>0.15455513331555285</v>
      </c>
      <c r="AD100">
        <v>0.16160336889525384</v>
      </c>
      <c r="AE100">
        <v>0.16456895098040686</v>
      </c>
      <c r="AF100">
        <v>0.15671309770681655</v>
      </c>
      <c r="AG100">
        <v>0.1441581876797372</v>
      </c>
      <c r="AI100">
        <v>0.17461819600232706</v>
      </c>
      <c r="AJ100">
        <v>0.15973801818190592</v>
      </c>
      <c r="AL100">
        <v>0.15558244874183169</v>
      </c>
      <c r="AM100">
        <v>0.16039174713949583</v>
      </c>
      <c r="AO100">
        <v>0.19340777889018368</v>
      </c>
      <c r="AP100">
        <v>0.16028930385074378</v>
      </c>
      <c r="AQ100">
        <v>0.16088555495078627</v>
      </c>
      <c r="AR100">
        <v>0.16089871597868671</v>
      </c>
      <c r="AS100" s="336">
        <v>0.16303950431475447</v>
      </c>
      <c r="AT100">
        <v>0.13324360811210118</v>
      </c>
      <c r="AU100">
        <v>0.16588739365653263</v>
      </c>
      <c r="AV100">
        <v>0.15708779987464641</v>
      </c>
      <c r="AW100">
        <v>0.15932646742524642</v>
      </c>
      <c r="AX100">
        <v>0.15813459527300394</v>
      </c>
      <c r="AY100">
        <v>0.16040733392949291</v>
      </c>
      <c r="AZ100">
        <v>0.15920812956331759</v>
      </c>
      <c r="BA100">
        <v>0.13794101340892354</v>
      </c>
      <c r="BB100">
        <v>0.16228813491112656</v>
      </c>
      <c r="BD100">
        <v>0.15851879459963403</v>
      </c>
      <c r="BE100">
        <v>0.14776809242987449</v>
      </c>
      <c r="BF100">
        <v>0.15299708425545441</v>
      </c>
      <c r="BG100">
        <v>0.16051635196057754</v>
      </c>
      <c r="BH100">
        <v>0.15840720771787323</v>
      </c>
      <c r="BI100">
        <v>0.15097438860357479</v>
      </c>
      <c r="BJ100">
        <v>0.16021524631856379</v>
      </c>
      <c r="BL100">
        <v>0.22133468679295701</v>
      </c>
      <c r="BN100">
        <v>0.16787525933291775</v>
      </c>
      <c r="BO100">
        <v>0.1556297157235631</v>
      </c>
      <c r="BP100">
        <v>0.15673422967828587</v>
      </c>
      <c r="BQ100">
        <v>0.15984140060233723</v>
      </c>
      <c r="BS100">
        <v>0.1755219698118943</v>
      </c>
      <c r="BT100">
        <v>0.15947803333162081</v>
      </c>
      <c r="BU100">
        <v>0.13103812705228901</v>
      </c>
      <c r="BV100">
        <v>0.16531318919302812</v>
      </c>
      <c r="BW100">
        <v>0.16304420261765296</v>
      </c>
      <c r="BX100">
        <v>0.15805738529391053</v>
      </c>
      <c r="BY100">
        <v>0.1623917780574746</v>
      </c>
      <c r="BZ100">
        <v>0.15925517629622021</v>
      </c>
      <c r="CA100">
        <v>0.1613932911786638</v>
      </c>
      <c r="CB100">
        <v>0.16259340762324623</v>
      </c>
      <c r="CC100">
        <v>0.1624092653520125</v>
      </c>
    </row>
    <row r="101" spans="3:81" x14ac:dyDescent="0.2">
      <c r="C101" t="s">
        <v>196</v>
      </c>
      <c r="E101" s="2" t="s">
        <v>130</v>
      </c>
      <c r="F101" s="70" t="s">
        <v>192</v>
      </c>
      <c r="G101" s="70"/>
      <c r="H101" s="72">
        <v>9.4677511393098171E-2</v>
      </c>
      <c r="I101" s="73">
        <v>0.11095634019827018</v>
      </c>
      <c r="J101">
        <v>9.9479524361308885E-2</v>
      </c>
      <c r="K101">
        <v>0.11006314761137045</v>
      </c>
      <c r="M101">
        <v>0.10505984096412749</v>
      </c>
      <c r="N101">
        <v>0.10907159670629264</v>
      </c>
      <c r="P101">
        <v>0.10179342606131343</v>
      </c>
      <c r="Q101">
        <v>0.10977007445625103</v>
      </c>
      <c r="R101">
        <v>0.10876831095024361</v>
      </c>
      <c r="S101">
        <v>0.10466523755598584</v>
      </c>
      <c r="T101">
        <v>0.10661130436832145</v>
      </c>
      <c r="U101">
        <v>0.1018364785179439</v>
      </c>
      <c r="V101">
        <v>0.10745367871077752</v>
      </c>
      <c r="X101">
        <v>0.11285150840872868</v>
      </c>
      <c r="Y101">
        <v>8.6397660773184212E-2</v>
      </c>
      <c r="Z101">
        <v>0.1057203064698805</v>
      </c>
      <c r="AA101">
        <v>0.10302773180002736</v>
      </c>
      <c r="AB101">
        <v>0.10431420693070237</v>
      </c>
      <c r="AC101">
        <v>9.2676138236125125E-2</v>
      </c>
      <c r="AD101">
        <v>0.10612395466848289</v>
      </c>
      <c r="AE101">
        <v>0.10433170770676883</v>
      </c>
      <c r="AF101">
        <v>0.11427851674253658</v>
      </c>
      <c r="AG101">
        <v>9.5699160131832592E-2</v>
      </c>
      <c r="AI101">
        <v>0.10573805416740537</v>
      </c>
      <c r="AJ101">
        <v>0.10851015848503008</v>
      </c>
      <c r="AL101">
        <v>9.9503014400384018E-2</v>
      </c>
      <c r="AM101">
        <v>0.11689601504617993</v>
      </c>
      <c r="AO101">
        <v>0.10604040724435995</v>
      </c>
      <c r="AP101">
        <v>0.10539415660645776</v>
      </c>
      <c r="AQ101">
        <v>0.10313938778589071</v>
      </c>
      <c r="AR101">
        <v>0.10307493055803828</v>
      </c>
      <c r="AS101" s="336">
        <v>0.10524242364690309</v>
      </c>
      <c r="AT101">
        <v>0.10888926911656939</v>
      </c>
      <c r="AU101">
        <v>0.10020252734990942</v>
      </c>
      <c r="AV101">
        <v>0.10423208482699614</v>
      </c>
      <c r="AW101">
        <v>0.10628989100841502</v>
      </c>
      <c r="AX101">
        <v>0.10737515684912674</v>
      </c>
      <c r="AY101">
        <v>0.10062789653882867</v>
      </c>
      <c r="AZ101">
        <v>0.10380892089426159</v>
      </c>
      <c r="BA101">
        <v>0.10317535760217442</v>
      </c>
      <c r="BB101">
        <v>0.1083221198069267</v>
      </c>
      <c r="BD101">
        <v>0.10727913758209669</v>
      </c>
      <c r="BE101">
        <v>0.11598211536671865</v>
      </c>
      <c r="BF101">
        <v>0.10317943236699752</v>
      </c>
      <c r="BG101">
        <v>0.10657520088673479</v>
      </c>
      <c r="BH101">
        <v>0.10527782657464585</v>
      </c>
      <c r="BI101">
        <v>0.10513039650977005</v>
      </c>
      <c r="BJ101">
        <v>0.10578038524992366</v>
      </c>
      <c r="BL101">
        <v>9.0321762302703806E-2</v>
      </c>
      <c r="BN101">
        <v>0.10111247781969618</v>
      </c>
      <c r="BO101">
        <v>0.10923611475842263</v>
      </c>
      <c r="BP101">
        <v>0.10739102691223297</v>
      </c>
      <c r="BQ101">
        <v>0.10708229676935903</v>
      </c>
      <c r="BS101">
        <v>0.10676639878525551</v>
      </c>
      <c r="BT101">
        <v>0.10513060531848911</v>
      </c>
      <c r="BU101">
        <v>8.9453099906663405E-2</v>
      </c>
      <c r="BV101">
        <v>0.10395212049695503</v>
      </c>
      <c r="BW101">
        <v>0.10219327879520154</v>
      </c>
      <c r="BX101">
        <v>0.10392772758871294</v>
      </c>
      <c r="BY101">
        <v>0.10415743115331262</v>
      </c>
      <c r="BZ101">
        <v>0.1042627293398468</v>
      </c>
      <c r="CA101">
        <v>0.10057762104709515</v>
      </c>
      <c r="CB101">
        <v>0.10388159705056238</v>
      </c>
      <c r="CC101">
        <v>0.1083093955727209</v>
      </c>
    </row>
    <row r="102" spans="3:81" x14ac:dyDescent="0.2">
      <c r="C102" t="s">
        <v>197</v>
      </c>
      <c r="E102" s="2" t="s">
        <v>130</v>
      </c>
      <c r="F102" s="70" t="s">
        <v>192</v>
      </c>
      <c r="G102" s="70"/>
      <c r="H102" s="72">
        <v>0.12150468166324147</v>
      </c>
      <c r="I102" s="73">
        <v>0.12359159685608501</v>
      </c>
      <c r="J102">
        <v>0.12324787238901624</v>
      </c>
      <c r="K102">
        <v>0.13217376575351314</v>
      </c>
      <c r="M102">
        <v>0.12013030694372406</v>
      </c>
      <c r="N102">
        <v>0.12288769765677032</v>
      </c>
      <c r="P102">
        <v>0.12919440994006814</v>
      </c>
      <c r="Q102">
        <v>0.12487470386764654</v>
      </c>
      <c r="R102">
        <v>0.12097350377727345</v>
      </c>
      <c r="S102">
        <v>0.12794174119086588</v>
      </c>
      <c r="T102">
        <v>0.13706018401500897</v>
      </c>
      <c r="U102">
        <v>0.12870964222518633</v>
      </c>
      <c r="V102">
        <v>0.12189278087833144</v>
      </c>
      <c r="X102">
        <v>0.13726772631351714</v>
      </c>
      <c r="Y102">
        <v>0.12198175940059586</v>
      </c>
      <c r="Z102">
        <v>0.12676771898688943</v>
      </c>
      <c r="AA102">
        <v>0.12173752796686821</v>
      </c>
      <c r="AB102">
        <v>0.12171966210426044</v>
      </c>
      <c r="AC102">
        <v>0.11428480170755995</v>
      </c>
      <c r="AD102">
        <v>0.12321666434535516</v>
      </c>
      <c r="AE102">
        <v>0.13002499084082975</v>
      </c>
      <c r="AF102">
        <v>0.12618436838216662</v>
      </c>
      <c r="AG102">
        <v>0.12000471124962564</v>
      </c>
      <c r="AI102">
        <v>0.13146065398894646</v>
      </c>
      <c r="AJ102">
        <v>0.1218073782663498</v>
      </c>
      <c r="AL102">
        <v>0.12595743134646198</v>
      </c>
      <c r="AM102">
        <v>0.13567249409377924</v>
      </c>
      <c r="AO102">
        <v>0.12455488549148441</v>
      </c>
      <c r="AP102">
        <v>0.12368805787968395</v>
      </c>
      <c r="AQ102">
        <v>0.12460459341251928</v>
      </c>
      <c r="AR102">
        <v>0.11836281035814622</v>
      </c>
      <c r="AS102" s="336">
        <v>0.13311598005915859</v>
      </c>
      <c r="AT102">
        <v>0.12362413787767235</v>
      </c>
      <c r="AU102">
        <v>0.12499651430944181</v>
      </c>
      <c r="AV102">
        <v>0.12617818185698848</v>
      </c>
      <c r="AW102">
        <v>0.13060779866809447</v>
      </c>
      <c r="AX102">
        <v>0.12542391091997662</v>
      </c>
      <c r="AY102">
        <v>0.1313154023425287</v>
      </c>
      <c r="AZ102">
        <v>0.12893595599785801</v>
      </c>
      <c r="BA102">
        <v>0.12284409942711516</v>
      </c>
      <c r="BB102">
        <v>0.11202169308850274</v>
      </c>
      <c r="BD102">
        <v>0.12071467044070472</v>
      </c>
      <c r="BE102">
        <v>0.111167860155029</v>
      </c>
      <c r="BF102">
        <v>0.12795101592373048</v>
      </c>
      <c r="BG102">
        <v>0.12693574858162182</v>
      </c>
      <c r="BH102">
        <v>0.12261170231418994</v>
      </c>
      <c r="BI102">
        <v>0.12510208424137748</v>
      </c>
      <c r="BJ102">
        <v>0.12357587300745609</v>
      </c>
      <c r="BL102">
        <v>0.11810437475003943</v>
      </c>
      <c r="BN102">
        <v>0.14193855805786137</v>
      </c>
      <c r="BO102">
        <v>0.11139862192050343</v>
      </c>
      <c r="BP102">
        <v>0.12416910854387986</v>
      </c>
      <c r="BQ102">
        <v>0.12342821347674704</v>
      </c>
      <c r="BS102">
        <v>0.14249648757510736</v>
      </c>
      <c r="BT102">
        <v>0.12527638712442601</v>
      </c>
      <c r="BU102">
        <v>0.12445997451312252</v>
      </c>
      <c r="BV102">
        <v>0.12307953610340672</v>
      </c>
      <c r="BW102">
        <v>0.12100049828728121</v>
      </c>
      <c r="BX102">
        <v>0.1306730089827155</v>
      </c>
      <c r="BY102">
        <v>0.1233185145088953</v>
      </c>
      <c r="BZ102">
        <v>0.12567133584468748</v>
      </c>
      <c r="CA102">
        <v>0.12078347002043022</v>
      </c>
      <c r="CB102">
        <v>0.12657540754975516</v>
      </c>
      <c r="CC102">
        <v>0.13015388559119367</v>
      </c>
    </row>
    <row r="103" spans="3:81" x14ac:dyDescent="0.2">
      <c r="C103" t="s">
        <v>198</v>
      </c>
      <c r="E103" s="2" t="s">
        <v>130</v>
      </c>
      <c r="F103" s="70" t="s">
        <v>192</v>
      </c>
      <c r="G103" s="70"/>
      <c r="H103" s="72">
        <v>-0.37229165620323451</v>
      </c>
      <c r="I103" s="73">
        <v>-0.40029655329034286</v>
      </c>
      <c r="J103">
        <v>-0.35409746395880048</v>
      </c>
      <c r="K103">
        <v>-0.38079269995727272</v>
      </c>
      <c r="M103">
        <v>-0.36934413846152148</v>
      </c>
      <c r="N103">
        <v>-0.37238802143178218</v>
      </c>
      <c r="P103">
        <v>-0.3479372427761262</v>
      </c>
      <c r="Q103">
        <v>-0.39556858220062985</v>
      </c>
      <c r="R103">
        <v>-0.41443878646004056</v>
      </c>
      <c r="S103">
        <v>-0.42901924253101764</v>
      </c>
      <c r="T103">
        <v>-0.33467907529638907</v>
      </c>
      <c r="U103">
        <v>-0.39218484854447522</v>
      </c>
      <c r="V103">
        <v>-0.34925812609869589</v>
      </c>
      <c r="X103">
        <v>-0.36636745662078835</v>
      </c>
      <c r="Y103">
        <v>-0.45925238847230287</v>
      </c>
      <c r="Z103">
        <v>-0.37266565684339747</v>
      </c>
      <c r="AA103">
        <v>-0.43179131955659478</v>
      </c>
      <c r="AB103">
        <v>-0.37734922005510918</v>
      </c>
      <c r="AC103">
        <v>-0.35842476957809133</v>
      </c>
      <c r="AD103">
        <v>-0.35454392671765556</v>
      </c>
      <c r="AE103">
        <v>-0.39269300695857801</v>
      </c>
      <c r="AF103">
        <v>-0.389404678686189</v>
      </c>
      <c r="AG103">
        <v>-0.37945720060836563</v>
      </c>
      <c r="AI103">
        <v>-0.31747603649379857</v>
      </c>
      <c r="AJ103">
        <v>-0.22895369706124347</v>
      </c>
      <c r="AL103">
        <v>-0.43886947995862802</v>
      </c>
      <c r="AM103">
        <v>-0.37337600290101314</v>
      </c>
      <c r="AO103">
        <v>-0.40141903726022066</v>
      </c>
      <c r="AP103">
        <v>-0.37924679976802611</v>
      </c>
      <c r="AQ103">
        <v>-0.37932477859397951</v>
      </c>
      <c r="AR103">
        <v>-0.32350172182936532</v>
      </c>
      <c r="AS103" s="336">
        <v>-0.37138961260064557</v>
      </c>
      <c r="AT103">
        <v>-0.34806187446929693</v>
      </c>
      <c r="AU103">
        <v>-0.3742197508901331</v>
      </c>
      <c r="AV103">
        <v>-0.37768395522454962</v>
      </c>
      <c r="AW103">
        <v>-0.38956149181062166</v>
      </c>
      <c r="AX103">
        <v>-0.31507885698961069</v>
      </c>
      <c r="AY103">
        <v>-0.46205209541916481</v>
      </c>
      <c r="AZ103">
        <v>-0.37218652822928527</v>
      </c>
      <c r="BA103">
        <v>-0.30443575165854886</v>
      </c>
      <c r="BB103">
        <v>-0.37415836912025918</v>
      </c>
      <c r="BD103">
        <v>-0.35102507535006755</v>
      </c>
      <c r="BE103">
        <v>-0.51829590350545818</v>
      </c>
      <c r="BF103">
        <v>-0.40931439487207433</v>
      </c>
      <c r="BG103">
        <v>-0.37469032273540276</v>
      </c>
      <c r="BH103">
        <v>-0.39600165294843515</v>
      </c>
      <c r="BI103">
        <v>-0.405987541344832</v>
      </c>
      <c r="BJ103">
        <v>-0.37280827648908577</v>
      </c>
      <c r="BL103">
        <v>-0.51307049283325834</v>
      </c>
      <c r="BN103">
        <v>-0.40964494938947582</v>
      </c>
      <c r="BO103">
        <v>-0.25488962993383857</v>
      </c>
      <c r="BP103">
        <v>-0.40561202090393783</v>
      </c>
      <c r="BQ103">
        <v>-0.33851096182861345</v>
      </c>
      <c r="BS103">
        <v>-0.44696440822760047</v>
      </c>
      <c r="BT103">
        <v>-0.39134946530999126</v>
      </c>
      <c r="BU103">
        <v>-0.35637045987491234</v>
      </c>
      <c r="BV103">
        <v>-0.37352077511780502</v>
      </c>
      <c r="BW103">
        <v>-0.24160753933709078</v>
      </c>
      <c r="BX103">
        <v>-0.3760363967227357</v>
      </c>
      <c r="BY103">
        <v>-0.3760580341659242</v>
      </c>
      <c r="BZ103">
        <v>-0.39025396151577973</v>
      </c>
      <c r="CA103">
        <v>-0.41490662478154905</v>
      </c>
      <c r="CB103">
        <v>-0.38195668509070285</v>
      </c>
      <c r="CC103">
        <v>-0.3902227978483408</v>
      </c>
    </row>
    <row r="104" spans="3:81" x14ac:dyDescent="0.2">
      <c r="C104" t="s">
        <v>199</v>
      </c>
      <c r="E104" s="2" t="s">
        <v>130</v>
      </c>
      <c r="F104" s="70" t="s">
        <v>192</v>
      </c>
      <c r="G104" s="70"/>
      <c r="H104" s="72">
        <v>0.25107352360474089</v>
      </c>
      <c r="I104" s="73">
        <v>0.22272730217267106</v>
      </c>
      <c r="J104">
        <v>0.21300959127088095</v>
      </c>
      <c r="K104">
        <v>0.17335542337902538</v>
      </c>
      <c r="M104">
        <v>0.19756385978967794</v>
      </c>
      <c r="N104">
        <v>0.18996236641101552</v>
      </c>
      <c r="P104">
        <v>0.20381579665316127</v>
      </c>
      <c r="Q104">
        <v>0.25152891820417489</v>
      </c>
      <c r="R104">
        <v>0.17811555362105094</v>
      </c>
      <c r="S104">
        <v>0.16844599337173957</v>
      </c>
      <c r="T104">
        <v>0.20463766697671296</v>
      </c>
      <c r="U104">
        <v>0.16958826570242688</v>
      </c>
      <c r="V104">
        <v>0.20491353114258057</v>
      </c>
      <c r="X104">
        <v>0.18249730011161983</v>
      </c>
      <c r="Y104">
        <v>0.15794361855622402</v>
      </c>
      <c r="Z104">
        <v>0.11632977868088479</v>
      </c>
      <c r="AA104">
        <v>0.1251282609437471</v>
      </c>
      <c r="AB104">
        <v>0.18855649782772993</v>
      </c>
      <c r="AC104">
        <v>0.21778015067159809</v>
      </c>
      <c r="AD104">
        <v>0.1956193740023032</v>
      </c>
      <c r="AE104">
        <v>0.18107885978200972</v>
      </c>
      <c r="AF104">
        <v>0.17302448085604266</v>
      </c>
      <c r="AG104">
        <v>0.2037462989516087</v>
      </c>
      <c r="AI104">
        <v>0.27740749094919742</v>
      </c>
      <c r="AJ104">
        <v>0.23571949757047889</v>
      </c>
      <c r="AL104">
        <v>0.17421493243426237</v>
      </c>
      <c r="AM104">
        <v>0.10588288610709412</v>
      </c>
      <c r="AO104">
        <v>0.18618116751437797</v>
      </c>
      <c r="AP104">
        <v>0.19081218843470027</v>
      </c>
      <c r="AQ104">
        <v>0.1805822018903388</v>
      </c>
      <c r="AR104">
        <v>0.25101480115264524</v>
      </c>
      <c r="AS104" s="336">
        <v>0.18884973319552725</v>
      </c>
      <c r="AT104">
        <v>0.20334885650391998</v>
      </c>
      <c r="AU104">
        <v>0.18686585189078467</v>
      </c>
      <c r="AV104">
        <v>0.17512836761040085</v>
      </c>
      <c r="AW104">
        <v>0.1674170193964844</v>
      </c>
      <c r="AX104">
        <v>0.21824049077183857</v>
      </c>
      <c r="AY104">
        <v>0.17121564819836485</v>
      </c>
      <c r="AZ104">
        <v>0.18869188478016991</v>
      </c>
      <c r="BA104">
        <v>0.2328630013255388</v>
      </c>
      <c r="BB104">
        <v>0.19218571466043591</v>
      </c>
      <c r="BD104">
        <v>0.20632116545564333</v>
      </c>
      <c r="BE104">
        <v>0.16659946607288456</v>
      </c>
      <c r="BF104">
        <v>0.17928178064532294</v>
      </c>
      <c r="BG104">
        <v>0.19330688239669644</v>
      </c>
      <c r="BH104">
        <v>0.18084866382798676</v>
      </c>
      <c r="BI104">
        <v>0.1859902829732617</v>
      </c>
      <c r="BJ104">
        <v>0.2290697476813679</v>
      </c>
      <c r="BL104">
        <v>6.6008262535650897E-3</v>
      </c>
      <c r="BN104">
        <v>0.16813952291116996</v>
      </c>
      <c r="BO104">
        <v>0.23846949280649632</v>
      </c>
      <c r="BP104">
        <v>0.17994301787009193</v>
      </c>
      <c r="BQ104">
        <v>0.17481390584244072</v>
      </c>
      <c r="BS104">
        <v>0.15426972026093408</v>
      </c>
      <c r="BT104">
        <v>0.17867650841945085</v>
      </c>
      <c r="BU104">
        <v>0.20320354247111899</v>
      </c>
      <c r="BV104">
        <v>0.18635031529150531</v>
      </c>
      <c r="BW104">
        <v>0.30866308158943717</v>
      </c>
      <c r="BX104">
        <v>0.189825746196991</v>
      </c>
      <c r="BY104">
        <v>0.18276575431779585</v>
      </c>
      <c r="BZ104">
        <v>0.19466101229742394</v>
      </c>
      <c r="CA104">
        <v>0.18263289182349302</v>
      </c>
      <c r="CB104">
        <v>0.19408398963548201</v>
      </c>
      <c r="CC104">
        <v>0.21380425825097774</v>
      </c>
    </row>
    <row r="105" spans="3:81" x14ac:dyDescent="0.2">
      <c r="C105" t="s">
        <v>200</v>
      </c>
      <c r="E105" s="2" t="s">
        <v>130</v>
      </c>
      <c r="F105" s="70" t="s">
        <v>192</v>
      </c>
      <c r="G105" s="70"/>
      <c r="H105" s="72">
        <v>0.14596830485981666</v>
      </c>
      <c r="I105" s="73">
        <v>0.17177849581388829</v>
      </c>
      <c r="J105">
        <v>0.15483886501318267</v>
      </c>
      <c r="K105">
        <v>0.17794974498286584</v>
      </c>
      <c r="M105">
        <v>0.16646675427234686</v>
      </c>
      <c r="N105">
        <v>0.17188676846649997</v>
      </c>
      <c r="P105">
        <v>0.16001913836834675</v>
      </c>
      <c r="Q105">
        <v>0.17826995710647331</v>
      </c>
      <c r="R105">
        <v>0.17432798980667397</v>
      </c>
      <c r="S105">
        <v>0.16437855724120906</v>
      </c>
      <c r="T105">
        <v>0.16941256687878514</v>
      </c>
      <c r="U105">
        <v>0.15529711493754556</v>
      </c>
      <c r="V105">
        <v>0.16731089891616763</v>
      </c>
      <c r="X105">
        <v>0.18664684042524549</v>
      </c>
      <c r="Y105">
        <v>0.1547561951000799</v>
      </c>
      <c r="Z105">
        <v>0.14311942948519987</v>
      </c>
      <c r="AA105">
        <v>0.15578145602833682</v>
      </c>
      <c r="AB105">
        <v>0.16396621973346462</v>
      </c>
      <c r="AC105">
        <v>0.13416837582546362</v>
      </c>
      <c r="AD105">
        <v>0.16890950559847798</v>
      </c>
      <c r="AE105">
        <v>0.1640777783447091</v>
      </c>
      <c r="AF105">
        <v>0.21577666473416468</v>
      </c>
      <c r="AG105">
        <v>0.14260908353524326</v>
      </c>
      <c r="AI105">
        <v>0.15393852902841731</v>
      </c>
      <c r="AJ105">
        <v>0.18140575466897618</v>
      </c>
      <c r="AL105">
        <v>0.14620866802689342</v>
      </c>
      <c r="AM105">
        <v>0.20678713176491742</v>
      </c>
      <c r="AO105">
        <v>0.15656134120190557</v>
      </c>
      <c r="AP105">
        <v>0.16404114759948579</v>
      </c>
      <c r="AQ105">
        <v>0.16782890461962829</v>
      </c>
      <c r="AR105">
        <v>0.15957942932999436</v>
      </c>
      <c r="AS105" s="336">
        <v>0.16660033235186913</v>
      </c>
      <c r="AT105">
        <v>0.16900299808417318</v>
      </c>
      <c r="AU105">
        <v>0.15194285464472035</v>
      </c>
      <c r="AV105">
        <v>0.16973497702744425</v>
      </c>
      <c r="AW105">
        <v>0.16720910089759156</v>
      </c>
      <c r="AX105">
        <v>0.17101722675154812</v>
      </c>
      <c r="AY105">
        <v>0.14751708740856675</v>
      </c>
      <c r="AZ105">
        <v>0.16766663884915775</v>
      </c>
      <c r="BA105">
        <v>0.16213456734626613</v>
      </c>
      <c r="BB105">
        <v>0.17567013467705989</v>
      </c>
      <c r="BD105">
        <v>0.17125280694478112</v>
      </c>
      <c r="BE105">
        <v>0.17821555056517674</v>
      </c>
      <c r="BF105">
        <v>0.16291602092212651</v>
      </c>
      <c r="BG105">
        <v>0.17114358176948108</v>
      </c>
      <c r="BH105">
        <v>0.16716122087415469</v>
      </c>
      <c r="BI105">
        <v>0.15716899407163007</v>
      </c>
      <c r="BJ105">
        <v>0.16151670357314785</v>
      </c>
      <c r="BL105">
        <v>0.1422161409682251</v>
      </c>
      <c r="BN105">
        <v>0.15569732564767053</v>
      </c>
      <c r="BO105">
        <v>0.17968558232475068</v>
      </c>
      <c r="BP105">
        <v>0.16936180917785057</v>
      </c>
      <c r="BQ105">
        <v>0.17654307212838749</v>
      </c>
      <c r="BS105">
        <v>0.16679861288402542</v>
      </c>
      <c r="BT105">
        <v>0.16929474667119218</v>
      </c>
      <c r="BU105">
        <v>0.14636389987504791</v>
      </c>
      <c r="BV105">
        <v>0.16484460359808092</v>
      </c>
      <c r="BW105">
        <v>0.15542489375565871</v>
      </c>
      <c r="BX105">
        <v>0.16232933514104553</v>
      </c>
      <c r="BY105">
        <v>0.16373590283611791</v>
      </c>
      <c r="BZ105">
        <v>0.16202335231267001</v>
      </c>
      <c r="CA105">
        <v>0.14954689120769832</v>
      </c>
      <c r="CB105">
        <v>0.1597645481501179</v>
      </c>
      <c r="CC105">
        <v>0.14705809784239759</v>
      </c>
    </row>
    <row r="106" spans="3:81" x14ac:dyDescent="0.2">
      <c r="C106" t="s">
        <v>201</v>
      </c>
      <c r="E106" s="2" t="s">
        <v>130</v>
      </c>
      <c r="F106" s="70" t="s">
        <v>192</v>
      </c>
      <c r="G106" s="70"/>
      <c r="H106" s="72">
        <v>5.503990155228089E-2</v>
      </c>
      <c r="I106" s="73">
        <v>4.916034883349274E-2</v>
      </c>
      <c r="J106">
        <v>5.3284587002275452E-2</v>
      </c>
      <c r="K106">
        <v>4.6438770495822568E-2</v>
      </c>
      <c r="M106">
        <v>5.378123107436461E-2</v>
      </c>
      <c r="N106">
        <v>5.4123928392651788E-2</v>
      </c>
      <c r="P106">
        <v>5.3204514285881799E-2</v>
      </c>
      <c r="Q106">
        <v>5.3512745703827136E-2</v>
      </c>
      <c r="R106">
        <v>5.2580154946279323E-2</v>
      </c>
      <c r="S106">
        <v>5.4667101446115196E-2</v>
      </c>
      <c r="T106">
        <v>5.0296776035877011E-2</v>
      </c>
      <c r="U106">
        <v>5.4182273542130122E-2</v>
      </c>
      <c r="V106">
        <v>5.5403825613348445E-2</v>
      </c>
      <c r="X106">
        <v>5.13127303109433E-2</v>
      </c>
      <c r="Y106">
        <v>5.288435121579127E-2</v>
      </c>
      <c r="Z106">
        <v>5.147941371628928E-2</v>
      </c>
      <c r="AA106">
        <v>5.3175575741781445E-2</v>
      </c>
      <c r="AB106">
        <v>5.4158651158093707E-2</v>
      </c>
      <c r="AC106">
        <v>5.8419685387726017E-2</v>
      </c>
      <c r="AD106">
        <v>5.3813202937880944E-2</v>
      </c>
      <c r="AE106">
        <v>5.5239256895829203E-2</v>
      </c>
      <c r="AF106">
        <v>4.9449949373317037E-2</v>
      </c>
      <c r="AG106">
        <v>5.510177459757104E-2</v>
      </c>
      <c r="AI106">
        <v>3.92884225511968E-2</v>
      </c>
      <c r="AJ106">
        <v>5.0210375098082127E-2</v>
      </c>
      <c r="AL106">
        <v>5.2589972630502468E-2</v>
      </c>
      <c r="AM106">
        <v>4.8389909273165221E-2</v>
      </c>
      <c r="AO106">
        <v>6.0341732873607445E-2</v>
      </c>
      <c r="AP106">
        <v>5.4713049229756505E-2</v>
      </c>
      <c r="AQ106">
        <v>5.0898468907486172E-2</v>
      </c>
      <c r="AR106">
        <v>5.3634879307653871E-2</v>
      </c>
      <c r="AS106" s="336">
        <v>5.3265333346367405E-2</v>
      </c>
      <c r="AT106">
        <v>5.2298936624469383E-2</v>
      </c>
      <c r="AU106">
        <v>5.4883074935938692E-2</v>
      </c>
      <c r="AV106">
        <v>5.2741199780716452E-2</v>
      </c>
      <c r="AW106">
        <v>5.5237188358003841E-2</v>
      </c>
      <c r="AX106">
        <v>5.3501901429098941E-2</v>
      </c>
      <c r="AY106">
        <v>5.6033918204693167E-2</v>
      </c>
      <c r="AZ106">
        <v>5.0554854145639982E-2</v>
      </c>
      <c r="BA106">
        <v>5.4390477619424615E-2</v>
      </c>
      <c r="BB106">
        <v>5.6170591256039626E-2</v>
      </c>
      <c r="BD106">
        <v>5.4009750189700778E-2</v>
      </c>
      <c r="BE106">
        <v>5.4392669295586948E-2</v>
      </c>
      <c r="BF106">
        <v>5.5090168412796126E-2</v>
      </c>
      <c r="BG106">
        <v>5.3716614384770489E-2</v>
      </c>
      <c r="BH106">
        <v>5.353540498508691E-2</v>
      </c>
      <c r="BI106">
        <v>5.3225749366978548E-2</v>
      </c>
      <c r="BJ106">
        <v>5.4270127536606649E-2</v>
      </c>
      <c r="BL106">
        <v>5.3855187171518715E-2</v>
      </c>
      <c r="BN106">
        <v>5.3373379568857682E-2</v>
      </c>
      <c r="BO106">
        <v>5.5167258833257127E-2</v>
      </c>
      <c r="BP106">
        <v>4.6101284287109245E-2</v>
      </c>
      <c r="BQ106">
        <v>5.4131604166514968E-2</v>
      </c>
      <c r="BS106">
        <v>5.9101216571373683E-2</v>
      </c>
      <c r="BT106">
        <v>5.4762699359683475E-2</v>
      </c>
      <c r="BU106">
        <v>5.3565988595264846E-2</v>
      </c>
      <c r="BV106">
        <v>5.4044621134801796E-2</v>
      </c>
      <c r="BW106">
        <v>5.3358879624143984E-2</v>
      </c>
      <c r="BX106">
        <v>5.2963073937608462E-2</v>
      </c>
      <c r="BY106">
        <v>5.5990134811783165E-2</v>
      </c>
      <c r="BZ106">
        <v>5.4452989613549385E-2</v>
      </c>
      <c r="CA106">
        <v>5.0135942746284523E-2</v>
      </c>
      <c r="CB106">
        <v>5.3965274109464501E-2</v>
      </c>
      <c r="CC106">
        <v>5.2537973833140517E-2</v>
      </c>
    </row>
    <row r="107" spans="3:81" x14ac:dyDescent="0.2">
      <c r="C107" t="s">
        <v>202</v>
      </c>
      <c r="E107" s="2" t="s">
        <v>130</v>
      </c>
      <c r="F107" s="70" t="s">
        <v>192</v>
      </c>
      <c r="G107" s="70"/>
      <c r="H107" s="72">
        <v>8.1411608494639243E-3</v>
      </c>
      <c r="I107" s="73">
        <v>8.3780809469955475E-3</v>
      </c>
      <c r="J107">
        <v>9.7871670027535052E-3</v>
      </c>
      <c r="K107">
        <v>1.635269041024201E-2</v>
      </c>
      <c r="M107">
        <v>9.1957660950107156E-3</v>
      </c>
      <c r="N107">
        <v>9.421783718003951E-3</v>
      </c>
      <c r="P107">
        <v>1.0619573680694994E-2</v>
      </c>
      <c r="Q107">
        <v>9.2589979425976576E-3</v>
      </c>
      <c r="R107">
        <v>1.0484673502828501E-2</v>
      </c>
      <c r="S107">
        <v>7.9388349901480249E-3</v>
      </c>
      <c r="T107">
        <v>1.3605974269170984E-2</v>
      </c>
      <c r="U107">
        <v>9.5944400375493899E-3</v>
      </c>
      <c r="V107">
        <v>8.3371804494174473E-3</v>
      </c>
      <c r="X107">
        <v>1.0491982213276518E-2</v>
      </c>
      <c r="Y107">
        <v>1.0884982180299985E-2</v>
      </c>
      <c r="Z107">
        <v>1.1006053941147842E-2</v>
      </c>
      <c r="AA107">
        <v>9.7635545924857903E-3</v>
      </c>
      <c r="AB107">
        <v>9.4711672338345654E-3</v>
      </c>
      <c r="AC107">
        <v>8.0165151496298659E-3</v>
      </c>
      <c r="AD107">
        <v>9.6281305977349296E-3</v>
      </c>
      <c r="AE107">
        <v>8.7768246463334476E-3</v>
      </c>
      <c r="AF107">
        <v>1.1464544361095563E-2</v>
      </c>
      <c r="AG107">
        <v>9.1021959170886624E-3</v>
      </c>
      <c r="AI107">
        <v>2.5779559549943265E-2</v>
      </c>
      <c r="AJ107">
        <v>1.1840717811787527E-2</v>
      </c>
      <c r="AL107">
        <v>1.1165903805033572E-2</v>
      </c>
      <c r="AM107">
        <v>1.306357983546147E-2</v>
      </c>
      <c r="AO107">
        <v>7.0053012385223878E-3</v>
      </c>
      <c r="AP107">
        <v>9.4875654709910551E-3</v>
      </c>
      <c r="AQ107">
        <v>1.07932400511217E-2</v>
      </c>
      <c r="AR107">
        <v>8.9648463668951517E-3</v>
      </c>
      <c r="AS107" s="336">
        <v>1.0124985957135957E-2</v>
      </c>
      <c r="AT107">
        <v>1.0697811739488916E-2</v>
      </c>
      <c r="AU107">
        <v>9.1358843325688444E-3</v>
      </c>
      <c r="AV107">
        <v>1.1020866526093354E-2</v>
      </c>
      <c r="AW107">
        <v>1.0118646189356317E-2</v>
      </c>
      <c r="AX107">
        <v>9.9979889545190881E-3</v>
      </c>
      <c r="AY107">
        <v>9.9902254520090605E-3</v>
      </c>
      <c r="AZ107">
        <v>1.0346625185687741E-2</v>
      </c>
      <c r="BA107">
        <v>9.2014059929463876E-3</v>
      </c>
      <c r="BB107">
        <v>7.9296125178026644E-3</v>
      </c>
      <c r="BD107">
        <v>9.5805310949350631E-3</v>
      </c>
      <c r="BE107">
        <v>6.4690505508058771E-3</v>
      </c>
      <c r="BF107">
        <v>8.6619930215187102E-3</v>
      </c>
      <c r="BG107">
        <v>1.0171824601749035E-2</v>
      </c>
      <c r="BH107">
        <v>1.0015898125792844E-2</v>
      </c>
      <c r="BI107">
        <v>1.0145632960995909E-2</v>
      </c>
      <c r="BJ107">
        <v>9.3677093679656043E-3</v>
      </c>
      <c r="BL107">
        <v>9.4352482025605311E-3</v>
      </c>
      <c r="BN107">
        <v>1.1248129432982201E-2</v>
      </c>
      <c r="BO107">
        <v>8.9178394128427985E-3</v>
      </c>
      <c r="BP107">
        <v>1.8022794006242293E-2</v>
      </c>
      <c r="BQ107">
        <v>9.3352609250269558E-3</v>
      </c>
      <c r="BS107">
        <v>6.5931192565729102E-3</v>
      </c>
      <c r="BT107">
        <v>9.537342017168271E-3</v>
      </c>
      <c r="BU107">
        <v>1.3022518819600537E-2</v>
      </c>
      <c r="BV107">
        <v>9.5187289016650523E-3</v>
      </c>
      <c r="BW107">
        <v>9.8020658333177746E-3</v>
      </c>
      <c r="BX107">
        <v>1.0508978475099684E-2</v>
      </c>
      <c r="BY107">
        <v>8.7628386700441263E-3</v>
      </c>
      <c r="BZ107">
        <v>9.9897516161615574E-3</v>
      </c>
      <c r="CA107">
        <v>1.0791809526784157E-2</v>
      </c>
      <c r="CB107">
        <v>9.7205101496112833E-3</v>
      </c>
      <c r="CC107">
        <v>1.1579271828662918E-2</v>
      </c>
    </row>
    <row r="108" spans="3:81" x14ac:dyDescent="0.2">
      <c r="C108" t="s">
        <v>203</v>
      </c>
      <c r="E108" s="2" t="s">
        <v>130</v>
      </c>
      <c r="F108" s="70" t="s">
        <v>192</v>
      </c>
      <c r="G108" s="70"/>
      <c r="H108" s="72">
        <v>4.0338828404695715E-4</v>
      </c>
      <c r="I108" s="73">
        <v>5.9946940642715829E-3</v>
      </c>
      <c r="J108">
        <v>-6.5025914175914634E-4</v>
      </c>
      <c r="K108">
        <v>1.6759843612100256E-3</v>
      </c>
      <c r="M108">
        <v>2.7663053736157184E-4</v>
      </c>
      <c r="N108">
        <v>-2.6035614297739706E-4</v>
      </c>
      <c r="P108">
        <v>-2.2490720512663431E-4</v>
      </c>
      <c r="Q108">
        <v>8.5376572339093681E-4</v>
      </c>
      <c r="R108">
        <v>-9.4108140005183527E-4</v>
      </c>
      <c r="S108">
        <v>6.1302371553551005E-5</v>
      </c>
      <c r="T108">
        <v>6.8268178762295739E-4</v>
      </c>
      <c r="U108">
        <v>3.4373713503621506E-5</v>
      </c>
      <c r="V108">
        <v>-5.7365548392321331E-4</v>
      </c>
      <c r="X108">
        <v>2.2701363569527511E-3</v>
      </c>
      <c r="Y108">
        <v>-3.2346528351723247E-4</v>
      </c>
      <c r="Z108">
        <v>1.140042255446172E-3</v>
      </c>
      <c r="AA108">
        <v>-5.9075973229821832E-4</v>
      </c>
      <c r="AB108">
        <v>-2.1441362403668007E-4</v>
      </c>
      <c r="AC108">
        <v>-2.3827479727646372E-3</v>
      </c>
      <c r="AD108">
        <v>-1.5707053355296097E-5</v>
      </c>
      <c r="AE108">
        <v>-3.8825942909598288E-4</v>
      </c>
      <c r="AF108">
        <v>2.7192736585223976E-3</v>
      </c>
      <c r="AG108">
        <v>-8.2985391367038086E-4</v>
      </c>
      <c r="AI108">
        <v>-1.4134374886796142E-3</v>
      </c>
      <c r="AJ108">
        <v>8.9397456847595258E-4</v>
      </c>
      <c r="AL108">
        <v>-1.1294551958965504E-3</v>
      </c>
      <c r="AM108">
        <v>1.2109405594558365E-3</v>
      </c>
      <c r="AO108">
        <v>-1.094344426412347E-3</v>
      </c>
      <c r="AP108">
        <v>-9.2664484729276797E-5</v>
      </c>
      <c r="AQ108">
        <v>2.0223953221643332E-3</v>
      </c>
      <c r="AR108">
        <v>3.0843628318241723E-4</v>
      </c>
      <c r="AS108" s="336">
        <v>3.1725297581755574E-4</v>
      </c>
      <c r="AT108">
        <v>-5.0436281801816141E-4</v>
      </c>
      <c r="AU108">
        <v>-4.4748950522163766E-4</v>
      </c>
      <c r="AV108">
        <v>-3.0347596960900169E-4</v>
      </c>
      <c r="AW108">
        <v>-1.0413741656456477E-4</v>
      </c>
      <c r="AX108">
        <v>-9.667838359062042E-5</v>
      </c>
      <c r="AY108">
        <v>-2.2259690703941293E-3</v>
      </c>
      <c r="AZ108">
        <v>2.5923324333866349E-3</v>
      </c>
      <c r="BA108">
        <v>3.2685217636735375E-4</v>
      </c>
      <c r="BB108">
        <v>1.4274970927439234E-3</v>
      </c>
      <c r="BD108">
        <v>-2.4676475388385466E-4</v>
      </c>
      <c r="BE108">
        <v>-1.4618171876717989E-4</v>
      </c>
      <c r="BF108">
        <v>-1.2931521650270394E-3</v>
      </c>
      <c r="BG108">
        <v>-1.8589471029353821E-4</v>
      </c>
      <c r="BH108">
        <v>-4.6541624922236124E-5</v>
      </c>
      <c r="BI108">
        <v>3.9913554246706617E-5</v>
      </c>
      <c r="BJ108">
        <v>-3.7943535359061253E-4</v>
      </c>
      <c r="BL108">
        <v>8.561929233125154E-6</v>
      </c>
      <c r="BN108">
        <v>-1.6964015473627803E-4</v>
      </c>
      <c r="BO108">
        <v>-3.2773297847610294E-4</v>
      </c>
      <c r="BP108">
        <v>-5.7988406067078779E-3</v>
      </c>
      <c r="BQ108">
        <v>-4.2344457436627181E-4</v>
      </c>
      <c r="BS108">
        <v>-3.7832146181729365E-4</v>
      </c>
      <c r="BT108">
        <v>-5.761489034696865E-4</v>
      </c>
      <c r="BU108">
        <v>8.631702700449273E-4</v>
      </c>
      <c r="BV108">
        <v>1.0600679838934646E-4</v>
      </c>
      <c r="BW108">
        <v>1.687118599302817E-5</v>
      </c>
      <c r="BX108">
        <v>-5.7384102735041909E-4</v>
      </c>
      <c r="BY108">
        <v>-1.367785384319864E-3</v>
      </c>
      <c r="BZ108">
        <v>-7.2531054784727433E-4</v>
      </c>
      <c r="CA108">
        <v>2.4768257822905815E-3</v>
      </c>
      <c r="CB108">
        <v>-1.6300306147759569E-4</v>
      </c>
      <c r="CC108">
        <v>-8.87775861540957E-4</v>
      </c>
    </row>
    <row r="109" spans="3:81" x14ac:dyDescent="0.2">
      <c r="C109" t="s">
        <v>204</v>
      </c>
      <c r="E109" s="2" t="s">
        <v>130</v>
      </c>
      <c r="F109" s="70" t="s">
        <v>192</v>
      </c>
      <c r="G109" s="70"/>
      <c r="H109" s="72">
        <v>0.10194906102051043</v>
      </c>
      <c r="I109" s="73">
        <v>0.13797223539543702</v>
      </c>
      <c r="J109">
        <v>0.11557135318483555</v>
      </c>
      <c r="K109">
        <v>0.15689125870107565</v>
      </c>
      <c r="M109">
        <v>0.13550366426895094</v>
      </c>
      <c r="N109">
        <v>0.1420445459839475</v>
      </c>
      <c r="P109">
        <v>0.11784423877075456</v>
      </c>
      <c r="Q109">
        <v>0.12466894617253094</v>
      </c>
      <c r="R109">
        <v>0.16991427230225328</v>
      </c>
      <c r="S109">
        <v>0.17821776452137159</v>
      </c>
      <c r="T109">
        <v>0.11405953951133221</v>
      </c>
      <c r="U109">
        <v>0.15457317439348905</v>
      </c>
      <c r="V109">
        <v>0.12037419191948384</v>
      </c>
      <c r="X109">
        <v>0.14857425884810532</v>
      </c>
      <c r="Y109">
        <v>0.20277109741824062</v>
      </c>
      <c r="Z109">
        <v>0.16927832986658353</v>
      </c>
      <c r="AA109">
        <v>0.19844147105488796</v>
      </c>
      <c r="AB109">
        <v>0.14169574192628809</v>
      </c>
      <c r="AC109">
        <v>0.10564678612297607</v>
      </c>
      <c r="AD109">
        <v>0.12594028554582348</v>
      </c>
      <c r="AE109">
        <v>0.15376739376769985</v>
      </c>
      <c r="AF109">
        <v>0.17713174311737548</v>
      </c>
      <c r="AG109">
        <v>0.12686878444662444</v>
      </c>
      <c r="AI109">
        <v>6.3150409965432669E-2</v>
      </c>
      <c r="AJ109">
        <v>5.6930975555831653E-2</v>
      </c>
      <c r="AL109">
        <v>0.17368009391936112</v>
      </c>
      <c r="AM109">
        <v>0.2065999902162769</v>
      </c>
      <c r="AO109">
        <v>0.14619652124988428</v>
      </c>
      <c r="AP109">
        <v>0.141222278744879</v>
      </c>
      <c r="AQ109">
        <v>0.1482847141632227</v>
      </c>
      <c r="AR109">
        <v>8.1072932846977142E-2</v>
      </c>
      <c r="AS109" s="336">
        <v>0.1401574964782081</v>
      </c>
      <c r="AT109">
        <v>0.12197014541504286</v>
      </c>
      <c r="AU109">
        <v>0.13473180879929952</v>
      </c>
      <c r="AV109">
        <v>0.15126628844982973</v>
      </c>
      <c r="AW109">
        <v>0.15909842334365082</v>
      </c>
      <c r="AX109">
        <v>0.10029623231852544</v>
      </c>
      <c r="AY109">
        <v>0.18397040305579559</v>
      </c>
      <c r="AZ109">
        <v>0.14104798504886482</v>
      </c>
      <c r="BA109">
        <v>8.3835597524175937E-2</v>
      </c>
      <c r="BB109">
        <v>0.14433696871551771</v>
      </c>
      <c r="BD109">
        <v>0.12437820874556793</v>
      </c>
      <c r="BE109">
        <v>0.2326447049863789</v>
      </c>
      <c r="BF109">
        <v>0.16333677799130095</v>
      </c>
      <c r="BG109">
        <v>0.14207316580340745</v>
      </c>
      <c r="BH109">
        <v>0.15695911132868196</v>
      </c>
      <c r="BI109">
        <v>0.15314585004078135</v>
      </c>
      <c r="BJ109">
        <v>0.11920026770553258</v>
      </c>
      <c r="BL109">
        <v>0.29721991232518447</v>
      </c>
      <c r="BN109">
        <v>0.1644240448695794</v>
      </c>
      <c r="BO109">
        <v>6.0242307161694902E-2</v>
      </c>
      <c r="BP109">
        <v>0.16295763663883825</v>
      </c>
      <c r="BQ109">
        <v>0.13835080358585455</v>
      </c>
      <c r="BS109">
        <v>0.19561400337153279</v>
      </c>
      <c r="BT109">
        <v>0.15732468491725349</v>
      </c>
      <c r="BU109">
        <v>0.1136957198299523</v>
      </c>
      <c r="BV109">
        <v>0.14168298109989297</v>
      </c>
      <c r="BW109">
        <v>1.0267065243983853E-2</v>
      </c>
      <c r="BX109">
        <v>0.14009774284449922</v>
      </c>
      <c r="BY109">
        <v>0.14373198907844248</v>
      </c>
      <c r="BZ109">
        <v>0.14463975314387012</v>
      </c>
      <c r="CA109">
        <v>0.1539784609852605</v>
      </c>
      <c r="CB109">
        <v>0.13961842490702145</v>
      </c>
      <c r="CC109">
        <v>0.12574468926822333</v>
      </c>
    </row>
    <row r="110" spans="3:81" x14ac:dyDescent="0.2">
      <c r="C110" t="s">
        <v>205</v>
      </c>
      <c r="E110" s="2" t="s">
        <v>130</v>
      </c>
      <c r="F110" s="70" t="s">
        <v>192</v>
      </c>
      <c r="G110" s="70"/>
      <c r="H110" s="72">
        <v>9.1189738655948011E-2</v>
      </c>
      <c r="I110" s="73">
        <v>0.10143528458581824</v>
      </c>
      <c r="J110">
        <v>7.0267007453026831E-2</v>
      </c>
      <c r="K110">
        <v>5.232124614429616E-2</v>
      </c>
      <c r="M110">
        <v>6.6108571896744822E-2</v>
      </c>
      <c r="N110">
        <v>6.003319427512703E-2</v>
      </c>
      <c r="P110">
        <v>6.051504417461831E-2</v>
      </c>
      <c r="Q110">
        <v>0.10565182817113133</v>
      </c>
      <c r="R110">
        <v>7.102823441438598E-2</v>
      </c>
      <c r="S110">
        <v>7.7925564110140705E-2</v>
      </c>
      <c r="T110">
        <v>5.0262202405579666E-2</v>
      </c>
      <c r="U110">
        <v>6.6071035432867714E-2</v>
      </c>
      <c r="V110">
        <v>5.8429286772212735E-2</v>
      </c>
      <c r="X110">
        <v>4.3348258892874789E-2</v>
      </c>
      <c r="Y110">
        <v>8.7725060705797123E-2</v>
      </c>
      <c r="Z110">
        <v>3.6828671976821645E-2</v>
      </c>
      <c r="AA110">
        <v>7.1961549152193563E-2</v>
      </c>
      <c r="AB110">
        <v>6.7324079211322413E-2</v>
      </c>
      <c r="AC110">
        <v>8.8855714342797237E-2</v>
      </c>
      <c r="AD110">
        <v>5.8278593670142348E-2</v>
      </c>
      <c r="AE110">
        <v>6.8984448296552911E-2</v>
      </c>
      <c r="AF110">
        <v>3.8329632195606367E-2</v>
      </c>
      <c r="AG110">
        <v>9.4290957601617126E-2</v>
      </c>
      <c r="AI110">
        <v>8.4004659034318335E-2</v>
      </c>
      <c r="AJ110">
        <v>2.2877463026163211E-2</v>
      </c>
      <c r="AL110">
        <v>9.9120475637581668E-2</v>
      </c>
      <c r="AM110">
        <v>2.250803236897532E-2</v>
      </c>
      <c r="AO110">
        <v>6.5547648484522603E-2</v>
      </c>
      <c r="AP110">
        <v>6.9628395848584726E-2</v>
      </c>
      <c r="AQ110">
        <v>6.0882088759193681E-2</v>
      </c>
      <c r="AR110">
        <v>6.9712278683907045E-2</v>
      </c>
      <c r="AS110" s="336">
        <v>6.2872155189259829E-2</v>
      </c>
      <c r="AT110">
        <v>7.1904631761291124E-2</v>
      </c>
      <c r="AU110">
        <v>7.281052872589204E-2</v>
      </c>
      <c r="AV110">
        <v>5.5763489209087289E-2</v>
      </c>
      <c r="AW110">
        <v>6.450385986571594E-2</v>
      </c>
      <c r="AX110">
        <v>4.9628669364692721E-2</v>
      </c>
      <c r="AY110">
        <v>0.10485309734642859</v>
      </c>
      <c r="AZ110">
        <v>6.259227882158809E-2</v>
      </c>
      <c r="BA110">
        <v>6.8599197531240746E-2</v>
      </c>
      <c r="BB110">
        <v>5.8453936704806808E-2</v>
      </c>
      <c r="BD110">
        <v>6.0821786295606181E-2</v>
      </c>
      <c r="BE110">
        <v>0.10871200396356162</v>
      </c>
      <c r="BF110">
        <v>8.1234353309591445E-2</v>
      </c>
      <c r="BG110">
        <v>6.3907524365019161E-2</v>
      </c>
      <c r="BH110">
        <v>6.9725850879947981E-2</v>
      </c>
      <c r="BI110">
        <v>8.6219061139922698E-2</v>
      </c>
      <c r="BJ110">
        <v>8.4039391655790538E-2</v>
      </c>
      <c r="BL110">
        <v>3.5907807191767394E-2</v>
      </c>
      <c r="BN110">
        <v>7.2918304926018515E-2</v>
      </c>
      <c r="BO110">
        <v>3.3864956833131898E-2</v>
      </c>
      <c r="BP110">
        <v>6.8816641732062048E-2</v>
      </c>
      <c r="BQ110">
        <v>3.5810646123854012E-2</v>
      </c>
      <c r="BS110">
        <v>7.6883631560121374E-2</v>
      </c>
      <c r="BT110">
        <v>6.4616493049869009E-2</v>
      </c>
      <c r="BU110">
        <v>8.3766530586805971E-2</v>
      </c>
      <c r="BV110">
        <v>6.2218358729399931E-2</v>
      </c>
      <c r="BW110">
        <v>6.3660439793258597E-2</v>
      </c>
      <c r="BX110">
        <v>6.9424696868744168E-2</v>
      </c>
      <c r="BY110">
        <v>6.2914230789096276E-2</v>
      </c>
      <c r="BZ110">
        <v>7.6790539792661316E-2</v>
      </c>
      <c r="CA110">
        <v>8.8805523470779343E-2</v>
      </c>
      <c r="CB110">
        <v>7.3163749094575195E-2</v>
      </c>
      <c r="CC110">
        <v>9.8196503947286851E-2</v>
      </c>
    </row>
    <row r="111" spans="3:81" x14ac:dyDescent="0.2">
      <c r="C111" t="s">
        <v>206</v>
      </c>
      <c r="E111" s="2" t="s">
        <v>130</v>
      </c>
      <c r="F111" s="70" t="s">
        <v>192</v>
      </c>
      <c r="G111" s="70"/>
      <c r="H111" s="72">
        <v>-0.20663672686964946</v>
      </c>
      <c r="I111" s="73">
        <v>-0.23963911110966085</v>
      </c>
      <c r="J111">
        <v>-0.19377556722487993</v>
      </c>
      <c r="K111">
        <v>-0.19667267056573109</v>
      </c>
      <c r="M111">
        <v>-0.19982454385291665</v>
      </c>
      <c r="N111">
        <v>-0.19832146792901736</v>
      </c>
      <c r="P111">
        <v>-0.18759065264887106</v>
      </c>
      <c r="Q111">
        <v>-0.24875118665730625</v>
      </c>
      <c r="R111">
        <v>-0.21250333013948025</v>
      </c>
      <c r="S111">
        <v>-0.20941867398814357</v>
      </c>
      <c r="T111">
        <v>-0.18345276323003798</v>
      </c>
      <c r="U111">
        <v>-0.18794898767840035</v>
      </c>
      <c r="V111">
        <v>-0.19208104501518797</v>
      </c>
      <c r="X111">
        <v>-0.1965192649703878</v>
      </c>
      <c r="Y111">
        <v>-0.21876341378886505</v>
      </c>
      <c r="Z111">
        <v>-0.15025749458548762</v>
      </c>
      <c r="AA111">
        <v>-0.19453034814682924</v>
      </c>
      <c r="AB111">
        <v>-0.19831640106704812</v>
      </c>
      <c r="AC111">
        <v>-0.19063932476945222</v>
      </c>
      <c r="AD111">
        <v>-0.19298885908759725</v>
      </c>
      <c r="AE111">
        <v>-0.19992696853124642</v>
      </c>
      <c r="AF111">
        <v>-0.21717851527880416</v>
      </c>
      <c r="AG111">
        <v>-0.2046460714481767</v>
      </c>
      <c r="AI111">
        <v>-0.20481699911382095</v>
      </c>
      <c r="AJ111">
        <v>-0.17420665482110415</v>
      </c>
      <c r="AL111">
        <v>-0.2116235581971142</v>
      </c>
      <c r="AM111">
        <v>-0.19950805269641952</v>
      </c>
      <c r="AO111">
        <v>-0.18735165460066494</v>
      </c>
      <c r="AP111">
        <v>-0.19997360443550533</v>
      </c>
      <c r="AQ111">
        <v>-0.19546489563692088</v>
      </c>
      <c r="AR111">
        <v>-0.19570689637039543</v>
      </c>
      <c r="AS111" s="336">
        <v>-0.1965347725693373</v>
      </c>
      <c r="AT111">
        <v>-0.20667439190788128</v>
      </c>
      <c r="AU111">
        <v>-0.19131545113638782</v>
      </c>
      <c r="AV111">
        <v>-0.19213129090158865</v>
      </c>
      <c r="AW111">
        <v>-0.19817626582076298</v>
      </c>
      <c r="AX111">
        <v>-0.18849818208740332</v>
      </c>
      <c r="AY111">
        <v>-0.21813974871200364</v>
      </c>
      <c r="AZ111">
        <v>-0.19709701505492419</v>
      </c>
      <c r="BA111">
        <v>-0.19706067365865154</v>
      </c>
      <c r="BB111">
        <v>-0.20101963201828435</v>
      </c>
      <c r="BD111">
        <v>-0.19938526215996488</v>
      </c>
      <c r="BE111">
        <v>-0.25473357491781701</v>
      </c>
      <c r="BF111">
        <v>-0.21195870004978368</v>
      </c>
      <c r="BG111">
        <v>-0.20210733169486494</v>
      </c>
      <c r="BH111">
        <v>-0.2038675949853031</v>
      </c>
      <c r="BI111">
        <v>-0.2089484017558583</v>
      </c>
      <c r="BJ111">
        <v>-0.21329347547462973</v>
      </c>
      <c r="BL111">
        <v>-0.14835948861003165</v>
      </c>
      <c r="BN111">
        <v>-0.19593447283208443</v>
      </c>
      <c r="BO111">
        <v>-0.18136915734086642</v>
      </c>
      <c r="BP111">
        <v>-0.20477978882980941</v>
      </c>
      <c r="BQ111">
        <v>-0.18160352832288848</v>
      </c>
      <c r="BS111">
        <v>-0.21056030938333606</v>
      </c>
      <c r="BT111">
        <v>-0.20156858548674542</v>
      </c>
      <c r="BU111">
        <v>-0.20256662124834143</v>
      </c>
      <c r="BV111">
        <v>-0.19434568462543164</v>
      </c>
      <c r="BW111">
        <v>-0.18646926204413686</v>
      </c>
      <c r="BX111">
        <v>-0.19878385030461762</v>
      </c>
      <c r="BY111">
        <v>-0.19413898408103403</v>
      </c>
      <c r="BZ111">
        <v>-0.20575368498050087</v>
      </c>
      <c r="CA111">
        <v>-0.20264700323983714</v>
      </c>
      <c r="CB111">
        <v>-0.199694320532977</v>
      </c>
      <c r="CC111">
        <v>-0.2104030536722592</v>
      </c>
    </row>
    <row r="112" spans="3:81" x14ac:dyDescent="0.2">
      <c r="C112" t="s">
        <v>207</v>
      </c>
      <c r="E112" s="2" t="s">
        <v>130</v>
      </c>
      <c r="F112" s="70" t="s">
        <v>192</v>
      </c>
      <c r="G112" s="70"/>
      <c r="H112" s="72">
        <v>0.28772900710890736</v>
      </c>
      <c r="I112" s="73">
        <v>0.27092696230975616</v>
      </c>
      <c r="J112">
        <v>0.2899842608063613</v>
      </c>
      <c r="K112">
        <v>0.28298512422600247</v>
      </c>
      <c r="M112">
        <v>0.28707892412431502</v>
      </c>
      <c r="N112">
        <v>0.2851490113700737</v>
      </c>
      <c r="P112">
        <v>0.28500958184648895</v>
      </c>
      <c r="Q112">
        <v>0.28370267151158091</v>
      </c>
      <c r="R112">
        <v>0.28674139316725961</v>
      </c>
      <c r="S112">
        <v>0.28379003825737037</v>
      </c>
      <c r="T112">
        <v>0.28175998233412042</v>
      </c>
      <c r="U112">
        <v>0.2816386059607896</v>
      </c>
      <c r="V112">
        <v>0.28420139449902559</v>
      </c>
      <c r="X112">
        <v>0.28483022925532114</v>
      </c>
      <c r="Y112">
        <v>0.29049857880350527</v>
      </c>
      <c r="Z112">
        <v>0.28273774566805199</v>
      </c>
      <c r="AA112">
        <v>0.29120275902466158</v>
      </c>
      <c r="AB112">
        <v>0.2827376505232107</v>
      </c>
      <c r="AC112">
        <v>0.29843590380536777</v>
      </c>
      <c r="AD112">
        <v>0.28144827104784864</v>
      </c>
      <c r="AE112">
        <v>0.28829362994568158</v>
      </c>
      <c r="AF112">
        <v>0.28413424093437806</v>
      </c>
      <c r="AG112">
        <v>0.28346477186532276</v>
      </c>
      <c r="AI112">
        <v>0.27952983232604545</v>
      </c>
      <c r="AJ112">
        <v>0.28710962148426139</v>
      </c>
      <c r="AL112">
        <v>0.28962031145387657</v>
      </c>
      <c r="AM112">
        <v>0.27114185557669329</v>
      </c>
      <c r="AO112">
        <v>0.28103942707747115</v>
      </c>
      <c r="AP112">
        <v>0.28514864990810113</v>
      </c>
      <c r="AQ112">
        <v>0.28738107681180652</v>
      </c>
      <c r="AR112">
        <v>0.2824276179830254</v>
      </c>
      <c r="AS112" s="336">
        <v>0.28455904652676672</v>
      </c>
      <c r="AT112">
        <v>0.28037736243139383</v>
      </c>
      <c r="AU112">
        <v>0.28085824415958044</v>
      </c>
      <c r="AV112">
        <v>0.29238266824468462</v>
      </c>
      <c r="AW112">
        <v>0.28031453942393714</v>
      </c>
      <c r="AX112">
        <v>0.2845205344019151</v>
      </c>
      <c r="AY112">
        <v>0.27893679484614825</v>
      </c>
      <c r="AZ112">
        <v>0.28512098255909085</v>
      </c>
      <c r="BA112">
        <v>0.26488534058798557</v>
      </c>
      <c r="BB112">
        <v>0.2778199459708583</v>
      </c>
      <c r="BD112">
        <v>0.28619542192321351</v>
      </c>
      <c r="BE112">
        <v>0.30806351907524121</v>
      </c>
      <c r="BF112">
        <v>0.28425444932860688</v>
      </c>
      <c r="BG112">
        <v>0.28618264020825912</v>
      </c>
      <c r="BH112">
        <v>0.28527120082684115</v>
      </c>
      <c r="BI112">
        <v>0.28465242249808648</v>
      </c>
      <c r="BJ112">
        <v>0.28471988958403216</v>
      </c>
      <c r="BL112">
        <v>0.31555461798107892</v>
      </c>
      <c r="BN112">
        <v>0.28165005765394108</v>
      </c>
      <c r="BO112">
        <v>0.29288374730803418</v>
      </c>
      <c r="BP112">
        <v>0.28111087216612968</v>
      </c>
      <c r="BQ112">
        <v>0.28413142627924287</v>
      </c>
      <c r="BS112">
        <v>0.28562150100728984</v>
      </c>
      <c r="BT112">
        <v>0.2856719537668066</v>
      </c>
      <c r="BU112">
        <v>0.28632240556882116</v>
      </c>
      <c r="BV112">
        <v>0.28536787107195966</v>
      </c>
      <c r="BW112">
        <v>0.28547139334660182</v>
      </c>
      <c r="BX112">
        <v>0.28451828333695223</v>
      </c>
      <c r="BY112">
        <v>0.28349120517139337</v>
      </c>
      <c r="BZ112">
        <v>0.28615083352883275</v>
      </c>
      <c r="CA112">
        <v>0.28487592510066162</v>
      </c>
      <c r="CB112">
        <v>0.2838741617953463</v>
      </c>
      <c r="CC112">
        <v>0.28112377097206753</v>
      </c>
    </row>
    <row r="113" spans="2:81" x14ac:dyDescent="0.2">
      <c r="C113" t="s">
        <v>208</v>
      </c>
      <c r="E113" s="2" t="s">
        <v>130</v>
      </c>
      <c r="F113" s="70" t="s">
        <v>192</v>
      </c>
      <c r="G113" s="70"/>
      <c r="H113" s="72">
        <v>1.7069606512678453E-2</v>
      </c>
      <c r="I113" s="73">
        <v>1.6552268024858856E-2</v>
      </c>
      <c r="J113">
        <v>1.6884808980926914E-2</v>
      </c>
      <c r="K113">
        <v>1.6313376266207182E-2</v>
      </c>
      <c r="M113">
        <v>1.6151696019241348E-2</v>
      </c>
      <c r="N113">
        <v>1.6393943148746228E-2</v>
      </c>
      <c r="P113">
        <v>1.6487334535780412E-2</v>
      </c>
      <c r="Q113">
        <v>1.7042358123801227E-2</v>
      </c>
      <c r="R113">
        <v>1.6397049080020095E-2</v>
      </c>
      <c r="S113">
        <v>1.7164879005947407E-2</v>
      </c>
      <c r="T113">
        <v>1.7148540698927305E-2</v>
      </c>
      <c r="U113">
        <v>1.6568226227378101E-2</v>
      </c>
      <c r="V113">
        <v>1.5919092215677562E-2</v>
      </c>
      <c r="X113">
        <v>1.4944986467434054E-2</v>
      </c>
      <c r="Y113">
        <v>1.7398767402179435E-2</v>
      </c>
      <c r="Z113">
        <v>1.6514003246118299E-2</v>
      </c>
      <c r="AA113">
        <v>1.4787566347912307E-2</v>
      </c>
      <c r="AB113">
        <v>1.6099577033044595E-2</v>
      </c>
      <c r="AC113">
        <v>1.749210972384746E-2</v>
      </c>
      <c r="AD113">
        <v>1.7776288552165551E-2</v>
      </c>
      <c r="AE113">
        <v>1.5675519503605795E-2</v>
      </c>
      <c r="AF113">
        <v>1.6630199052646653E-2</v>
      </c>
      <c r="AG113">
        <v>1.7246998534919594E-2</v>
      </c>
      <c r="AI113">
        <v>1.5547107133269608E-2</v>
      </c>
      <c r="AJ113">
        <v>1.5159457625624144E-2</v>
      </c>
      <c r="AL113">
        <v>1.5823455220707411E-2</v>
      </c>
      <c r="AM113">
        <v>1.6247560170027778E-2</v>
      </c>
      <c r="AO113">
        <v>1.5624869819731506E-2</v>
      </c>
      <c r="AP113">
        <v>1.6239413994782091E-2</v>
      </c>
      <c r="AQ113">
        <v>1.6694250765189496E-2</v>
      </c>
      <c r="AR113">
        <v>1.6122492115473099E-2</v>
      </c>
      <c r="AS113" s="336">
        <v>1.6466061917639028E-2</v>
      </c>
      <c r="AT113">
        <v>1.8085973688710889E-2</v>
      </c>
      <c r="AU113">
        <v>1.6824620360180863E-2</v>
      </c>
      <c r="AV113">
        <v>1.6080247796990361E-2</v>
      </c>
      <c r="AW113">
        <v>1.7765547889685835E-2</v>
      </c>
      <c r="AX113">
        <v>1.6227029509459773E-2</v>
      </c>
      <c r="AY113">
        <v>8.5354633160724946E-3</v>
      </c>
      <c r="AZ113">
        <v>1.7100358087364081E-2</v>
      </c>
      <c r="BA113">
        <v>1.9257833067450301E-2</v>
      </c>
      <c r="BB113">
        <v>1.6493101393689487E-2</v>
      </c>
      <c r="BD113">
        <v>1.651676781430117E-2</v>
      </c>
      <c r="BE113">
        <v>1.3387604712142648E-2</v>
      </c>
      <c r="BF113">
        <v>1.681280839947228E-2</v>
      </c>
      <c r="BG113">
        <v>1.6332104112459469E-2</v>
      </c>
      <c r="BH113">
        <v>1.6702637232819013E-2</v>
      </c>
      <c r="BI113">
        <v>1.596697492517023E-2</v>
      </c>
      <c r="BJ113">
        <v>1.6073011167664714E-2</v>
      </c>
      <c r="BL113">
        <v>1.8282289803208236E-2</v>
      </c>
      <c r="BN113">
        <v>1.8271794694913294E-2</v>
      </c>
      <c r="BO113">
        <v>1.6741877542982252E-2</v>
      </c>
      <c r="BP113">
        <v>1.6560347928585229E-2</v>
      </c>
      <c r="BQ113">
        <v>1.5802795299602459E-2</v>
      </c>
      <c r="BS113">
        <v>1.7401119226232727E-2</v>
      </c>
      <c r="BT113">
        <v>1.6878832535802892E-2</v>
      </c>
      <c r="BU113">
        <v>1.9028847209653924E-2</v>
      </c>
      <c r="BV113">
        <v>1.6239658779423113E-2</v>
      </c>
      <c r="BW113">
        <v>1.6075484172332705E-2</v>
      </c>
      <c r="BX113">
        <v>1.6733010793387279E-2</v>
      </c>
      <c r="BY113">
        <v>1.6231890457665921E-2</v>
      </c>
      <c r="BZ113">
        <v>1.6206708644970012E-2</v>
      </c>
      <c r="CA113">
        <v>1.7372305699524911E-2</v>
      </c>
      <c r="CB113">
        <v>1.6324414371964677E-2</v>
      </c>
      <c r="CC113">
        <v>1.6521916507409327E-2</v>
      </c>
    </row>
    <row r="114" spans="2:81" x14ac:dyDescent="0.2">
      <c r="C114" t="s">
        <v>209</v>
      </c>
      <c r="E114" s="2" t="s">
        <v>130</v>
      </c>
      <c r="F114" s="70" t="s">
        <v>192</v>
      </c>
      <c r="G114" s="70"/>
      <c r="H114" s="72">
        <v>1.6786752067508934E-2</v>
      </c>
      <c r="I114" s="73">
        <v>1.6747525564226536E-2</v>
      </c>
      <c r="J114">
        <v>1.7009932059591473E-2</v>
      </c>
      <c r="K114">
        <v>1.6955520913816583E-2</v>
      </c>
      <c r="M114">
        <v>1.7203225696670724E-2</v>
      </c>
      <c r="N114">
        <v>1.7086999661839512E-2</v>
      </c>
      <c r="P114">
        <v>1.690720112802924E-2</v>
      </c>
      <c r="Q114">
        <v>1.7168498267042372E-2</v>
      </c>
      <c r="R114">
        <v>1.7428216497280095E-2</v>
      </c>
      <c r="S114">
        <v>1.695041636105039E-2</v>
      </c>
      <c r="T114">
        <v>1.7414061292593028E-2</v>
      </c>
      <c r="U114">
        <v>1.720622198906013E-2</v>
      </c>
      <c r="V114">
        <v>1.6996314400266339E-2</v>
      </c>
      <c r="X114">
        <v>1.7313247671871868E-2</v>
      </c>
      <c r="Y114">
        <v>1.6956025473438538E-2</v>
      </c>
      <c r="Z114">
        <v>1.7117255131705159E-2</v>
      </c>
      <c r="AA114">
        <v>1.6814518779379978E-2</v>
      </c>
      <c r="AB114">
        <v>1.7069436046277635E-2</v>
      </c>
      <c r="AC114">
        <v>1.6939413316907893E-2</v>
      </c>
      <c r="AD114">
        <v>1.719346265690247E-2</v>
      </c>
      <c r="AE114">
        <v>1.7161459713348436E-2</v>
      </c>
      <c r="AF114">
        <v>1.6860801541318384E-2</v>
      </c>
      <c r="AG114">
        <v>1.6992756604081418E-2</v>
      </c>
      <c r="AI114">
        <v>1.725507894387681E-2</v>
      </c>
      <c r="AJ114">
        <v>1.7002749995337119E-2</v>
      </c>
      <c r="AL114">
        <v>1.6823080470422646E-2</v>
      </c>
      <c r="AM114">
        <v>1.7381500251264996E-2</v>
      </c>
      <c r="AO114">
        <v>1.6978633925670391E-2</v>
      </c>
      <c r="AP114">
        <v>1.6908543562592665E-2</v>
      </c>
      <c r="AQ114">
        <v>1.6810530680632627E-2</v>
      </c>
      <c r="AR114">
        <v>1.6892478484389146E-2</v>
      </c>
      <c r="AS114" s="336">
        <v>1.7124782362528762E-2</v>
      </c>
      <c r="AT114">
        <v>1.7190103196549511E-2</v>
      </c>
      <c r="AU114">
        <v>1.6923297552258253E-2</v>
      </c>
      <c r="AV114">
        <v>1.6879451969016607E-2</v>
      </c>
      <c r="AW114">
        <v>1.6966263387364029E-2</v>
      </c>
      <c r="AX114">
        <v>1.6986713033060617E-2</v>
      </c>
      <c r="AY114">
        <v>1.7250460353881336E-2</v>
      </c>
      <c r="AZ114">
        <v>1.7318240947118611E-2</v>
      </c>
      <c r="BA114">
        <v>1.6424473897077706E-2</v>
      </c>
      <c r="BB114">
        <v>1.6898903802612567E-2</v>
      </c>
      <c r="BD114">
        <v>1.7065638512686939E-2</v>
      </c>
      <c r="BE114">
        <v>1.7635386805908114E-2</v>
      </c>
      <c r="BF114">
        <v>1.715467325690679E-2</v>
      </c>
      <c r="BG114">
        <v>1.7190495573677769E-2</v>
      </c>
      <c r="BH114">
        <v>1.7114629359302573E-2</v>
      </c>
      <c r="BI114">
        <v>1.6952934743774482E-2</v>
      </c>
      <c r="BJ114">
        <v>1.7167145572104206E-2</v>
      </c>
      <c r="BL114">
        <v>1.7630669223099804E-2</v>
      </c>
      <c r="BN114">
        <v>1.7071273312970148E-2</v>
      </c>
      <c r="BO114">
        <v>1.7054156160156039E-2</v>
      </c>
      <c r="BP114">
        <v>1.6892411172958977E-2</v>
      </c>
      <c r="BQ114">
        <v>1.6875012456433913E-2</v>
      </c>
      <c r="BS114">
        <v>1.7276607721454604E-2</v>
      </c>
      <c r="BT114">
        <v>1.6922988035720829E-2</v>
      </c>
      <c r="BU114">
        <v>1.6870773683148002E-2</v>
      </c>
      <c r="BV114">
        <v>1.6977158990882913E-2</v>
      </c>
      <c r="BW114">
        <v>1.6762540532253616E-2</v>
      </c>
      <c r="BX114">
        <v>1.68594357359904E-2</v>
      </c>
      <c r="BY114">
        <v>1.6943170190737777E-2</v>
      </c>
      <c r="BZ114">
        <v>1.6836736100497216E-2</v>
      </c>
      <c r="CA114">
        <v>1.6995014078462347E-2</v>
      </c>
      <c r="CB114">
        <v>1.6954615724874465E-2</v>
      </c>
      <c r="CC114">
        <v>1.7261879459545361E-2</v>
      </c>
    </row>
    <row r="116" spans="2:81" x14ac:dyDescent="0.2">
      <c r="B116" s="31" t="s">
        <v>210</v>
      </c>
    </row>
    <row r="118" spans="2:81" s="70" customFormat="1" x14ac:dyDescent="0.2">
      <c r="C118" s="70" t="s">
        <v>191</v>
      </c>
      <c r="E118" s="2" t="s">
        <v>130</v>
      </c>
      <c r="F118" s="70" t="s">
        <v>192</v>
      </c>
      <c r="H118" s="70">
        <v>1</v>
      </c>
      <c r="I118" s="70">
        <v>1</v>
      </c>
      <c r="J118" s="70">
        <v>1</v>
      </c>
      <c r="K118" s="70">
        <v>1</v>
      </c>
      <c r="M118" s="70">
        <v>1</v>
      </c>
      <c r="N118" s="70">
        <v>1</v>
      </c>
      <c r="P118" s="70">
        <v>1</v>
      </c>
      <c r="Q118" s="70">
        <v>1</v>
      </c>
      <c r="R118" s="70">
        <v>1</v>
      </c>
      <c r="S118" s="70">
        <v>1</v>
      </c>
      <c r="T118" s="70">
        <v>1</v>
      </c>
      <c r="U118" s="70">
        <v>1</v>
      </c>
      <c r="V118" s="70">
        <v>1</v>
      </c>
      <c r="X118" s="70">
        <v>1</v>
      </c>
      <c r="Y118" s="70">
        <v>1</v>
      </c>
      <c r="Z118" s="70">
        <v>1</v>
      </c>
      <c r="AA118" s="70">
        <v>1</v>
      </c>
      <c r="AB118" s="70">
        <v>1</v>
      </c>
      <c r="AC118" s="70">
        <v>1</v>
      </c>
      <c r="AD118" s="70">
        <v>1</v>
      </c>
      <c r="AE118" s="70">
        <v>1</v>
      </c>
      <c r="AF118" s="70">
        <v>1</v>
      </c>
      <c r="AG118" s="70">
        <v>1</v>
      </c>
      <c r="AI118" s="70">
        <v>1</v>
      </c>
      <c r="AJ118" s="70">
        <v>1</v>
      </c>
      <c r="AL118" s="70">
        <v>1</v>
      </c>
      <c r="AM118" s="70">
        <v>1</v>
      </c>
      <c r="AO118" s="70">
        <v>1</v>
      </c>
      <c r="AP118" s="70">
        <v>1</v>
      </c>
      <c r="AQ118" s="70">
        <v>1</v>
      </c>
      <c r="AR118" s="70">
        <v>1</v>
      </c>
      <c r="AS118" s="789">
        <v>1</v>
      </c>
      <c r="AT118" s="70">
        <v>1</v>
      </c>
      <c r="AU118" s="70">
        <v>1</v>
      </c>
      <c r="AV118" s="70">
        <v>1</v>
      </c>
      <c r="AW118" s="70">
        <v>1</v>
      </c>
      <c r="AX118" s="70">
        <v>1</v>
      </c>
      <c r="AY118" s="70">
        <v>1</v>
      </c>
      <c r="AZ118" s="70">
        <v>1</v>
      </c>
      <c r="BA118" s="70">
        <v>1</v>
      </c>
      <c r="BB118" s="70">
        <v>1</v>
      </c>
      <c r="BD118" s="70">
        <v>1</v>
      </c>
      <c r="BE118" s="70">
        <v>1</v>
      </c>
      <c r="BF118" s="70">
        <v>1</v>
      </c>
      <c r="BG118" s="70">
        <v>1</v>
      </c>
      <c r="BH118" s="70">
        <v>1</v>
      </c>
      <c r="BI118" s="70">
        <v>1</v>
      </c>
      <c r="BJ118" s="70">
        <v>1</v>
      </c>
      <c r="BL118" s="70">
        <v>1</v>
      </c>
      <c r="BN118" s="70">
        <v>1</v>
      </c>
      <c r="BO118" s="70">
        <v>1</v>
      </c>
      <c r="BP118" s="70">
        <v>1</v>
      </c>
      <c r="BQ118" s="70">
        <v>1</v>
      </c>
      <c r="BS118" s="70">
        <v>1</v>
      </c>
      <c r="BT118" s="70">
        <v>1</v>
      </c>
      <c r="BU118" s="70">
        <v>1</v>
      </c>
      <c r="BV118" s="70">
        <v>1</v>
      </c>
      <c r="BW118" s="70">
        <v>1</v>
      </c>
      <c r="BX118" s="70">
        <v>1</v>
      </c>
      <c r="BY118" s="70">
        <v>1</v>
      </c>
      <c r="BZ118" s="70">
        <v>1</v>
      </c>
      <c r="CA118" s="70">
        <v>1</v>
      </c>
      <c r="CB118" s="70">
        <v>1</v>
      </c>
      <c r="CC118" s="70">
        <v>1</v>
      </c>
    </row>
    <row r="119" spans="2:81" s="70" customFormat="1" x14ac:dyDescent="0.2">
      <c r="C119" s="70" t="s">
        <v>193</v>
      </c>
      <c r="E119" s="2" t="s">
        <v>130</v>
      </c>
      <c r="F119" s="70" t="s">
        <v>192</v>
      </c>
      <c r="H119" s="70">
        <v>0.16439999999999999</v>
      </c>
      <c r="I119" s="70">
        <v>0.16439999999999999</v>
      </c>
      <c r="J119" s="70">
        <v>0.16439999999999999</v>
      </c>
      <c r="K119" s="70">
        <v>0.16439999999999999</v>
      </c>
      <c r="M119" s="70">
        <v>0.16439999999999999</v>
      </c>
      <c r="N119" s="70">
        <v>0.16439999999999999</v>
      </c>
      <c r="P119" s="70">
        <v>0.16439999999999999</v>
      </c>
      <c r="Q119" s="70">
        <v>0.16439999999999999</v>
      </c>
      <c r="R119" s="70">
        <v>0.16439999999999999</v>
      </c>
      <c r="S119" s="70">
        <v>0.16439999999999999</v>
      </c>
      <c r="T119" s="70">
        <v>0.16439999999999999</v>
      </c>
      <c r="U119" s="70">
        <v>0.16439999999999999</v>
      </c>
      <c r="V119" s="70">
        <v>0.16439999999999999</v>
      </c>
      <c r="X119" s="70">
        <v>0.16439999999999999</v>
      </c>
      <c r="Y119" s="70">
        <v>0.16439999999999999</v>
      </c>
      <c r="Z119" s="70">
        <v>0.16439999999999999</v>
      </c>
      <c r="AA119" s="70">
        <v>0.16439999999999999</v>
      </c>
      <c r="AB119" s="70">
        <v>0.16439999999999999</v>
      </c>
      <c r="AC119" s="70">
        <v>0.16439999999999999</v>
      </c>
      <c r="AD119" s="70">
        <v>0.16439999999999999</v>
      </c>
      <c r="AE119" s="70">
        <v>0.16439999999999999</v>
      </c>
      <c r="AF119" s="70">
        <v>0.16439999999999999</v>
      </c>
      <c r="AG119" s="70">
        <v>0.16439999999999999</v>
      </c>
      <c r="AI119" s="70">
        <v>0.16439999999999999</v>
      </c>
      <c r="AJ119" s="70">
        <v>0.16439999999999999</v>
      </c>
      <c r="AL119" s="70">
        <v>0.16439999999999999</v>
      </c>
      <c r="AM119" s="70">
        <v>0.16439999999999999</v>
      </c>
      <c r="AO119" s="70">
        <v>0.16439999999999999</v>
      </c>
      <c r="AP119" s="70">
        <v>0.16439999999999999</v>
      </c>
      <c r="AQ119" s="70">
        <v>0.16439999999999999</v>
      </c>
      <c r="AR119" s="70">
        <v>0.16439999999999999</v>
      </c>
      <c r="AS119" s="789">
        <v>0.16439999999999999</v>
      </c>
      <c r="AT119" s="70">
        <v>0.16439999999999999</v>
      </c>
      <c r="AU119" s="70">
        <v>0.16439999999999999</v>
      </c>
      <c r="AV119" s="70">
        <v>0.16439999999999999</v>
      </c>
      <c r="AW119" s="70">
        <v>0.16439999999999999</v>
      </c>
      <c r="AX119" s="70">
        <v>0.16439999999999999</v>
      </c>
      <c r="AY119" s="70">
        <v>0.16439999999999999</v>
      </c>
      <c r="AZ119" s="70">
        <v>0.16439999999999999</v>
      </c>
      <c r="BA119" s="70">
        <v>0.16439999999999999</v>
      </c>
      <c r="BB119" s="70">
        <v>0.16439999999999999</v>
      </c>
      <c r="BD119" s="70">
        <v>0.16439999999999999</v>
      </c>
      <c r="BE119" s="70">
        <v>0.16439999999999999</v>
      </c>
      <c r="BF119" s="70">
        <v>0.16439999999999999</v>
      </c>
      <c r="BG119" s="70">
        <v>0.16439999999999999</v>
      </c>
      <c r="BH119" s="70">
        <v>0.16439999999999999</v>
      </c>
      <c r="BI119" s="70">
        <v>0.16439999999999999</v>
      </c>
      <c r="BJ119" s="70">
        <v>0.16439999999999999</v>
      </c>
      <c r="BL119" s="70">
        <v>0.16439999999999999</v>
      </c>
      <c r="BN119" s="70">
        <v>0.16439999999999999</v>
      </c>
      <c r="BO119" s="70">
        <v>0.16439999999999999</v>
      </c>
      <c r="BP119" s="70">
        <v>0.16439999999999999</v>
      </c>
      <c r="BQ119" s="70">
        <v>0.16439999999999999</v>
      </c>
      <c r="BS119" s="70">
        <v>0.16439999999999999</v>
      </c>
      <c r="BT119" s="70">
        <v>0.16439999999999999</v>
      </c>
      <c r="BU119" s="70">
        <v>0.16439999999999999</v>
      </c>
      <c r="BV119" s="70">
        <v>0.16439999999999999</v>
      </c>
      <c r="BW119" s="70">
        <v>0.16439999999999999</v>
      </c>
      <c r="BX119" s="70">
        <v>0.16439999999999999</v>
      </c>
      <c r="BY119" s="70">
        <v>0.16439999999999999</v>
      </c>
      <c r="BZ119" s="70">
        <v>0.16439999999999999</v>
      </c>
      <c r="CA119" s="70">
        <v>0.16439999999999999</v>
      </c>
      <c r="CB119" s="70">
        <v>0.16439999999999999</v>
      </c>
      <c r="CC119" s="70">
        <v>0.16439999999999999</v>
      </c>
    </row>
    <row r="120" spans="2:81" s="39" customFormat="1" x14ac:dyDescent="0.2">
      <c r="C120" s="39" t="s">
        <v>194</v>
      </c>
      <c r="E120" s="2" t="s">
        <v>130</v>
      </c>
      <c r="F120" s="70" t="s">
        <v>192</v>
      </c>
      <c r="G120" s="70"/>
      <c r="H120" s="39">
        <v>63422.311800000003</v>
      </c>
      <c r="I120" s="39">
        <v>63422.311800000003</v>
      </c>
      <c r="J120" s="39">
        <v>63422.311800000003</v>
      </c>
      <c r="K120" s="39">
        <v>63422.311800000003</v>
      </c>
      <c r="M120" s="39">
        <v>63422.311800000003</v>
      </c>
      <c r="N120" s="39">
        <v>63422.311800000003</v>
      </c>
      <c r="P120" s="39">
        <v>63422.311800000003</v>
      </c>
      <c r="Q120" s="39">
        <v>63422.311800000003</v>
      </c>
      <c r="R120" s="39">
        <v>63422.311800000003</v>
      </c>
      <c r="S120" s="39">
        <v>63422.311800000003</v>
      </c>
      <c r="T120" s="39">
        <v>63422.311800000003</v>
      </c>
      <c r="U120" s="39">
        <v>63422.311800000003</v>
      </c>
      <c r="V120" s="39">
        <v>63422.311800000003</v>
      </c>
      <c r="X120" s="39">
        <v>63422.311800000003</v>
      </c>
      <c r="Y120" s="39">
        <v>63422.311800000003</v>
      </c>
      <c r="Z120" s="39">
        <v>63422.311800000003</v>
      </c>
      <c r="AA120" s="39">
        <v>63422.311800000003</v>
      </c>
      <c r="AB120" s="39">
        <v>63422.311800000003</v>
      </c>
      <c r="AC120" s="39">
        <v>63422.311800000003</v>
      </c>
      <c r="AD120" s="39">
        <v>63422.311800000003</v>
      </c>
      <c r="AE120" s="39">
        <v>63422.311800000003</v>
      </c>
      <c r="AF120" s="39">
        <v>63422.311800000003</v>
      </c>
      <c r="AG120" s="39">
        <v>63422.311800000003</v>
      </c>
      <c r="AI120" s="39">
        <v>63422.311800000003</v>
      </c>
      <c r="AJ120" s="39">
        <v>63422.311800000003</v>
      </c>
      <c r="AL120" s="39">
        <v>63422.311800000003</v>
      </c>
      <c r="AM120" s="39">
        <v>63422.311800000003</v>
      </c>
      <c r="AO120" s="39">
        <v>63422.311800000003</v>
      </c>
      <c r="AP120" s="39">
        <v>63422.311800000003</v>
      </c>
      <c r="AQ120" s="39">
        <v>63422.311800000003</v>
      </c>
      <c r="AR120" s="39">
        <v>63422.311800000003</v>
      </c>
      <c r="AS120" s="774">
        <v>63422.311800000003</v>
      </c>
      <c r="AT120" s="39">
        <v>63422.311800000003</v>
      </c>
      <c r="AU120" s="39">
        <v>63422.311800000003</v>
      </c>
      <c r="AV120" s="39">
        <v>63422.311800000003</v>
      </c>
      <c r="AW120" s="39">
        <v>63422.311800000003</v>
      </c>
      <c r="AX120" s="39">
        <v>63422.311800000003</v>
      </c>
      <c r="AY120" s="39">
        <v>63422.311800000003</v>
      </c>
      <c r="AZ120" s="39">
        <v>63422.311800000003</v>
      </c>
      <c r="BA120" s="39">
        <v>63422.311800000003</v>
      </c>
      <c r="BB120" s="39">
        <v>63422.311800000003</v>
      </c>
      <c r="BD120" s="39">
        <v>63422.311800000003</v>
      </c>
      <c r="BE120" s="39">
        <v>63422.311800000003</v>
      </c>
      <c r="BF120" s="39">
        <v>63422.311800000003</v>
      </c>
      <c r="BG120" s="39">
        <v>63422.311800000003</v>
      </c>
      <c r="BH120" s="39">
        <v>63422.311800000003</v>
      </c>
      <c r="BI120" s="39">
        <v>63422.311800000003</v>
      </c>
      <c r="BJ120" s="39">
        <v>63422.311800000003</v>
      </c>
      <c r="BL120" s="39">
        <v>63422.311800000003</v>
      </c>
      <c r="BN120" s="39">
        <v>63422.311800000003</v>
      </c>
      <c r="BO120" s="39">
        <v>63422.311800000003</v>
      </c>
      <c r="BP120" s="39">
        <v>63422.311800000003</v>
      </c>
      <c r="BQ120" s="39">
        <v>63422.311800000003</v>
      </c>
      <c r="BS120" s="39">
        <v>63422.311800000003</v>
      </c>
      <c r="BT120" s="39">
        <v>63422.311800000003</v>
      </c>
      <c r="BU120" s="39">
        <v>63422.311800000003</v>
      </c>
      <c r="BV120" s="39">
        <v>63422.311800000003</v>
      </c>
      <c r="BW120" s="39">
        <v>63422.311800000003</v>
      </c>
      <c r="BX120" s="39">
        <v>63422.311800000003</v>
      </c>
      <c r="BY120" s="39">
        <v>63422.311800000003</v>
      </c>
      <c r="BZ120" s="39">
        <v>63422.311800000003</v>
      </c>
      <c r="CA120" s="39">
        <v>63422.311800000003</v>
      </c>
      <c r="CB120" s="39">
        <v>63422.311800000003</v>
      </c>
      <c r="CC120" s="39">
        <v>63422.311800000003</v>
      </c>
    </row>
    <row r="121" spans="2:81" s="39" customFormat="1" x14ac:dyDescent="0.2">
      <c r="C121" s="39" t="s">
        <v>195</v>
      </c>
      <c r="E121" s="2" t="s">
        <v>130</v>
      </c>
      <c r="F121" s="70" t="s">
        <v>192</v>
      </c>
      <c r="G121" s="70"/>
      <c r="H121" s="39">
        <v>345129.01459999999</v>
      </c>
      <c r="I121" s="39">
        <v>345129.01459999999</v>
      </c>
      <c r="J121" s="39">
        <v>345129.01459999999</v>
      </c>
      <c r="K121" s="39">
        <v>345129.01459999999</v>
      </c>
      <c r="M121" s="39">
        <v>345129.01459999999</v>
      </c>
      <c r="N121" s="39">
        <v>345129.01459999999</v>
      </c>
      <c r="P121" s="39">
        <v>345129.01459999999</v>
      </c>
      <c r="Q121" s="39">
        <v>345129.01459999999</v>
      </c>
      <c r="R121" s="39">
        <v>345129.01459999999</v>
      </c>
      <c r="S121" s="39">
        <v>345129.01459999999</v>
      </c>
      <c r="T121" s="39">
        <v>345129.01459999999</v>
      </c>
      <c r="U121" s="39">
        <v>345129.01459999999</v>
      </c>
      <c r="V121" s="39">
        <v>345129.01459999999</v>
      </c>
      <c r="X121" s="39">
        <v>345129.01459999999</v>
      </c>
      <c r="Y121" s="39">
        <v>345129.01459999999</v>
      </c>
      <c r="Z121" s="39">
        <v>345129.01459999999</v>
      </c>
      <c r="AA121" s="39">
        <v>345129.01459999999</v>
      </c>
      <c r="AB121" s="39">
        <v>345129.01459999999</v>
      </c>
      <c r="AC121" s="39">
        <v>345129.01459999999</v>
      </c>
      <c r="AD121" s="39">
        <v>345129.01459999999</v>
      </c>
      <c r="AE121" s="39">
        <v>345129.01459999999</v>
      </c>
      <c r="AF121" s="39">
        <v>345129.01459999999</v>
      </c>
      <c r="AG121" s="39">
        <v>345129.01459999999</v>
      </c>
      <c r="AI121" s="39">
        <v>345129.01459999999</v>
      </c>
      <c r="AJ121" s="39">
        <v>345129.01459999999</v>
      </c>
      <c r="AL121" s="39">
        <v>345129.01459999999</v>
      </c>
      <c r="AM121" s="39">
        <v>345129.01459999999</v>
      </c>
      <c r="AO121" s="39">
        <v>345129.01459999999</v>
      </c>
      <c r="AP121" s="39">
        <v>345129.01459999999</v>
      </c>
      <c r="AQ121" s="39">
        <v>345129.01459999999</v>
      </c>
      <c r="AR121" s="39">
        <v>345129.01459999999</v>
      </c>
      <c r="AS121" s="774">
        <v>345129.01459999999</v>
      </c>
      <c r="AT121" s="39">
        <v>345129.01459999999</v>
      </c>
      <c r="AU121" s="39">
        <v>345129.01459999999</v>
      </c>
      <c r="AV121" s="39">
        <v>345129.01459999999</v>
      </c>
      <c r="AW121" s="39">
        <v>345129.01459999999</v>
      </c>
      <c r="AX121" s="39">
        <v>345129.01459999999</v>
      </c>
      <c r="AY121" s="39">
        <v>345129.01459999999</v>
      </c>
      <c r="AZ121" s="39">
        <v>345129.01459999999</v>
      </c>
      <c r="BA121" s="39">
        <v>345129.01459999999</v>
      </c>
      <c r="BB121" s="39">
        <v>345129.01459999999</v>
      </c>
      <c r="BD121" s="39">
        <v>345129.01459999999</v>
      </c>
      <c r="BE121" s="39">
        <v>345129.01459999999</v>
      </c>
      <c r="BF121" s="39">
        <v>345129.01459999999</v>
      </c>
      <c r="BG121" s="39">
        <v>345129.01459999999</v>
      </c>
      <c r="BH121" s="39">
        <v>345129.01459999999</v>
      </c>
      <c r="BI121" s="39">
        <v>345129.01459999999</v>
      </c>
      <c r="BJ121" s="39">
        <v>345129.01459999999</v>
      </c>
      <c r="BL121" s="39">
        <v>345129.01459999999</v>
      </c>
      <c r="BN121" s="39">
        <v>345129.01459999999</v>
      </c>
      <c r="BO121" s="39">
        <v>345129.01459999999</v>
      </c>
      <c r="BP121" s="39">
        <v>345129.01459999999</v>
      </c>
      <c r="BQ121" s="39">
        <v>345129.01459999999</v>
      </c>
      <c r="BS121" s="39">
        <v>345129.01459999999</v>
      </c>
      <c r="BT121" s="39">
        <v>345129.01459999999</v>
      </c>
      <c r="BU121" s="39">
        <v>345129.01459999999</v>
      </c>
      <c r="BV121" s="39">
        <v>345129.01459999999</v>
      </c>
      <c r="BW121" s="39">
        <v>345129.01459999999</v>
      </c>
      <c r="BX121" s="39">
        <v>345129.01459999999</v>
      </c>
      <c r="BY121" s="39">
        <v>345129.01459999999</v>
      </c>
      <c r="BZ121" s="39">
        <v>345129.01459999999</v>
      </c>
      <c r="CA121" s="39">
        <v>345129.01459999999</v>
      </c>
      <c r="CB121" s="39">
        <v>345129.01459999999</v>
      </c>
      <c r="CC121" s="39">
        <v>345129.01459999999</v>
      </c>
    </row>
    <row r="122" spans="2:81" s="39" customFormat="1" x14ac:dyDescent="0.2">
      <c r="C122" s="39" t="s">
        <v>196</v>
      </c>
      <c r="E122" s="2" t="s">
        <v>130</v>
      </c>
      <c r="F122" s="70" t="s">
        <v>192</v>
      </c>
      <c r="G122" s="70"/>
      <c r="H122" s="39">
        <v>1630327994.0632999</v>
      </c>
      <c r="I122" s="39">
        <v>1630327994.0632999</v>
      </c>
      <c r="J122" s="39">
        <v>1630327994.0632999</v>
      </c>
      <c r="K122" s="39">
        <v>1630327994.0632999</v>
      </c>
      <c r="M122" s="39">
        <v>1630327994.0632999</v>
      </c>
      <c r="N122" s="39">
        <v>1630327994.0632999</v>
      </c>
      <c r="P122" s="39">
        <v>1630327994.0632999</v>
      </c>
      <c r="Q122" s="39">
        <v>1630327994.0632999</v>
      </c>
      <c r="R122" s="39">
        <v>1630327994.0632999</v>
      </c>
      <c r="S122" s="39">
        <v>1630327994.0632999</v>
      </c>
      <c r="T122" s="39">
        <v>1630327994.0632999</v>
      </c>
      <c r="U122" s="39">
        <v>1630327994.0632999</v>
      </c>
      <c r="V122" s="39">
        <v>1630327994.0632999</v>
      </c>
      <c r="X122" s="39">
        <v>1630327994.0632999</v>
      </c>
      <c r="Y122" s="39">
        <v>1630327994.0632999</v>
      </c>
      <c r="Z122" s="39">
        <v>1630327994.0632999</v>
      </c>
      <c r="AA122" s="39">
        <v>1630327994.0632999</v>
      </c>
      <c r="AB122" s="39">
        <v>1630327994.0632999</v>
      </c>
      <c r="AC122" s="39">
        <v>1630327994.0632999</v>
      </c>
      <c r="AD122" s="39">
        <v>1630327994.0632999</v>
      </c>
      <c r="AE122" s="39">
        <v>1630327994.0632999</v>
      </c>
      <c r="AF122" s="39">
        <v>1630327994.0632999</v>
      </c>
      <c r="AG122" s="39">
        <v>1630327994.0632999</v>
      </c>
      <c r="AI122" s="39">
        <v>1630327994.0632999</v>
      </c>
      <c r="AJ122" s="39">
        <v>1630327994.0632999</v>
      </c>
      <c r="AL122" s="39">
        <v>1630327994.0632999</v>
      </c>
      <c r="AM122" s="39">
        <v>1630327994.0632999</v>
      </c>
      <c r="AO122" s="39">
        <v>1630327994.0632999</v>
      </c>
      <c r="AP122" s="39">
        <v>1630327994.0632999</v>
      </c>
      <c r="AQ122" s="39">
        <v>1630327994.0632999</v>
      </c>
      <c r="AR122" s="39">
        <v>1630327994.0632999</v>
      </c>
      <c r="AS122" s="774">
        <v>1630327994.0632999</v>
      </c>
      <c r="AT122" s="39">
        <v>1630327994.0632999</v>
      </c>
      <c r="AU122" s="39">
        <v>1630327994.0632999</v>
      </c>
      <c r="AV122" s="39">
        <v>1630327994.0632999</v>
      </c>
      <c r="AW122" s="39">
        <v>1630327994.0632999</v>
      </c>
      <c r="AX122" s="39">
        <v>1630327994.0632999</v>
      </c>
      <c r="AY122" s="39">
        <v>1630327994.0632999</v>
      </c>
      <c r="AZ122" s="39">
        <v>1630327994.0632999</v>
      </c>
      <c r="BA122" s="39">
        <v>1630327994.0632999</v>
      </c>
      <c r="BB122" s="39">
        <v>1630327994.0632999</v>
      </c>
      <c r="BD122" s="39">
        <v>1630327994.0632999</v>
      </c>
      <c r="BE122" s="39">
        <v>1630327994.0632999</v>
      </c>
      <c r="BF122" s="39">
        <v>1630327994.0632999</v>
      </c>
      <c r="BG122" s="39">
        <v>1630327994.0632999</v>
      </c>
      <c r="BH122" s="39">
        <v>1630327994.0632999</v>
      </c>
      <c r="BI122" s="39">
        <v>1630327994.0632999</v>
      </c>
      <c r="BJ122" s="39">
        <v>1630327994.0632999</v>
      </c>
      <c r="BL122" s="39">
        <v>1630327994.0632999</v>
      </c>
      <c r="BN122" s="39">
        <v>1630327994.0632999</v>
      </c>
      <c r="BO122" s="39">
        <v>1630327994.0632999</v>
      </c>
      <c r="BP122" s="39">
        <v>1630327994.0632999</v>
      </c>
      <c r="BQ122" s="39">
        <v>1630327994.0632999</v>
      </c>
      <c r="BS122" s="39">
        <v>1630327994.0632999</v>
      </c>
      <c r="BT122" s="39">
        <v>1630327994.0632999</v>
      </c>
      <c r="BU122" s="39">
        <v>1630327994.0632999</v>
      </c>
      <c r="BV122" s="39">
        <v>1630327994.0632999</v>
      </c>
      <c r="BW122" s="39">
        <v>1630327994.0632999</v>
      </c>
      <c r="BX122" s="39">
        <v>1630327994.0632999</v>
      </c>
      <c r="BY122" s="39">
        <v>1630327994.0632999</v>
      </c>
      <c r="BZ122" s="39">
        <v>1630327994.0632999</v>
      </c>
      <c r="CA122" s="39">
        <v>1630327994.0632999</v>
      </c>
      <c r="CB122" s="39">
        <v>1630327994.0632999</v>
      </c>
      <c r="CC122" s="39">
        <v>1630327994.0632999</v>
      </c>
    </row>
    <row r="123" spans="2:81" s="70" customFormat="1" x14ac:dyDescent="0.2">
      <c r="C123" s="70" t="s">
        <v>197</v>
      </c>
      <c r="E123" s="2" t="s">
        <v>130</v>
      </c>
      <c r="F123" s="70" t="s">
        <v>192</v>
      </c>
      <c r="H123" s="70">
        <v>1</v>
      </c>
      <c r="I123" s="70">
        <v>1</v>
      </c>
      <c r="J123" s="70">
        <v>1</v>
      </c>
      <c r="K123" s="70">
        <v>1</v>
      </c>
      <c r="M123" s="70">
        <v>1</v>
      </c>
      <c r="N123" s="70">
        <v>1</v>
      </c>
      <c r="P123" s="70">
        <v>1</v>
      </c>
      <c r="Q123" s="70">
        <v>1</v>
      </c>
      <c r="R123" s="70">
        <v>1</v>
      </c>
      <c r="S123" s="70">
        <v>1</v>
      </c>
      <c r="T123" s="70">
        <v>1</v>
      </c>
      <c r="U123" s="70">
        <v>1</v>
      </c>
      <c r="V123" s="70">
        <v>1</v>
      </c>
      <c r="X123" s="70">
        <v>1</v>
      </c>
      <c r="Y123" s="70">
        <v>1</v>
      </c>
      <c r="Z123" s="70">
        <v>1</v>
      </c>
      <c r="AA123" s="70">
        <v>1</v>
      </c>
      <c r="AB123" s="70">
        <v>1</v>
      </c>
      <c r="AC123" s="70">
        <v>1</v>
      </c>
      <c r="AD123" s="70">
        <v>1</v>
      </c>
      <c r="AE123" s="70">
        <v>1</v>
      </c>
      <c r="AF123" s="70">
        <v>1</v>
      </c>
      <c r="AG123" s="70">
        <v>1</v>
      </c>
      <c r="AI123" s="70">
        <v>1</v>
      </c>
      <c r="AJ123" s="70">
        <v>1</v>
      </c>
      <c r="AL123" s="70">
        <v>1</v>
      </c>
      <c r="AM123" s="70">
        <v>1</v>
      </c>
      <c r="AO123" s="70">
        <v>1</v>
      </c>
      <c r="AP123" s="70">
        <v>1</v>
      </c>
      <c r="AQ123" s="70">
        <v>1</v>
      </c>
      <c r="AR123" s="70">
        <v>1</v>
      </c>
      <c r="AS123" s="789">
        <v>1</v>
      </c>
      <c r="AT123" s="70">
        <v>1</v>
      </c>
      <c r="AU123" s="70">
        <v>1</v>
      </c>
      <c r="AV123" s="70">
        <v>1</v>
      </c>
      <c r="AW123" s="70">
        <v>1</v>
      </c>
      <c r="AX123" s="70">
        <v>1</v>
      </c>
      <c r="AY123" s="70">
        <v>1</v>
      </c>
      <c r="AZ123" s="70">
        <v>1</v>
      </c>
      <c r="BA123" s="70">
        <v>1</v>
      </c>
      <c r="BB123" s="70">
        <v>1</v>
      </c>
      <c r="BD123" s="70">
        <v>1</v>
      </c>
      <c r="BE123" s="70">
        <v>1</v>
      </c>
      <c r="BF123" s="70">
        <v>1</v>
      </c>
      <c r="BG123" s="70">
        <v>1</v>
      </c>
      <c r="BH123" s="70">
        <v>1</v>
      </c>
      <c r="BI123" s="70">
        <v>1</v>
      </c>
      <c r="BJ123" s="70">
        <v>1</v>
      </c>
      <c r="BL123" s="70">
        <v>1</v>
      </c>
      <c r="BN123" s="70">
        <v>1</v>
      </c>
      <c r="BO123" s="70">
        <v>1</v>
      </c>
      <c r="BP123" s="70">
        <v>1</v>
      </c>
      <c r="BQ123" s="70">
        <v>1</v>
      </c>
      <c r="BS123" s="70">
        <v>1</v>
      </c>
      <c r="BT123" s="70">
        <v>1</v>
      </c>
      <c r="BU123" s="70">
        <v>1</v>
      </c>
      <c r="BV123" s="70">
        <v>1</v>
      </c>
      <c r="BW123" s="70">
        <v>1</v>
      </c>
      <c r="BX123" s="70">
        <v>1</v>
      </c>
      <c r="BY123" s="70">
        <v>1</v>
      </c>
      <c r="BZ123" s="70">
        <v>1</v>
      </c>
      <c r="CA123" s="70">
        <v>1</v>
      </c>
      <c r="CB123" s="70">
        <v>1</v>
      </c>
      <c r="CC123" s="70">
        <v>1</v>
      </c>
    </row>
    <row r="124" spans="2:81" s="70" customFormat="1" x14ac:dyDescent="0.2">
      <c r="C124" s="70" t="s">
        <v>198</v>
      </c>
      <c r="E124" s="2" t="s">
        <v>130</v>
      </c>
      <c r="F124" s="70" t="s">
        <v>192</v>
      </c>
      <c r="H124" s="70">
        <v>1</v>
      </c>
      <c r="I124" s="70">
        <v>1</v>
      </c>
      <c r="J124" s="70">
        <v>1</v>
      </c>
      <c r="K124" s="70">
        <v>1</v>
      </c>
      <c r="M124" s="70">
        <v>1</v>
      </c>
      <c r="N124" s="70">
        <v>1</v>
      </c>
      <c r="P124" s="70">
        <v>1</v>
      </c>
      <c r="Q124" s="70">
        <v>1</v>
      </c>
      <c r="R124" s="70">
        <v>1</v>
      </c>
      <c r="S124" s="70">
        <v>1</v>
      </c>
      <c r="T124" s="70">
        <v>1</v>
      </c>
      <c r="U124" s="70">
        <v>1</v>
      </c>
      <c r="V124" s="70">
        <v>1</v>
      </c>
      <c r="X124" s="70">
        <v>1</v>
      </c>
      <c r="Y124" s="70">
        <v>1</v>
      </c>
      <c r="Z124" s="70">
        <v>1</v>
      </c>
      <c r="AA124" s="70">
        <v>1</v>
      </c>
      <c r="AB124" s="70">
        <v>1</v>
      </c>
      <c r="AC124" s="70">
        <v>1</v>
      </c>
      <c r="AD124" s="70">
        <v>1</v>
      </c>
      <c r="AE124" s="70">
        <v>1</v>
      </c>
      <c r="AF124" s="70">
        <v>1</v>
      </c>
      <c r="AG124" s="70">
        <v>1</v>
      </c>
      <c r="AI124" s="70">
        <v>1</v>
      </c>
      <c r="AJ124" s="70">
        <v>1</v>
      </c>
      <c r="AL124" s="70">
        <v>1</v>
      </c>
      <c r="AM124" s="70">
        <v>1</v>
      </c>
      <c r="AO124" s="70">
        <v>1</v>
      </c>
      <c r="AP124" s="70">
        <v>1</v>
      </c>
      <c r="AQ124" s="70">
        <v>1</v>
      </c>
      <c r="AR124" s="70">
        <v>1</v>
      </c>
      <c r="AS124" s="789">
        <v>1</v>
      </c>
      <c r="AT124" s="70">
        <v>1</v>
      </c>
      <c r="AU124" s="70">
        <v>1</v>
      </c>
      <c r="AV124" s="70">
        <v>1</v>
      </c>
      <c r="AW124" s="70">
        <v>1</v>
      </c>
      <c r="AX124" s="70">
        <v>1</v>
      </c>
      <c r="AY124" s="70">
        <v>1</v>
      </c>
      <c r="AZ124" s="70">
        <v>1</v>
      </c>
      <c r="BA124" s="70">
        <v>1</v>
      </c>
      <c r="BB124" s="70">
        <v>1</v>
      </c>
      <c r="BD124" s="70">
        <v>1</v>
      </c>
      <c r="BE124" s="70">
        <v>1</v>
      </c>
      <c r="BF124" s="70">
        <v>1</v>
      </c>
      <c r="BG124" s="70">
        <v>1</v>
      </c>
      <c r="BH124" s="70">
        <v>1</v>
      </c>
      <c r="BI124" s="70">
        <v>1</v>
      </c>
      <c r="BJ124" s="70">
        <v>1</v>
      </c>
      <c r="BL124" s="70">
        <v>1</v>
      </c>
      <c r="BN124" s="70">
        <v>1</v>
      </c>
      <c r="BO124" s="70">
        <v>1</v>
      </c>
      <c r="BP124" s="70">
        <v>1</v>
      </c>
      <c r="BQ124" s="70">
        <v>1</v>
      </c>
      <c r="BS124" s="70">
        <v>1</v>
      </c>
      <c r="BT124" s="70">
        <v>1</v>
      </c>
      <c r="BU124" s="70">
        <v>1</v>
      </c>
      <c r="BV124" s="70">
        <v>1</v>
      </c>
      <c r="BW124" s="70">
        <v>1</v>
      </c>
      <c r="BX124" s="70">
        <v>1</v>
      </c>
      <c r="BY124" s="70">
        <v>1</v>
      </c>
      <c r="BZ124" s="70">
        <v>1</v>
      </c>
      <c r="CA124" s="70">
        <v>1</v>
      </c>
      <c r="CB124" s="70">
        <v>1</v>
      </c>
      <c r="CC124" s="70">
        <v>1</v>
      </c>
    </row>
    <row r="125" spans="2:81" s="70" customFormat="1" x14ac:dyDescent="0.2">
      <c r="C125" s="70" t="s">
        <v>199</v>
      </c>
      <c r="E125" s="2" t="s">
        <v>130</v>
      </c>
      <c r="F125" s="70" t="s">
        <v>192</v>
      </c>
      <c r="H125" s="70">
        <v>1</v>
      </c>
      <c r="I125" s="70">
        <v>1</v>
      </c>
      <c r="J125" s="70">
        <v>1</v>
      </c>
      <c r="K125" s="70">
        <v>1</v>
      </c>
      <c r="M125" s="70">
        <v>1</v>
      </c>
      <c r="N125" s="70">
        <v>1</v>
      </c>
      <c r="P125" s="70">
        <v>1</v>
      </c>
      <c r="Q125" s="70">
        <v>1</v>
      </c>
      <c r="R125" s="70">
        <v>1</v>
      </c>
      <c r="S125" s="70">
        <v>1</v>
      </c>
      <c r="T125" s="70">
        <v>1</v>
      </c>
      <c r="U125" s="70">
        <v>1</v>
      </c>
      <c r="V125" s="70">
        <v>1</v>
      </c>
      <c r="X125" s="70">
        <v>1</v>
      </c>
      <c r="Y125" s="70">
        <v>1</v>
      </c>
      <c r="Z125" s="70">
        <v>1</v>
      </c>
      <c r="AA125" s="70">
        <v>1</v>
      </c>
      <c r="AB125" s="70">
        <v>1</v>
      </c>
      <c r="AC125" s="70">
        <v>1</v>
      </c>
      <c r="AD125" s="70">
        <v>1</v>
      </c>
      <c r="AE125" s="70">
        <v>1</v>
      </c>
      <c r="AF125" s="70">
        <v>1</v>
      </c>
      <c r="AG125" s="70">
        <v>1</v>
      </c>
      <c r="AI125" s="70">
        <v>1</v>
      </c>
      <c r="AJ125" s="70">
        <v>1</v>
      </c>
      <c r="AL125" s="70">
        <v>1</v>
      </c>
      <c r="AM125" s="70">
        <v>1</v>
      </c>
      <c r="AO125" s="70">
        <v>1</v>
      </c>
      <c r="AP125" s="70">
        <v>1</v>
      </c>
      <c r="AQ125" s="70">
        <v>1</v>
      </c>
      <c r="AR125" s="70">
        <v>1</v>
      </c>
      <c r="AS125" s="789">
        <v>1</v>
      </c>
      <c r="AT125" s="70">
        <v>1</v>
      </c>
      <c r="AU125" s="70">
        <v>1</v>
      </c>
      <c r="AV125" s="70">
        <v>1</v>
      </c>
      <c r="AW125" s="70">
        <v>1</v>
      </c>
      <c r="AX125" s="70">
        <v>1</v>
      </c>
      <c r="AY125" s="70">
        <v>1</v>
      </c>
      <c r="AZ125" s="70">
        <v>1</v>
      </c>
      <c r="BA125" s="70">
        <v>1</v>
      </c>
      <c r="BB125" s="70">
        <v>1</v>
      </c>
      <c r="BD125" s="70">
        <v>1</v>
      </c>
      <c r="BE125" s="70">
        <v>1</v>
      </c>
      <c r="BF125" s="70">
        <v>1</v>
      </c>
      <c r="BG125" s="70">
        <v>1</v>
      </c>
      <c r="BH125" s="70">
        <v>1</v>
      </c>
      <c r="BI125" s="70">
        <v>1</v>
      </c>
      <c r="BJ125" s="70">
        <v>1</v>
      </c>
      <c r="BL125" s="70">
        <v>1</v>
      </c>
      <c r="BN125" s="70">
        <v>1</v>
      </c>
      <c r="BO125" s="70">
        <v>1</v>
      </c>
      <c r="BP125" s="70">
        <v>1</v>
      </c>
      <c r="BQ125" s="70">
        <v>1</v>
      </c>
      <c r="BS125" s="70">
        <v>1</v>
      </c>
      <c r="BT125" s="70">
        <v>1</v>
      </c>
      <c r="BU125" s="70">
        <v>1</v>
      </c>
      <c r="BV125" s="70">
        <v>1</v>
      </c>
      <c r="BW125" s="70">
        <v>1</v>
      </c>
      <c r="BX125" s="70">
        <v>1</v>
      </c>
      <c r="BY125" s="70">
        <v>1</v>
      </c>
      <c r="BZ125" s="70">
        <v>1</v>
      </c>
      <c r="CA125" s="70">
        <v>1</v>
      </c>
      <c r="CB125" s="70">
        <v>1</v>
      </c>
      <c r="CC125" s="70">
        <v>1</v>
      </c>
    </row>
    <row r="126" spans="2:81" s="70" customFormat="1" x14ac:dyDescent="0.2">
      <c r="C126" s="70" t="s">
        <v>200</v>
      </c>
      <c r="E126" s="2" t="s">
        <v>130</v>
      </c>
      <c r="F126" s="70" t="s">
        <v>192</v>
      </c>
      <c r="H126" s="70">
        <v>1</v>
      </c>
      <c r="I126" s="70">
        <v>1</v>
      </c>
      <c r="J126" s="70">
        <v>1</v>
      </c>
      <c r="K126" s="70">
        <v>1</v>
      </c>
      <c r="M126" s="70">
        <v>1</v>
      </c>
      <c r="N126" s="70">
        <v>1</v>
      </c>
      <c r="P126" s="70">
        <v>1</v>
      </c>
      <c r="Q126" s="70">
        <v>1</v>
      </c>
      <c r="R126" s="70">
        <v>1</v>
      </c>
      <c r="S126" s="70">
        <v>1</v>
      </c>
      <c r="T126" s="70">
        <v>1</v>
      </c>
      <c r="U126" s="70">
        <v>1</v>
      </c>
      <c r="V126" s="70">
        <v>1</v>
      </c>
      <c r="X126" s="70">
        <v>1</v>
      </c>
      <c r="Y126" s="70">
        <v>1</v>
      </c>
      <c r="Z126" s="70">
        <v>1</v>
      </c>
      <c r="AA126" s="70">
        <v>1</v>
      </c>
      <c r="AB126" s="70">
        <v>1</v>
      </c>
      <c r="AC126" s="70">
        <v>1</v>
      </c>
      <c r="AD126" s="70">
        <v>1</v>
      </c>
      <c r="AE126" s="70">
        <v>1</v>
      </c>
      <c r="AF126" s="70">
        <v>1</v>
      </c>
      <c r="AG126" s="70">
        <v>1</v>
      </c>
      <c r="AI126" s="70">
        <v>1</v>
      </c>
      <c r="AJ126" s="70">
        <v>1</v>
      </c>
      <c r="AL126" s="70">
        <v>1</v>
      </c>
      <c r="AM126" s="70">
        <v>1</v>
      </c>
      <c r="AO126" s="70">
        <v>1</v>
      </c>
      <c r="AP126" s="70">
        <v>1</v>
      </c>
      <c r="AQ126" s="70">
        <v>1</v>
      </c>
      <c r="AR126" s="70">
        <v>1</v>
      </c>
      <c r="AS126" s="789">
        <v>1</v>
      </c>
      <c r="AT126" s="70">
        <v>1</v>
      </c>
      <c r="AU126" s="70">
        <v>1</v>
      </c>
      <c r="AV126" s="70">
        <v>1</v>
      </c>
      <c r="AW126" s="70">
        <v>1</v>
      </c>
      <c r="AX126" s="70">
        <v>1</v>
      </c>
      <c r="AY126" s="70">
        <v>1</v>
      </c>
      <c r="AZ126" s="70">
        <v>1</v>
      </c>
      <c r="BA126" s="70">
        <v>1</v>
      </c>
      <c r="BB126" s="70">
        <v>1</v>
      </c>
      <c r="BD126" s="70">
        <v>1</v>
      </c>
      <c r="BE126" s="70">
        <v>1</v>
      </c>
      <c r="BF126" s="70">
        <v>1</v>
      </c>
      <c r="BG126" s="70">
        <v>1</v>
      </c>
      <c r="BH126" s="70">
        <v>1</v>
      </c>
      <c r="BI126" s="70">
        <v>1</v>
      </c>
      <c r="BJ126" s="70">
        <v>1</v>
      </c>
      <c r="BL126" s="70">
        <v>1</v>
      </c>
      <c r="BN126" s="70">
        <v>1</v>
      </c>
      <c r="BO126" s="70">
        <v>1</v>
      </c>
      <c r="BP126" s="70">
        <v>1</v>
      </c>
      <c r="BQ126" s="70">
        <v>1</v>
      </c>
      <c r="BS126" s="70">
        <v>1</v>
      </c>
      <c r="BT126" s="70">
        <v>1</v>
      </c>
      <c r="BU126" s="70">
        <v>1</v>
      </c>
      <c r="BV126" s="70">
        <v>1</v>
      </c>
      <c r="BW126" s="70">
        <v>1</v>
      </c>
      <c r="BX126" s="70">
        <v>1</v>
      </c>
      <c r="BY126" s="70">
        <v>1</v>
      </c>
      <c r="BZ126" s="70">
        <v>1</v>
      </c>
      <c r="CA126" s="70">
        <v>1</v>
      </c>
      <c r="CB126" s="70">
        <v>1</v>
      </c>
      <c r="CC126" s="70">
        <v>1</v>
      </c>
    </row>
    <row r="127" spans="2:81" s="70" customFormat="1" x14ac:dyDescent="0.2">
      <c r="C127" s="70" t="s">
        <v>201</v>
      </c>
      <c r="E127" s="2" t="s">
        <v>130</v>
      </c>
      <c r="F127" s="70" t="s">
        <v>192</v>
      </c>
      <c r="H127" s="70">
        <v>1</v>
      </c>
      <c r="I127" s="70">
        <v>1</v>
      </c>
      <c r="J127" s="70">
        <v>1</v>
      </c>
      <c r="K127" s="70">
        <v>1</v>
      </c>
      <c r="M127" s="70">
        <v>1</v>
      </c>
      <c r="N127" s="70">
        <v>1</v>
      </c>
      <c r="P127" s="70">
        <v>1</v>
      </c>
      <c r="Q127" s="70">
        <v>1</v>
      </c>
      <c r="R127" s="70">
        <v>1</v>
      </c>
      <c r="S127" s="70">
        <v>1</v>
      </c>
      <c r="T127" s="70">
        <v>1</v>
      </c>
      <c r="U127" s="70">
        <v>1</v>
      </c>
      <c r="V127" s="70">
        <v>1</v>
      </c>
      <c r="X127" s="70">
        <v>1</v>
      </c>
      <c r="Y127" s="70">
        <v>1</v>
      </c>
      <c r="Z127" s="70">
        <v>1</v>
      </c>
      <c r="AA127" s="70">
        <v>1</v>
      </c>
      <c r="AB127" s="70">
        <v>1</v>
      </c>
      <c r="AC127" s="70">
        <v>1</v>
      </c>
      <c r="AD127" s="70">
        <v>1</v>
      </c>
      <c r="AE127" s="70">
        <v>1</v>
      </c>
      <c r="AF127" s="70">
        <v>1</v>
      </c>
      <c r="AG127" s="70">
        <v>1</v>
      </c>
      <c r="AI127" s="70">
        <v>1</v>
      </c>
      <c r="AJ127" s="70">
        <v>1</v>
      </c>
      <c r="AL127" s="70">
        <v>1</v>
      </c>
      <c r="AM127" s="70">
        <v>1</v>
      </c>
      <c r="AO127" s="70">
        <v>1</v>
      </c>
      <c r="AP127" s="70">
        <v>1</v>
      </c>
      <c r="AQ127" s="70">
        <v>1</v>
      </c>
      <c r="AR127" s="70">
        <v>1</v>
      </c>
      <c r="AS127" s="789">
        <v>1</v>
      </c>
      <c r="AT127" s="70">
        <v>1</v>
      </c>
      <c r="AU127" s="70">
        <v>1</v>
      </c>
      <c r="AV127" s="70">
        <v>1</v>
      </c>
      <c r="AW127" s="70">
        <v>1</v>
      </c>
      <c r="AX127" s="70">
        <v>1</v>
      </c>
      <c r="AY127" s="70">
        <v>1</v>
      </c>
      <c r="AZ127" s="70">
        <v>1</v>
      </c>
      <c r="BA127" s="70">
        <v>1</v>
      </c>
      <c r="BB127" s="70">
        <v>1</v>
      </c>
      <c r="BD127" s="70">
        <v>1</v>
      </c>
      <c r="BE127" s="70">
        <v>1</v>
      </c>
      <c r="BF127" s="70">
        <v>1</v>
      </c>
      <c r="BG127" s="70">
        <v>1</v>
      </c>
      <c r="BH127" s="70">
        <v>1</v>
      </c>
      <c r="BI127" s="70">
        <v>1</v>
      </c>
      <c r="BJ127" s="70">
        <v>1</v>
      </c>
      <c r="BL127" s="70">
        <v>1</v>
      </c>
      <c r="BN127" s="70">
        <v>1</v>
      </c>
      <c r="BO127" s="70">
        <v>1</v>
      </c>
      <c r="BP127" s="70">
        <v>1</v>
      </c>
      <c r="BQ127" s="70">
        <v>1</v>
      </c>
      <c r="BS127" s="70">
        <v>1</v>
      </c>
      <c r="BT127" s="70">
        <v>1</v>
      </c>
      <c r="BU127" s="70">
        <v>1</v>
      </c>
      <c r="BV127" s="70">
        <v>1</v>
      </c>
      <c r="BW127" s="70">
        <v>1</v>
      </c>
      <c r="BX127" s="70">
        <v>1</v>
      </c>
      <c r="BY127" s="70">
        <v>1</v>
      </c>
      <c r="BZ127" s="70">
        <v>1</v>
      </c>
      <c r="CA127" s="70">
        <v>1</v>
      </c>
      <c r="CB127" s="70">
        <v>1</v>
      </c>
      <c r="CC127" s="70">
        <v>1</v>
      </c>
    </row>
    <row r="128" spans="2:81" s="70" customFormat="1" x14ac:dyDescent="0.2">
      <c r="C128" s="70" t="s">
        <v>202</v>
      </c>
      <c r="E128" s="2" t="s">
        <v>130</v>
      </c>
      <c r="F128" s="70" t="s">
        <v>192</v>
      </c>
      <c r="H128" s="70">
        <v>1</v>
      </c>
      <c r="I128" s="70">
        <v>1</v>
      </c>
      <c r="J128" s="70">
        <v>1</v>
      </c>
      <c r="K128" s="70">
        <v>1</v>
      </c>
      <c r="M128" s="70">
        <v>1</v>
      </c>
      <c r="N128" s="70">
        <v>1</v>
      </c>
      <c r="P128" s="70">
        <v>1</v>
      </c>
      <c r="Q128" s="70">
        <v>1</v>
      </c>
      <c r="R128" s="70">
        <v>1</v>
      </c>
      <c r="S128" s="70">
        <v>1</v>
      </c>
      <c r="T128" s="70">
        <v>1</v>
      </c>
      <c r="U128" s="70">
        <v>1</v>
      </c>
      <c r="V128" s="70">
        <v>1</v>
      </c>
      <c r="X128" s="70">
        <v>1</v>
      </c>
      <c r="Y128" s="70">
        <v>1</v>
      </c>
      <c r="Z128" s="70">
        <v>1</v>
      </c>
      <c r="AA128" s="70">
        <v>1</v>
      </c>
      <c r="AB128" s="70">
        <v>1</v>
      </c>
      <c r="AC128" s="70">
        <v>1</v>
      </c>
      <c r="AD128" s="70">
        <v>1</v>
      </c>
      <c r="AE128" s="70">
        <v>1</v>
      </c>
      <c r="AF128" s="70">
        <v>1</v>
      </c>
      <c r="AG128" s="70">
        <v>1</v>
      </c>
      <c r="AI128" s="70">
        <v>1</v>
      </c>
      <c r="AJ128" s="70">
        <v>1</v>
      </c>
      <c r="AL128" s="70">
        <v>1</v>
      </c>
      <c r="AM128" s="70">
        <v>1</v>
      </c>
      <c r="AO128" s="70">
        <v>1</v>
      </c>
      <c r="AP128" s="70">
        <v>1</v>
      </c>
      <c r="AQ128" s="70">
        <v>1</v>
      </c>
      <c r="AR128" s="70">
        <v>1</v>
      </c>
      <c r="AS128" s="789">
        <v>1</v>
      </c>
      <c r="AT128" s="70">
        <v>1</v>
      </c>
      <c r="AU128" s="70">
        <v>1</v>
      </c>
      <c r="AV128" s="70">
        <v>1</v>
      </c>
      <c r="AW128" s="70">
        <v>1</v>
      </c>
      <c r="AX128" s="70">
        <v>1</v>
      </c>
      <c r="AY128" s="70">
        <v>1</v>
      </c>
      <c r="AZ128" s="70">
        <v>1</v>
      </c>
      <c r="BA128" s="70">
        <v>1</v>
      </c>
      <c r="BB128" s="70">
        <v>1</v>
      </c>
      <c r="BD128" s="70">
        <v>1</v>
      </c>
      <c r="BE128" s="70">
        <v>1</v>
      </c>
      <c r="BF128" s="70">
        <v>1</v>
      </c>
      <c r="BG128" s="70">
        <v>1</v>
      </c>
      <c r="BH128" s="70">
        <v>1</v>
      </c>
      <c r="BI128" s="70">
        <v>1</v>
      </c>
      <c r="BJ128" s="70">
        <v>1</v>
      </c>
      <c r="BL128" s="70">
        <v>1</v>
      </c>
      <c r="BN128" s="70">
        <v>1</v>
      </c>
      <c r="BO128" s="70">
        <v>1</v>
      </c>
      <c r="BP128" s="70">
        <v>1</v>
      </c>
      <c r="BQ128" s="70">
        <v>1</v>
      </c>
      <c r="BS128" s="70">
        <v>1</v>
      </c>
      <c r="BT128" s="70">
        <v>1</v>
      </c>
      <c r="BU128" s="70">
        <v>1</v>
      </c>
      <c r="BV128" s="70">
        <v>1</v>
      </c>
      <c r="BW128" s="70">
        <v>1</v>
      </c>
      <c r="BX128" s="70">
        <v>1</v>
      </c>
      <c r="BY128" s="70">
        <v>1</v>
      </c>
      <c r="BZ128" s="70">
        <v>1</v>
      </c>
      <c r="CA128" s="70">
        <v>1</v>
      </c>
      <c r="CB128" s="70">
        <v>1</v>
      </c>
      <c r="CC128" s="70">
        <v>1</v>
      </c>
    </row>
    <row r="129" spans="2:84" s="70" customFormat="1" x14ac:dyDescent="0.2">
      <c r="C129" s="70" t="s">
        <v>203</v>
      </c>
      <c r="E129" s="2" t="s">
        <v>130</v>
      </c>
      <c r="F129" s="70" t="s">
        <v>192</v>
      </c>
      <c r="H129" s="70">
        <v>1</v>
      </c>
      <c r="I129" s="70">
        <v>1</v>
      </c>
      <c r="J129" s="70">
        <v>1</v>
      </c>
      <c r="K129" s="70">
        <v>1</v>
      </c>
      <c r="M129" s="70">
        <v>1</v>
      </c>
      <c r="N129" s="70">
        <v>1</v>
      </c>
      <c r="P129" s="70">
        <v>1</v>
      </c>
      <c r="Q129" s="70">
        <v>1</v>
      </c>
      <c r="R129" s="70">
        <v>1</v>
      </c>
      <c r="S129" s="70">
        <v>1</v>
      </c>
      <c r="T129" s="70">
        <v>1</v>
      </c>
      <c r="U129" s="70">
        <v>1</v>
      </c>
      <c r="V129" s="70">
        <v>1</v>
      </c>
      <c r="X129" s="70">
        <v>1</v>
      </c>
      <c r="Y129" s="70">
        <v>1</v>
      </c>
      <c r="Z129" s="70">
        <v>1</v>
      </c>
      <c r="AA129" s="70">
        <v>1</v>
      </c>
      <c r="AB129" s="70">
        <v>1</v>
      </c>
      <c r="AC129" s="70">
        <v>1</v>
      </c>
      <c r="AD129" s="70">
        <v>1</v>
      </c>
      <c r="AE129" s="70">
        <v>1</v>
      </c>
      <c r="AF129" s="70">
        <v>1</v>
      </c>
      <c r="AG129" s="70">
        <v>1</v>
      </c>
      <c r="AI129" s="70">
        <v>1</v>
      </c>
      <c r="AJ129" s="70">
        <v>1</v>
      </c>
      <c r="AL129" s="70">
        <v>1</v>
      </c>
      <c r="AM129" s="70">
        <v>1</v>
      </c>
      <c r="AO129" s="70">
        <v>1</v>
      </c>
      <c r="AP129" s="70">
        <v>1</v>
      </c>
      <c r="AQ129" s="70">
        <v>1</v>
      </c>
      <c r="AR129" s="70">
        <v>1</v>
      </c>
      <c r="AS129" s="789">
        <v>1</v>
      </c>
      <c r="AT129" s="70">
        <v>1</v>
      </c>
      <c r="AU129" s="70">
        <v>1</v>
      </c>
      <c r="AV129" s="70">
        <v>1</v>
      </c>
      <c r="AW129" s="70">
        <v>1</v>
      </c>
      <c r="AX129" s="70">
        <v>1</v>
      </c>
      <c r="AY129" s="70">
        <v>1</v>
      </c>
      <c r="AZ129" s="70">
        <v>1</v>
      </c>
      <c r="BA129" s="70">
        <v>1</v>
      </c>
      <c r="BB129" s="70">
        <v>1</v>
      </c>
      <c r="BD129" s="70">
        <v>1</v>
      </c>
      <c r="BE129" s="70">
        <v>1</v>
      </c>
      <c r="BF129" s="70">
        <v>1</v>
      </c>
      <c r="BG129" s="70">
        <v>1</v>
      </c>
      <c r="BH129" s="70">
        <v>1</v>
      </c>
      <c r="BI129" s="70">
        <v>1</v>
      </c>
      <c r="BJ129" s="70">
        <v>1</v>
      </c>
      <c r="BL129" s="70">
        <v>1</v>
      </c>
      <c r="BN129" s="70">
        <v>1</v>
      </c>
      <c r="BO129" s="70">
        <v>1</v>
      </c>
      <c r="BP129" s="70">
        <v>1</v>
      </c>
      <c r="BQ129" s="70">
        <v>1</v>
      </c>
      <c r="BS129" s="70">
        <v>1</v>
      </c>
      <c r="BT129" s="70">
        <v>1</v>
      </c>
      <c r="BU129" s="70">
        <v>1</v>
      </c>
      <c r="BV129" s="70">
        <v>1</v>
      </c>
      <c r="BW129" s="70">
        <v>1</v>
      </c>
      <c r="BX129" s="70">
        <v>1</v>
      </c>
      <c r="BY129" s="70">
        <v>1</v>
      </c>
      <c r="BZ129" s="70">
        <v>1</v>
      </c>
      <c r="CA129" s="70">
        <v>1</v>
      </c>
      <c r="CB129" s="70">
        <v>1</v>
      </c>
      <c r="CC129" s="70">
        <v>1</v>
      </c>
    </row>
    <row r="130" spans="2:84" s="70" customFormat="1" x14ac:dyDescent="0.2">
      <c r="C130" s="70" t="s">
        <v>204</v>
      </c>
      <c r="E130" s="2" t="s">
        <v>130</v>
      </c>
      <c r="F130" s="70" t="s">
        <v>192</v>
      </c>
      <c r="H130" s="70">
        <v>1</v>
      </c>
      <c r="I130" s="70">
        <v>1</v>
      </c>
      <c r="J130" s="70">
        <v>1</v>
      </c>
      <c r="K130" s="70">
        <v>1</v>
      </c>
      <c r="M130" s="70">
        <v>1</v>
      </c>
      <c r="N130" s="70">
        <v>1</v>
      </c>
      <c r="P130" s="70">
        <v>1</v>
      </c>
      <c r="Q130" s="70">
        <v>1</v>
      </c>
      <c r="R130" s="70">
        <v>1</v>
      </c>
      <c r="S130" s="70">
        <v>1</v>
      </c>
      <c r="T130" s="70">
        <v>1</v>
      </c>
      <c r="U130" s="70">
        <v>1</v>
      </c>
      <c r="V130" s="70">
        <v>1</v>
      </c>
      <c r="X130" s="70">
        <v>1</v>
      </c>
      <c r="Y130" s="70">
        <v>1</v>
      </c>
      <c r="Z130" s="70">
        <v>1</v>
      </c>
      <c r="AA130" s="70">
        <v>1</v>
      </c>
      <c r="AB130" s="70">
        <v>1</v>
      </c>
      <c r="AC130" s="70">
        <v>1</v>
      </c>
      <c r="AD130" s="70">
        <v>1</v>
      </c>
      <c r="AE130" s="70">
        <v>1</v>
      </c>
      <c r="AF130" s="70">
        <v>1</v>
      </c>
      <c r="AG130" s="70">
        <v>1</v>
      </c>
      <c r="AI130" s="70">
        <v>1</v>
      </c>
      <c r="AJ130" s="70">
        <v>1</v>
      </c>
      <c r="AL130" s="70">
        <v>1</v>
      </c>
      <c r="AM130" s="70">
        <v>1</v>
      </c>
      <c r="AO130" s="70">
        <v>1</v>
      </c>
      <c r="AP130" s="70">
        <v>1</v>
      </c>
      <c r="AQ130" s="70">
        <v>1</v>
      </c>
      <c r="AR130" s="70">
        <v>1</v>
      </c>
      <c r="AS130" s="789">
        <v>1</v>
      </c>
      <c r="AT130" s="70">
        <v>1</v>
      </c>
      <c r="AU130" s="70">
        <v>1</v>
      </c>
      <c r="AV130" s="70">
        <v>1</v>
      </c>
      <c r="AW130" s="70">
        <v>1</v>
      </c>
      <c r="AX130" s="70">
        <v>1</v>
      </c>
      <c r="AY130" s="70">
        <v>1</v>
      </c>
      <c r="AZ130" s="70">
        <v>1</v>
      </c>
      <c r="BA130" s="70">
        <v>1</v>
      </c>
      <c r="BB130" s="70">
        <v>1</v>
      </c>
      <c r="BD130" s="70">
        <v>1</v>
      </c>
      <c r="BE130" s="70">
        <v>1</v>
      </c>
      <c r="BF130" s="70">
        <v>1</v>
      </c>
      <c r="BG130" s="70">
        <v>1</v>
      </c>
      <c r="BH130" s="70">
        <v>1</v>
      </c>
      <c r="BI130" s="70">
        <v>1</v>
      </c>
      <c r="BJ130" s="70">
        <v>1</v>
      </c>
      <c r="BL130" s="70">
        <v>1</v>
      </c>
      <c r="BN130" s="70">
        <v>1</v>
      </c>
      <c r="BO130" s="70">
        <v>1</v>
      </c>
      <c r="BP130" s="70">
        <v>1</v>
      </c>
      <c r="BQ130" s="70">
        <v>1</v>
      </c>
      <c r="BS130" s="70">
        <v>1</v>
      </c>
      <c r="BT130" s="70">
        <v>1</v>
      </c>
      <c r="BU130" s="70">
        <v>1</v>
      </c>
      <c r="BV130" s="70">
        <v>1</v>
      </c>
      <c r="BW130" s="70">
        <v>1</v>
      </c>
      <c r="BX130" s="70">
        <v>1</v>
      </c>
      <c r="BY130" s="70">
        <v>1</v>
      </c>
      <c r="BZ130" s="70">
        <v>1</v>
      </c>
      <c r="CA130" s="70">
        <v>1</v>
      </c>
      <c r="CB130" s="70">
        <v>1</v>
      </c>
      <c r="CC130" s="70">
        <v>1</v>
      </c>
    </row>
    <row r="131" spans="2:84" s="70" customFormat="1" x14ac:dyDescent="0.2">
      <c r="C131" s="70" t="s">
        <v>205</v>
      </c>
      <c r="E131" s="2" t="s">
        <v>130</v>
      </c>
      <c r="F131" s="70" t="s">
        <v>192</v>
      </c>
      <c r="H131" s="70">
        <v>1</v>
      </c>
      <c r="I131" s="70">
        <v>1</v>
      </c>
      <c r="J131" s="70">
        <v>1</v>
      </c>
      <c r="K131" s="70">
        <v>1</v>
      </c>
      <c r="M131" s="70">
        <v>1</v>
      </c>
      <c r="N131" s="70">
        <v>1</v>
      </c>
      <c r="P131" s="70">
        <v>1</v>
      </c>
      <c r="Q131" s="70">
        <v>1</v>
      </c>
      <c r="R131" s="70">
        <v>1</v>
      </c>
      <c r="S131" s="70">
        <v>1</v>
      </c>
      <c r="T131" s="70">
        <v>1</v>
      </c>
      <c r="U131" s="70">
        <v>1</v>
      </c>
      <c r="V131" s="70">
        <v>1</v>
      </c>
      <c r="X131" s="70">
        <v>1</v>
      </c>
      <c r="Y131" s="70">
        <v>1</v>
      </c>
      <c r="Z131" s="70">
        <v>1</v>
      </c>
      <c r="AA131" s="70">
        <v>1</v>
      </c>
      <c r="AB131" s="70">
        <v>1</v>
      </c>
      <c r="AC131" s="70">
        <v>1</v>
      </c>
      <c r="AD131" s="70">
        <v>1</v>
      </c>
      <c r="AE131" s="70">
        <v>1</v>
      </c>
      <c r="AF131" s="70">
        <v>1</v>
      </c>
      <c r="AG131" s="70">
        <v>1</v>
      </c>
      <c r="AI131" s="70">
        <v>1</v>
      </c>
      <c r="AJ131" s="70">
        <v>1</v>
      </c>
      <c r="AL131" s="70">
        <v>1</v>
      </c>
      <c r="AM131" s="70">
        <v>1</v>
      </c>
      <c r="AO131" s="70">
        <v>1</v>
      </c>
      <c r="AP131" s="70">
        <v>1</v>
      </c>
      <c r="AQ131" s="70">
        <v>1</v>
      </c>
      <c r="AR131" s="70">
        <v>1</v>
      </c>
      <c r="AS131" s="789">
        <v>1</v>
      </c>
      <c r="AT131" s="70">
        <v>1</v>
      </c>
      <c r="AU131" s="70">
        <v>1</v>
      </c>
      <c r="AV131" s="70">
        <v>1</v>
      </c>
      <c r="AW131" s="70">
        <v>1</v>
      </c>
      <c r="AX131" s="70">
        <v>1</v>
      </c>
      <c r="AY131" s="70">
        <v>1</v>
      </c>
      <c r="AZ131" s="70">
        <v>1</v>
      </c>
      <c r="BA131" s="70">
        <v>1</v>
      </c>
      <c r="BB131" s="70">
        <v>1</v>
      </c>
      <c r="BD131" s="70">
        <v>1</v>
      </c>
      <c r="BE131" s="70">
        <v>1</v>
      </c>
      <c r="BF131" s="70">
        <v>1</v>
      </c>
      <c r="BG131" s="70">
        <v>1</v>
      </c>
      <c r="BH131" s="70">
        <v>1</v>
      </c>
      <c r="BI131" s="70">
        <v>1</v>
      </c>
      <c r="BJ131" s="70">
        <v>1</v>
      </c>
      <c r="BL131" s="70">
        <v>1</v>
      </c>
      <c r="BN131" s="70">
        <v>1</v>
      </c>
      <c r="BO131" s="70">
        <v>1</v>
      </c>
      <c r="BP131" s="70">
        <v>1</v>
      </c>
      <c r="BQ131" s="70">
        <v>1</v>
      </c>
      <c r="BS131" s="70">
        <v>1</v>
      </c>
      <c r="BT131" s="70">
        <v>1</v>
      </c>
      <c r="BU131" s="70">
        <v>1</v>
      </c>
      <c r="BV131" s="70">
        <v>1</v>
      </c>
      <c r="BW131" s="70">
        <v>1</v>
      </c>
      <c r="BX131" s="70">
        <v>1</v>
      </c>
      <c r="BY131" s="70">
        <v>1</v>
      </c>
      <c r="BZ131" s="70">
        <v>1</v>
      </c>
      <c r="CA131" s="70">
        <v>1</v>
      </c>
      <c r="CB131" s="70">
        <v>1</v>
      </c>
      <c r="CC131" s="70">
        <v>1</v>
      </c>
    </row>
    <row r="132" spans="2:84" s="70" customFormat="1" x14ac:dyDescent="0.2">
      <c r="C132" s="70" t="s">
        <v>206</v>
      </c>
      <c r="E132" s="2" t="s">
        <v>130</v>
      </c>
      <c r="F132" s="70" t="s">
        <v>192</v>
      </c>
      <c r="H132" s="70">
        <v>1</v>
      </c>
      <c r="I132" s="70">
        <v>1</v>
      </c>
      <c r="J132" s="70">
        <v>1</v>
      </c>
      <c r="K132" s="70">
        <v>1</v>
      </c>
      <c r="M132" s="70">
        <v>1</v>
      </c>
      <c r="N132" s="70">
        <v>1</v>
      </c>
      <c r="P132" s="70">
        <v>1</v>
      </c>
      <c r="Q132" s="70">
        <v>1</v>
      </c>
      <c r="R132" s="70">
        <v>1</v>
      </c>
      <c r="S132" s="70">
        <v>1</v>
      </c>
      <c r="T132" s="70">
        <v>1</v>
      </c>
      <c r="U132" s="70">
        <v>1</v>
      </c>
      <c r="V132" s="70">
        <v>1</v>
      </c>
      <c r="X132" s="70">
        <v>1</v>
      </c>
      <c r="Y132" s="70">
        <v>1</v>
      </c>
      <c r="Z132" s="70">
        <v>1</v>
      </c>
      <c r="AA132" s="70">
        <v>1</v>
      </c>
      <c r="AB132" s="70">
        <v>1</v>
      </c>
      <c r="AC132" s="70">
        <v>1</v>
      </c>
      <c r="AD132" s="70">
        <v>1</v>
      </c>
      <c r="AE132" s="70">
        <v>1</v>
      </c>
      <c r="AF132" s="70">
        <v>1</v>
      </c>
      <c r="AG132" s="70">
        <v>1</v>
      </c>
      <c r="AI132" s="70">
        <v>1</v>
      </c>
      <c r="AJ132" s="70">
        <v>1</v>
      </c>
      <c r="AL132" s="70">
        <v>1</v>
      </c>
      <c r="AM132" s="70">
        <v>1</v>
      </c>
      <c r="AO132" s="70">
        <v>1</v>
      </c>
      <c r="AP132" s="70">
        <v>1</v>
      </c>
      <c r="AQ132" s="70">
        <v>1</v>
      </c>
      <c r="AR132" s="70">
        <v>1</v>
      </c>
      <c r="AS132" s="789">
        <v>1</v>
      </c>
      <c r="AT132" s="70">
        <v>1</v>
      </c>
      <c r="AU132" s="70">
        <v>1</v>
      </c>
      <c r="AV132" s="70">
        <v>1</v>
      </c>
      <c r="AW132" s="70">
        <v>1</v>
      </c>
      <c r="AX132" s="70">
        <v>1</v>
      </c>
      <c r="AY132" s="70">
        <v>1</v>
      </c>
      <c r="AZ132" s="70">
        <v>1</v>
      </c>
      <c r="BA132" s="70">
        <v>1</v>
      </c>
      <c r="BB132" s="70">
        <v>1</v>
      </c>
      <c r="BD132" s="70">
        <v>1</v>
      </c>
      <c r="BE132" s="70">
        <v>1</v>
      </c>
      <c r="BF132" s="70">
        <v>1</v>
      </c>
      <c r="BG132" s="70">
        <v>1</v>
      </c>
      <c r="BH132" s="70">
        <v>1</v>
      </c>
      <c r="BI132" s="70">
        <v>1</v>
      </c>
      <c r="BJ132" s="70">
        <v>1</v>
      </c>
      <c r="BL132" s="70">
        <v>1</v>
      </c>
      <c r="BN132" s="70">
        <v>1</v>
      </c>
      <c r="BO132" s="70">
        <v>1</v>
      </c>
      <c r="BP132" s="70">
        <v>1</v>
      </c>
      <c r="BQ132" s="70">
        <v>1</v>
      </c>
      <c r="BS132" s="70">
        <v>1</v>
      </c>
      <c r="BT132" s="70">
        <v>1</v>
      </c>
      <c r="BU132" s="70">
        <v>1</v>
      </c>
      <c r="BV132" s="70">
        <v>1</v>
      </c>
      <c r="BW132" s="70">
        <v>1</v>
      </c>
      <c r="BX132" s="70">
        <v>1</v>
      </c>
      <c r="BY132" s="70">
        <v>1</v>
      </c>
      <c r="BZ132" s="70">
        <v>1</v>
      </c>
      <c r="CA132" s="70">
        <v>1</v>
      </c>
      <c r="CB132" s="70">
        <v>1</v>
      </c>
      <c r="CC132" s="70">
        <v>1</v>
      </c>
    </row>
    <row r="133" spans="2:84" s="39" customFormat="1" x14ac:dyDescent="0.2">
      <c r="C133" s="39" t="s">
        <v>207</v>
      </c>
      <c r="E133" s="2" t="s">
        <v>130</v>
      </c>
      <c r="F133" s="70" t="s">
        <v>192</v>
      </c>
      <c r="G133" s="70"/>
      <c r="H133" s="36">
        <v>2722.7979999999998</v>
      </c>
      <c r="I133" s="36">
        <v>2722.7979999999998</v>
      </c>
      <c r="J133" s="36">
        <v>2722.7979999999998</v>
      </c>
      <c r="K133" s="39">
        <v>2722.7979999999998</v>
      </c>
      <c r="M133" s="39">
        <v>2722.7979999999998</v>
      </c>
      <c r="N133" s="39">
        <v>2722.7979999999998</v>
      </c>
      <c r="P133" s="39">
        <v>2722.7979999999998</v>
      </c>
      <c r="Q133" s="39">
        <v>2722.7979999999998</v>
      </c>
      <c r="R133" s="39">
        <v>2722.7979999999998</v>
      </c>
      <c r="S133" s="39">
        <v>2722.7979999999998</v>
      </c>
      <c r="T133" s="39">
        <v>2722.7979999999998</v>
      </c>
      <c r="U133" s="39">
        <v>2722.7979999999998</v>
      </c>
      <c r="V133" s="39">
        <v>2722.7979999999998</v>
      </c>
      <c r="X133" s="39">
        <v>2722.7979999999998</v>
      </c>
      <c r="Y133" s="39">
        <v>2722.7979999999998</v>
      </c>
      <c r="Z133" s="39">
        <v>2722.7979999999998</v>
      </c>
      <c r="AA133" s="39">
        <v>2722.7979999999998</v>
      </c>
      <c r="AB133" s="39">
        <v>2722.7979999999998</v>
      </c>
      <c r="AC133" s="39">
        <v>2722.7979999999998</v>
      </c>
      <c r="AD133" s="39">
        <v>2722.7979999999998</v>
      </c>
      <c r="AE133" s="39">
        <v>2722.7979999999998</v>
      </c>
      <c r="AF133" s="39">
        <v>2722.7979999999998</v>
      </c>
      <c r="AG133" s="39">
        <v>2722.7979999999998</v>
      </c>
      <c r="AI133" s="39">
        <v>2722.7979999999998</v>
      </c>
      <c r="AJ133" s="39">
        <v>2722.7979999999998</v>
      </c>
      <c r="AL133" s="39">
        <v>2722.7979999999998</v>
      </c>
      <c r="AM133" s="39">
        <v>2722.7979999999998</v>
      </c>
      <c r="AO133" s="39">
        <v>2722.7979999999998</v>
      </c>
      <c r="AP133" s="39">
        <v>2722.7979999999998</v>
      </c>
      <c r="AQ133" s="39">
        <v>2722.7979999999998</v>
      </c>
      <c r="AR133" s="39">
        <v>2722.7979999999998</v>
      </c>
      <c r="AS133" s="774">
        <v>2722.7979999999998</v>
      </c>
      <c r="AT133" s="39">
        <v>2722.7979999999998</v>
      </c>
      <c r="AU133" s="39">
        <v>2722.7979999999998</v>
      </c>
      <c r="AV133" s="39">
        <v>2722.7979999999998</v>
      </c>
      <c r="AW133" s="39">
        <v>2722.7979999999998</v>
      </c>
      <c r="AX133" s="39">
        <v>2722.7979999999998</v>
      </c>
      <c r="AY133" s="39">
        <v>2722.7979999999998</v>
      </c>
      <c r="AZ133" s="39">
        <v>2722.7979999999998</v>
      </c>
      <c r="BA133" s="39">
        <v>2722.7979999999998</v>
      </c>
      <c r="BB133" s="39">
        <v>2722.7979999999998</v>
      </c>
      <c r="BD133" s="39">
        <v>2722.7979999999998</v>
      </c>
      <c r="BE133" s="39">
        <v>2722.7979999999998</v>
      </c>
      <c r="BF133" s="39">
        <v>2722.7979999999998</v>
      </c>
      <c r="BG133" s="39">
        <v>2722.7979999999998</v>
      </c>
      <c r="BH133" s="39">
        <v>2722.7979999999998</v>
      </c>
      <c r="BI133" s="39">
        <v>2722.7979999999998</v>
      </c>
      <c r="BJ133" s="39">
        <v>2722.7979999999998</v>
      </c>
      <c r="BL133" s="39">
        <v>2722.7979999999998</v>
      </c>
      <c r="BN133" s="39">
        <v>2722.7979999999998</v>
      </c>
      <c r="BO133" s="39">
        <v>2722.7979999999998</v>
      </c>
      <c r="BP133" s="39">
        <v>2722.7979999999998</v>
      </c>
      <c r="BQ133" s="39">
        <v>2722.7979999999998</v>
      </c>
      <c r="BS133" s="39">
        <v>2722.7979999999998</v>
      </c>
      <c r="BT133" s="39">
        <v>2722.7979999999998</v>
      </c>
      <c r="BU133" s="39">
        <v>2722.7979999999998</v>
      </c>
      <c r="BV133" s="39">
        <v>2722.7979999999998</v>
      </c>
      <c r="BW133" s="39">
        <v>2722.7979999999998</v>
      </c>
      <c r="BX133" s="39">
        <v>2722.7979999999998</v>
      </c>
      <c r="BY133" s="39">
        <v>2722.7979999999998</v>
      </c>
      <c r="BZ133" s="39">
        <v>2722.7979999999998</v>
      </c>
      <c r="CA133" s="39">
        <v>2722.7979999999998</v>
      </c>
      <c r="CB133" s="39">
        <v>2722.7979999999998</v>
      </c>
      <c r="CC133" s="39">
        <v>2722.7979999999998</v>
      </c>
    </row>
    <row r="134" spans="2:84" s="43" customFormat="1" x14ac:dyDescent="0.2">
      <c r="C134" s="43" t="s">
        <v>208</v>
      </c>
      <c r="E134" s="2" t="s">
        <v>130</v>
      </c>
      <c r="F134" s="70" t="s">
        <v>192</v>
      </c>
      <c r="G134" s="70"/>
      <c r="H134" s="51">
        <v>0.12859999999999999</v>
      </c>
      <c r="I134" s="51">
        <v>0.12859999999999999</v>
      </c>
      <c r="J134" s="74">
        <v>0.12859999999999999</v>
      </c>
      <c r="K134" s="43">
        <v>0.12859999999999999</v>
      </c>
      <c r="M134" s="43">
        <v>0.12859999999999999</v>
      </c>
      <c r="N134" s="43">
        <v>0.12859999999999999</v>
      </c>
      <c r="P134" s="43">
        <v>0.12859999999999999</v>
      </c>
      <c r="Q134" s="43">
        <v>0.12859999999999999</v>
      </c>
      <c r="R134" s="43">
        <v>0.12859999999999999</v>
      </c>
      <c r="S134" s="43">
        <v>0.12859999999999999</v>
      </c>
      <c r="T134" s="43">
        <v>0.12859999999999999</v>
      </c>
      <c r="U134" s="43">
        <v>0.12859999999999999</v>
      </c>
      <c r="V134" s="43">
        <v>0.12859999999999999</v>
      </c>
      <c r="X134" s="43">
        <v>0.12859999999999999</v>
      </c>
      <c r="Y134" s="43">
        <v>0.12859999999999999</v>
      </c>
      <c r="Z134" s="43">
        <v>0.12859999999999999</v>
      </c>
      <c r="AA134" s="43">
        <v>0.12859999999999999</v>
      </c>
      <c r="AB134" s="43">
        <v>0.12859999999999999</v>
      </c>
      <c r="AC134" s="43">
        <v>0.12859999999999999</v>
      </c>
      <c r="AD134" s="43">
        <v>0.12859999999999999</v>
      </c>
      <c r="AE134" s="43">
        <v>0.12859999999999999</v>
      </c>
      <c r="AF134" s="43">
        <v>0.12859999999999999</v>
      </c>
      <c r="AG134" s="43">
        <v>0.12859999999999999</v>
      </c>
      <c r="AI134" s="43">
        <v>0.12859999999999999</v>
      </c>
      <c r="AJ134" s="43">
        <v>0.12859999999999999</v>
      </c>
      <c r="AL134" s="43">
        <v>0.12859999999999999</v>
      </c>
      <c r="AM134" s="43">
        <v>0.12859999999999999</v>
      </c>
      <c r="AO134" s="43">
        <v>0.12859999999999999</v>
      </c>
      <c r="AP134" s="43">
        <v>0.12859999999999999</v>
      </c>
      <c r="AQ134" s="43">
        <v>0.12859999999999999</v>
      </c>
      <c r="AR134" s="43">
        <v>0.12859999999999999</v>
      </c>
      <c r="AS134" s="287">
        <v>0.12859999999999999</v>
      </c>
      <c r="AT134" s="43">
        <v>0.12859999999999999</v>
      </c>
      <c r="AU134" s="43">
        <v>0.12859999999999999</v>
      </c>
      <c r="AV134" s="43">
        <v>0.12859999999999999</v>
      </c>
      <c r="AW134" s="43">
        <v>0.12859999999999999</v>
      </c>
      <c r="AX134" s="43">
        <v>0.12859999999999999</v>
      </c>
      <c r="AY134" s="43">
        <v>0.12859999999999999</v>
      </c>
      <c r="AZ134" s="43">
        <v>0.12859999999999999</v>
      </c>
      <c r="BA134" s="43">
        <v>0.12859999999999999</v>
      </c>
      <c r="BB134" s="43">
        <v>0.12859999999999999</v>
      </c>
      <c r="BD134" s="43">
        <v>0.12859999999999999</v>
      </c>
      <c r="BE134" s="43">
        <v>0.12859999999999999</v>
      </c>
      <c r="BF134" s="43">
        <v>0.12859999999999999</v>
      </c>
      <c r="BG134" s="43">
        <v>0.12859999999999999</v>
      </c>
      <c r="BH134" s="43">
        <v>0.12859999999999999</v>
      </c>
      <c r="BI134" s="43">
        <v>0.12859999999999999</v>
      </c>
      <c r="BJ134" s="43">
        <v>0.12859999999999999</v>
      </c>
      <c r="BL134" s="43">
        <v>0.12859999999999999</v>
      </c>
      <c r="BN134" s="43">
        <v>0.12859999999999999</v>
      </c>
      <c r="BO134" s="43">
        <v>0.12859999999999999</v>
      </c>
      <c r="BP134" s="43">
        <v>0.12859999999999999</v>
      </c>
      <c r="BQ134" s="43">
        <v>0.12859999999999999</v>
      </c>
      <c r="BS134" s="43">
        <v>0.12859999999999999</v>
      </c>
      <c r="BT134" s="43">
        <v>0.12859999999999999</v>
      </c>
      <c r="BU134" s="43">
        <v>0.12859999999999999</v>
      </c>
      <c r="BV134" s="43">
        <v>0.12859999999999999</v>
      </c>
      <c r="BW134" s="43">
        <v>0.12859999999999999</v>
      </c>
      <c r="BX134" s="43">
        <v>0.12859999999999999</v>
      </c>
      <c r="BY134" s="43">
        <v>0.12859999999999999</v>
      </c>
      <c r="BZ134" s="43">
        <v>0.12859999999999999</v>
      </c>
      <c r="CA134" s="43">
        <v>0.12859999999999999</v>
      </c>
      <c r="CB134" s="43">
        <v>0.12859999999999999</v>
      </c>
      <c r="CC134" s="43">
        <v>0.12859999999999999</v>
      </c>
    </row>
    <row r="135" spans="2:84" s="70" customFormat="1" x14ac:dyDescent="0.2">
      <c r="C135" s="70" t="s">
        <v>209</v>
      </c>
      <c r="E135" s="2" t="s">
        <v>130</v>
      </c>
      <c r="F135" s="70" t="s">
        <v>192</v>
      </c>
      <c r="H135" s="70">
        <v>1</v>
      </c>
      <c r="I135" s="70">
        <v>1</v>
      </c>
      <c r="J135" s="70">
        <v>1</v>
      </c>
      <c r="K135" s="70">
        <v>1</v>
      </c>
      <c r="M135" s="70">
        <v>1</v>
      </c>
      <c r="N135" s="70">
        <v>1</v>
      </c>
      <c r="P135" s="70">
        <v>1</v>
      </c>
      <c r="Q135" s="70">
        <v>1</v>
      </c>
      <c r="R135" s="70">
        <v>1</v>
      </c>
      <c r="S135" s="70">
        <v>1</v>
      </c>
      <c r="T135" s="70">
        <v>1</v>
      </c>
      <c r="U135" s="70">
        <v>1</v>
      </c>
      <c r="V135" s="70">
        <v>1</v>
      </c>
      <c r="X135" s="70">
        <v>1</v>
      </c>
      <c r="Y135" s="70">
        <v>1</v>
      </c>
      <c r="Z135" s="70">
        <v>1</v>
      </c>
      <c r="AA135" s="70">
        <v>1</v>
      </c>
      <c r="AB135" s="70">
        <v>1</v>
      </c>
      <c r="AC135" s="70">
        <v>1</v>
      </c>
      <c r="AD135" s="70">
        <v>1</v>
      </c>
      <c r="AE135" s="70">
        <v>1</v>
      </c>
      <c r="AF135" s="70">
        <v>1</v>
      </c>
      <c r="AG135" s="70">
        <v>1</v>
      </c>
      <c r="AI135" s="70">
        <v>1</v>
      </c>
      <c r="AJ135" s="70">
        <v>1</v>
      </c>
      <c r="AL135" s="70">
        <v>1</v>
      </c>
      <c r="AM135" s="70">
        <v>1</v>
      </c>
      <c r="AO135" s="70">
        <v>1</v>
      </c>
      <c r="AP135" s="70">
        <v>1</v>
      </c>
      <c r="AQ135" s="70">
        <v>1</v>
      </c>
      <c r="AR135" s="70">
        <v>1</v>
      </c>
      <c r="AS135" s="789">
        <v>1</v>
      </c>
      <c r="AT135" s="70">
        <v>1</v>
      </c>
      <c r="AU135" s="70">
        <v>1</v>
      </c>
      <c r="AV135" s="70">
        <v>1</v>
      </c>
      <c r="AW135" s="70">
        <v>1</v>
      </c>
      <c r="AX135" s="70">
        <v>1</v>
      </c>
      <c r="AY135" s="70">
        <v>1</v>
      </c>
      <c r="AZ135" s="70">
        <v>1</v>
      </c>
      <c r="BA135" s="70">
        <v>1</v>
      </c>
      <c r="BB135" s="70">
        <v>1</v>
      </c>
      <c r="BD135" s="70">
        <v>1</v>
      </c>
      <c r="BE135" s="70">
        <v>1</v>
      </c>
      <c r="BF135" s="70">
        <v>1</v>
      </c>
      <c r="BG135" s="70">
        <v>1</v>
      </c>
      <c r="BH135" s="70">
        <v>1</v>
      </c>
      <c r="BI135" s="70">
        <v>1</v>
      </c>
      <c r="BJ135" s="70">
        <v>1</v>
      </c>
      <c r="BL135" s="70">
        <v>1</v>
      </c>
      <c r="BN135" s="70">
        <v>1</v>
      </c>
      <c r="BO135" s="70">
        <v>1</v>
      </c>
      <c r="BP135" s="70">
        <v>1</v>
      </c>
      <c r="BQ135" s="70">
        <v>1</v>
      </c>
      <c r="BS135" s="70">
        <v>1</v>
      </c>
      <c r="BT135" s="70">
        <v>1</v>
      </c>
      <c r="BU135" s="70">
        <v>1</v>
      </c>
      <c r="BV135" s="70">
        <v>1</v>
      </c>
      <c r="BW135" s="70">
        <v>1</v>
      </c>
      <c r="BX135" s="70">
        <v>1</v>
      </c>
      <c r="BY135" s="70">
        <v>1</v>
      </c>
      <c r="BZ135" s="70">
        <v>1</v>
      </c>
      <c r="CA135" s="70">
        <v>1</v>
      </c>
      <c r="CB135" s="70">
        <v>1</v>
      </c>
      <c r="CC135" s="70">
        <v>1</v>
      </c>
    </row>
    <row r="138" spans="2:84" x14ac:dyDescent="0.2">
      <c r="B138" s="31" t="s">
        <v>211</v>
      </c>
    </row>
    <row r="140" spans="2:84" x14ac:dyDescent="0.2">
      <c r="C140" t="s">
        <v>191</v>
      </c>
      <c r="E140" s="2" t="s">
        <v>130</v>
      </c>
      <c r="F140" t="s">
        <v>188</v>
      </c>
      <c r="H140" s="75">
        <v>1</v>
      </c>
      <c r="I140" s="75">
        <v>1</v>
      </c>
      <c r="J140" s="75">
        <v>1</v>
      </c>
      <c r="K140" s="75">
        <v>1</v>
      </c>
      <c r="L140" s="75"/>
      <c r="M140" s="75">
        <v>1</v>
      </c>
      <c r="N140" s="75">
        <v>1</v>
      </c>
      <c r="O140" s="75"/>
      <c r="P140" s="75">
        <v>1</v>
      </c>
      <c r="Q140" s="75">
        <v>1</v>
      </c>
      <c r="R140" s="75">
        <v>1</v>
      </c>
      <c r="S140" s="75">
        <v>1</v>
      </c>
      <c r="T140" s="75">
        <v>1</v>
      </c>
      <c r="U140" s="75">
        <v>1</v>
      </c>
      <c r="V140" s="75">
        <v>1</v>
      </c>
      <c r="W140" s="75"/>
      <c r="X140" s="75">
        <v>1</v>
      </c>
      <c r="Y140" s="75">
        <v>1</v>
      </c>
      <c r="Z140" s="75">
        <v>1</v>
      </c>
      <c r="AA140" s="75">
        <v>1</v>
      </c>
      <c r="AB140" s="75">
        <v>1</v>
      </c>
      <c r="AC140" s="75">
        <v>1</v>
      </c>
      <c r="AD140" s="75">
        <v>1</v>
      </c>
      <c r="AE140" s="75">
        <v>1</v>
      </c>
      <c r="AF140" s="75">
        <v>1</v>
      </c>
      <c r="AG140" s="75"/>
      <c r="AH140" s="75"/>
      <c r="AI140" s="75">
        <v>1</v>
      </c>
      <c r="AJ140" s="75">
        <v>1</v>
      </c>
      <c r="AK140" s="75"/>
      <c r="AL140" s="75">
        <v>1</v>
      </c>
      <c r="AM140" s="75">
        <v>1</v>
      </c>
      <c r="AN140" s="75"/>
      <c r="AO140" s="75">
        <v>1</v>
      </c>
      <c r="AP140" s="75">
        <v>1</v>
      </c>
      <c r="AQ140" s="75">
        <v>1</v>
      </c>
      <c r="AR140" s="75"/>
      <c r="AS140" s="790">
        <v>1</v>
      </c>
      <c r="AT140" s="75">
        <v>1</v>
      </c>
      <c r="AU140" s="75">
        <v>1</v>
      </c>
      <c r="AV140" s="75">
        <v>1</v>
      </c>
      <c r="AW140" s="75">
        <v>1</v>
      </c>
      <c r="AX140" s="75"/>
      <c r="AY140" s="75">
        <v>1</v>
      </c>
      <c r="AZ140" s="75">
        <v>1</v>
      </c>
      <c r="BA140" s="75">
        <v>1</v>
      </c>
      <c r="BB140" s="75">
        <v>1</v>
      </c>
      <c r="BC140" s="75"/>
      <c r="BD140" s="75">
        <v>1</v>
      </c>
      <c r="BE140" s="75">
        <v>1</v>
      </c>
      <c r="BF140" s="75">
        <v>1</v>
      </c>
      <c r="BG140" s="75">
        <v>1</v>
      </c>
      <c r="BH140" s="75">
        <v>1</v>
      </c>
      <c r="BI140" s="75">
        <v>1</v>
      </c>
      <c r="BJ140" s="75">
        <v>1</v>
      </c>
      <c r="BK140" s="75"/>
      <c r="BL140" s="75">
        <v>1</v>
      </c>
      <c r="BM140" s="75"/>
      <c r="BN140" s="75">
        <v>1</v>
      </c>
      <c r="BO140" s="75">
        <v>1</v>
      </c>
      <c r="BP140" s="75">
        <v>1</v>
      </c>
      <c r="BQ140" s="75">
        <v>1</v>
      </c>
      <c r="BR140" s="75"/>
      <c r="BS140" s="75">
        <v>1</v>
      </c>
      <c r="BT140" s="75">
        <v>1</v>
      </c>
      <c r="BU140" s="75">
        <v>1</v>
      </c>
      <c r="BV140" s="75">
        <v>1</v>
      </c>
      <c r="BW140" s="75">
        <v>1</v>
      </c>
      <c r="BX140" s="75">
        <v>1</v>
      </c>
      <c r="BY140" s="75">
        <v>1</v>
      </c>
      <c r="BZ140" s="75">
        <v>1</v>
      </c>
      <c r="CA140" s="75"/>
      <c r="CB140" s="75">
        <v>1</v>
      </c>
      <c r="CC140" s="75"/>
      <c r="CD140" s="75"/>
      <c r="CE140" s="75"/>
      <c r="CF140" s="75"/>
    </row>
    <row r="141" spans="2:84" x14ac:dyDescent="0.2">
      <c r="C141" t="s">
        <v>193</v>
      </c>
      <c r="E141" s="2" t="s">
        <v>130</v>
      </c>
      <c r="F141" t="s">
        <v>112</v>
      </c>
      <c r="H141" s="75">
        <v>-0.4233941045912018</v>
      </c>
      <c r="I141" s="75">
        <v>-0.19159768512890016</v>
      </c>
      <c r="J141" s="75">
        <v>-0.25141629662992132</v>
      </c>
      <c r="K141" s="75">
        <v>-0.33086746476936618</v>
      </c>
      <c r="L141" s="75"/>
      <c r="M141" s="75">
        <v>-0.26680166059923244</v>
      </c>
      <c r="N141" s="75">
        <v>-0.38325381934289787</v>
      </c>
      <c r="O141" s="75"/>
      <c r="P141" s="75">
        <v>-0.25290874246324252</v>
      </c>
      <c r="Q141" s="75">
        <v>-0.31585383794886951</v>
      </c>
      <c r="R141" s="75">
        <v>-0.26445285205495433</v>
      </c>
      <c r="S141" s="75">
        <v>-0.21698824923831417</v>
      </c>
      <c r="T141" s="75">
        <v>-0.4156806008019191</v>
      </c>
      <c r="U141" s="75">
        <v>-0.44666244397725058</v>
      </c>
      <c r="V141" s="75">
        <v>-0.35426610762624317</v>
      </c>
      <c r="W141" s="75"/>
      <c r="X141" s="75">
        <v>-0.28525712729513963</v>
      </c>
      <c r="Y141" s="75">
        <v>-0.44666244397725058</v>
      </c>
      <c r="Z141" s="75">
        <v>-0.29127669121814026</v>
      </c>
      <c r="AA141" s="75">
        <v>-0.26445285205495433</v>
      </c>
      <c r="AB141" s="75">
        <v>-0.44666244397725058</v>
      </c>
      <c r="AC141" s="75">
        <v>-0.26791404840781013</v>
      </c>
      <c r="AD141" s="75">
        <v>-0.25141629662992132</v>
      </c>
      <c r="AE141" s="75">
        <v>-0.26445285205495433</v>
      </c>
      <c r="AF141" s="75">
        <v>-0.38325381934289787</v>
      </c>
      <c r="AG141" s="75"/>
      <c r="AH141" s="75"/>
      <c r="AI141" s="75">
        <v>-0.40352535375960752</v>
      </c>
      <c r="AJ141" s="75">
        <v>-0.26445285205495433</v>
      </c>
      <c r="AK141" s="75"/>
      <c r="AL141" s="75">
        <v>-0.17199623460203833</v>
      </c>
      <c r="AM141" s="75">
        <v>-0.17199623460203833</v>
      </c>
      <c r="AN141" s="75"/>
      <c r="AO141" s="75">
        <v>-0.36833477200680437</v>
      </c>
      <c r="AP141" s="75">
        <v>-0.4156806008019191</v>
      </c>
      <c r="AQ141" s="75">
        <v>-0.359620498787729</v>
      </c>
      <c r="AR141" s="75"/>
      <c r="AS141" s="790">
        <v>-0.21625596994895721</v>
      </c>
      <c r="AT141" s="75">
        <v>-0.35426610762624317</v>
      </c>
      <c r="AU141" s="75">
        <v>-0.27145011095498589</v>
      </c>
      <c r="AV141" s="75">
        <v>-0.28041342849404727</v>
      </c>
      <c r="AW141" s="75">
        <v>-0.29127669121814026</v>
      </c>
      <c r="AX141" s="75"/>
      <c r="AY141" s="75">
        <v>-0.38325381934289787</v>
      </c>
      <c r="AZ141" s="75">
        <v>-0.39201559966100186</v>
      </c>
      <c r="BA141" s="75">
        <v>-0.25290874246324252</v>
      </c>
      <c r="BB141" s="75">
        <v>-0.25290874246324252</v>
      </c>
      <c r="BC141" s="75"/>
      <c r="BD141" s="75">
        <v>-0.19438872352147402</v>
      </c>
      <c r="BE141" s="75">
        <v>-0.30089365154526004</v>
      </c>
      <c r="BF141" s="75">
        <v>-0.40352535375960752</v>
      </c>
      <c r="BG141" s="75">
        <v>-0.39201559966100186</v>
      </c>
      <c r="BH141" s="75">
        <v>-0.359620498787729</v>
      </c>
      <c r="BI141" s="75">
        <v>-0.4233941045912018</v>
      </c>
      <c r="BJ141" s="75">
        <v>-0.11130594817287177</v>
      </c>
      <c r="BK141" s="75"/>
      <c r="BL141" s="75">
        <v>-0.2094581332158518</v>
      </c>
      <c r="BM141" s="75"/>
      <c r="BN141" s="75">
        <v>-0.19159768512890016</v>
      </c>
      <c r="BO141" s="75">
        <v>-0.11130594817287177</v>
      </c>
      <c r="BP141" s="75">
        <v>-0.25649805471566545</v>
      </c>
      <c r="BQ141" s="75">
        <v>-0.25141629662992132</v>
      </c>
      <c r="BR141" s="75"/>
      <c r="BS141" s="75">
        <v>-0.25141629662992132</v>
      </c>
      <c r="BT141" s="75">
        <v>-0.32077718935314758</v>
      </c>
      <c r="BU141" s="75">
        <v>-0.4233941045912018</v>
      </c>
      <c r="BV141" s="75">
        <v>-0.4281470452277526</v>
      </c>
      <c r="BW141" s="75">
        <v>-0.359620498787729</v>
      </c>
      <c r="BX141" s="75">
        <v>-0.35426610762624317</v>
      </c>
      <c r="BY141" s="75">
        <v>-0.25290874246324252</v>
      </c>
      <c r="BZ141" s="75">
        <v>-0.26308217886502056</v>
      </c>
      <c r="CA141" s="75"/>
      <c r="CB141" s="75">
        <v>-0.16274184624485946</v>
      </c>
      <c r="CC141" s="75"/>
      <c r="CD141" s="75"/>
      <c r="CE141" s="75"/>
      <c r="CF141" s="75"/>
    </row>
    <row r="142" spans="2:84" x14ac:dyDescent="0.2">
      <c r="C142" t="s">
        <v>194</v>
      </c>
      <c r="E142" s="2" t="s">
        <v>130</v>
      </c>
      <c r="F142" t="s">
        <v>112</v>
      </c>
      <c r="H142" s="75">
        <v>2.8181320867905808</v>
      </c>
      <c r="I142" s="75">
        <v>-1.6546287614735518</v>
      </c>
      <c r="J142" s="75">
        <v>-3.663077892432208</v>
      </c>
      <c r="K142" s="75">
        <v>-0.54117065926577823</v>
      </c>
      <c r="L142" s="75"/>
      <c r="M142" s="75">
        <v>-0.44449713260339985</v>
      </c>
      <c r="N142" s="75">
        <v>7.8010232927473125E-2</v>
      </c>
      <c r="O142" s="75"/>
      <c r="P142" s="75">
        <v>-0.75802914876114058</v>
      </c>
      <c r="Q142" s="75">
        <v>-2.1642728554333304</v>
      </c>
      <c r="R142" s="75">
        <v>-3.9485088639640731</v>
      </c>
      <c r="S142" s="75">
        <v>-1.248229305005347</v>
      </c>
      <c r="T142" s="75">
        <v>-3.2706039970363743</v>
      </c>
      <c r="U142" s="75">
        <v>-1.6151669789862941</v>
      </c>
      <c r="V142" s="75">
        <v>5.9507949876641333E-2</v>
      </c>
      <c r="W142" s="75"/>
      <c r="X142" s="75">
        <v>-4.5718867004329672E-2</v>
      </c>
      <c r="Y142" s="75">
        <v>0.35114883807628683</v>
      </c>
      <c r="Z142" s="75">
        <v>-0.99064743826319235</v>
      </c>
      <c r="AA142" s="75">
        <v>-2.9474441977101464</v>
      </c>
      <c r="AB142" s="75">
        <v>-0.7266937815911616</v>
      </c>
      <c r="AC142" s="75">
        <v>-1.074625525780402</v>
      </c>
      <c r="AD142" s="75">
        <v>-2.8251308411809091</v>
      </c>
      <c r="AE142" s="75">
        <v>-0.28143117227079212</v>
      </c>
      <c r="AF142" s="75">
        <v>-1.6915097526782872</v>
      </c>
      <c r="AG142" s="75"/>
      <c r="AH142" s="75"/>
      <c r="AI142" s="75">
        <v>-1.0334600047913789</v>
      </c>
      <c r="AJ142" s="75">
        <v>-3.171865608408226</v>
      </c>
      <c r="AK142" s="75"/>
      <c r="AL142" s="75">
        <v>-3.908439401093839</v>
      </c>
      <c r="AM142" s="75">
        <v>-2.4498061100506212</v>
      </c>
      <c r="AN142" s="75"/>
      <c r="AO142" s="75">
        <v>3.0664979461574595</v>
      </c>
      <c r="AP142" s="75">
        <v>1.6976254420036552</v>
      </c>
      <c r="AQ142" s="75">
        <v>-1.1906955656118496</v>
      </c>
      <c r="AR142" s="75"/>
      <c r="AS142" s="790">
        <v>-0.82773369902249783</v>
      </c>
      <c r="AT142" s="75">
        <v>0.44557681955488643</v>
      </c>
      <c r="AU142" s="75">
        <v>-1.7852892261348796</v>
      </c>
      <c r="AV142" s="75">
        <v>-1.5153403005589616</v>
      </c>
      <c r="AW142" s="75">
        <v>0.93864443889045246</v>
      </c>
      <c r="AX142" s="75"/>
      <c r="AY142" s="75">
        <v>-0.43086788543313809</v>
      </c>
      <c r="AZ142" s="75">
        <v>-0.3613850924935928</v>
      </c>
      <c r="BA142" s="75">
        <v>-0.10723824926889086</v>
      </c>
      <c r="BB142" s="75">
        <v>-1.8847248321026433</v>
      </c>
      <c r="BC142" s="75"/>
      <c r="BD142" s="75">
        <v>-0.95975097765502748</v>
      </c>
      <c r="BE142" s="75">
        <v>-2.3699601559438781</v>
      </c>
      <c r="BF142" s="75">
        <v>0.15427639919686476</v>
      </c>
      <c r="BG142" s="75">
        <v>-1.6084499755814543</v>
      </c>
      <c r="BH142" s="75">
        <v>-1.4720872794532873</v>
      </c>
      <c r="BI142" s="75">
        <v>-6.4074729921175397E-2</v>
      </c>
      <c r="BJ142" s="75">
        <v>-1.7125249248227716</v>
      </c>
      <c r="BK142" s="75"/>
      <c r="BL142" s="75">
        <v>-0.52635517512005081</v>
      </c>
      <c r="BM142" s="75"/>
      <c r="BN142" s="75">
        <v>-0.63080567415988897</v>
      </c>
      <c r="BO142" s="75">
        <v>-2.6807899619517532</v>
      </c>
      <c r="BP142" s="75">
        <v>-2.3750328756481704</v>
      </c>
      <c r="BQ142" s="75">
        <v>-3.1056596177970577</v>
      </c>
      <c r="BR142" s="75"/>
      <c r="BS142" s="75">
        <v>-0.10874887664205611</v>
      </c>
      <c r="BT142" s="75">
        <v>-2.1061308987013918</v>
      </c>
      <c r="BU142" s="75">
        <v>2.5084212303635063</v>
      </c>
      <c r="BV142" s="75">
        <v>0.98297230729034857</v>
      </c>
      <c r="BW142" s="75">
        <v>-1.4939012739874271</v>
      </c>
      <c r="BX142" s="75">
        <v>-8.1832245500433928E-2</v>
      </c>
      <c r="BY142" s="75">
        <v>-0.9695144177806837</v>
      </c>
      <c r="BZ142" s="75">
        <v>-2.7994076381136268</v>
      </c>
      <c r="CA142" s="75"/>
      <c r="CB142" s="75">
        <v>-0.97372214369634935</v>
      </c>
      <c r="CC142" s="75"/>
      <c r="CD142" s="75"/>
      <c r="CE142" s="75"/>
      <c r="CF142" s="75"/>
    </row>
    <row r="143" spans="2:84" x14ac:dyDescent="0.2">
      <c r="C143" t="s">
        <v>195</v>
      </c>
      <c r="E143" s="2" t="s">
        <v>130</v>
      </c>
      <c r="F143" t="s">
        <v>112</v>
      </c>
      <c r="H143" s="75">
        <v>2.8739128809447472</v>
      </c>
      <c r="I143" s="75">
        <v>-1.9664039295253157</v>
      </c>
      <c r="J143" s="75">
        <v>-3.6780697330692242</v>
      </c>
      <c r="K143" s="75">
        <v>-0.45318585197698569</v>
      </c>
      <c r="L143" s="75"/>
      <c r="M143" s="75">
        <v>-0.55771906477201194</v>
      </c>
      <c r="N143" s="75">
        <v>9.5436827819632281E-2</v>
      </c>
      <c r="O143" s="75"/>
      <c r="P143" s="75">
        <v>-1.0821889109311928</v>
      </c>
      <c r="Q143" s="75">
        <v>-2.1564147945557934</v>
      </c>
      <c r="R143" s="75">
        <v>-3.6602293644396093</v>
      </c>
      <c r="S143" s="75">
        <v>-1.5879794047418916</v>
      </c>
      <c r="T143" s="75">
        <v>-3.8627789121003433</v>
      </c>
      <c r="U143" s="75">
        <v>-1.6601596964395595</v>
      </c>
      <c r="V143" s="75">
        <v>0.10264040169574182</v>
      </c>
      <c r="W143" s="75"/>
      <c r="X143" s="75">
        <v>-9.3016900672931627E-2</v>
      </c>
      <c r="Y143" s="75">
        <v>0.6433089907071281</v>
      </c>
      <c r="Z143" s="75">
        <v>-0.92914067137276812</v>
      </c>
      <c r="AA143" s="75">
        <v>-3.0348771182477052</v>
      </c>
      <c r="AB143" s="75">
        <v>-0.87814091403536998</v>
      </c>
      <c r="AC143" s="75">
        <v>-1.0840204603001919</v>
      </c>
      <c r="AD143" s="75">
        <v>-2.9069280489595708</v>
      </c>
      <c r="AE143" s="75">
        <v>-0.51148940631299422</v>
      </c>
      <c r="AF143" s="75">
        <v>-1.7242309325959031</v>
      </c>
      <c r="AG143" s="75"/>
      <c r="AH143" s="75"/>
      <c r="AI143" s="75">
        <v>-0.47723225922383888</v>
      </c>
      <c r="AJ143" s="75">
        <v>-2.7252164665921241</v>
      </c>
      <c r="AK143" s="75"/>
      <c r="AL143" s="75">
        <v>-3.8088205746620147</v>
      </c>
      <c r="AM143" s="75">
        <v>-2.1549638511882216</v>
      </c>
      <c r="AN143" s="75"/>
      <c r="AO143" s="75">
        <v>2.9368422751745906</v>
      </c>
      <c r="AP143" s="75">
        <v>1.4813413212788484</v>
      </c>
      <c r="AQ143" s="75">
        <v>-1.6413024649839103</v>
      </c>
      <c r="AR143" s="75"/>
      <c r="AS143" s="790">
        <v>-0.85034778702013525</v>
      </c>
      <c r="AT143" s="75">
        <v>0.11338948796668893</v>
      </c>
      <c r="AU143" s="75">
        <v>-1.9179726682212965</v>
      </c>
      <c r="AV143" s="75">
        <v>-1.5956516579954414</v>
      </c>
      <c r="AW143" s="75">
        <v>0.7344644769863482</v>
      </c>
      <c r="AX143" s="75"/>
      <c r="AY143" s="75">
        <v>-0.57214000217893901</v>
      </c>
      <c r="AZ143" s="75">
        <v>-0.5229201017187044</v>
      </c>
      <c r="BA143" s="75">
        <v>-0.24820742255487613</v>
      </c>
      <c r="BB143" s="75">
        <v>-1.8913869517241604</v>
      </c>
      <c r="BC143" s="75"/>
      <c r="BD143" s="75">
        <v>-1.0414640583182382</v>
      </c>
      <c r="BE143" s="75">
        <v>-2.5519779067645927</v>
      </c>
      <c r="BF143" s="75">
        <v>9.6516073505404171E-2</v>
      </c>
      <c r="BG143" s="75">
        <v>-1.8614368334130913</v>
      </c>
      <c r="BH143" s="75">
        <v>-1.527444036056153</v>
      </c>
      <c r="BI143" s="75">
        <v>-0.34658615620614708</v>
      </c>
      <c r="BJ143" s="75">
        <v>-1.9739680734835605</v>
      </c>
      <c r="BK143" s="75"/>
      <c r="BL143" s="75">
        <v>-0.7581940889545401</v>
      </c>
      <c r="BM143" s="75"/>
      <c r="BN143" s="75">
        <v>-0.79191076528781146</v>
      </c>
      <c r="BO143" s="75">
        <v>-2.8486361302161929</v>
      </c>
      <c r="BP143" s="75">
        <v>-2.1645337829376641</v>
      </c>
      <c r="BQ143" s="75">
        <v>-2.7192212976548094</v>
      </c>
      <c r="BR143" s="75"/>
      <c r="BS143" s="75">
        <v>-0.44235866217505515</v>
      </c>
      <c r="BT143" s="75">
        <v>-1.9636749635976791</v>
      </c>
      <c r="BU143" s="75">
        <v>2.6769238234600059</v>
      </c>
      <c r="BV143" s="75">
        <v>0.77695191967253319</v>
      </c>
      <c r="BW143" s="75">
        <v>-2.2219802541297442</v>
      </c>
      <c r="BX143" s="75">
        <v>-0.15650236525389549</v>
      </c>
      <c r="BY143" s="75">
        <v>-1.1959568622468233</v>
      </c>
      <c r="BZ143" s="75">
        <v>-2.9592852014545277</v>
      </c>
      <c r="CA143" s="75"/>
      <c r="CB143" s="75">
        <v>-1.2964831671529458</v>
      </c>
      <c r="CC143" s="75"/>
      <c r="CD143" s="75"/>
      <c r="CE143" s="75"/>
      <c r="CF143" s="75"/>
    </row>
    <row r="144" spans="2:84" x14ac:dyDescent="0.2">
      <c r="C144" t="s">
        <v>196</v>
      </c>
      <c r="E144" s="2" t="s">
        <v>130</v>
      </c>
      <c r="F144" t="s">
        <v>112</v>
      </c>
      <c r="H144" s="75">
        <v>2.7715462331549192</v>
      </c>
      <c r="I144" s="75">
        <v>-1.9647918280419709</v>
      </c>
      <c r="J144" s="75">
        <v>-3.9922712090880097</v>
      </c>
      <c r="K144" s="75">
        <v>-0.5392101491426321</v>
      </c>
      <c r="L144" s="75"/>
      <c r="M144" s="75">
        <v>-0.51558926626104595</v>
      </c>
      <c r="N144" s="75">
        <v>-8.5824485832518269E-2</v>
      </c>
      <c r="O144" s="75"/>
      <c r="P144" s="75">
        <v>-1.2688552664155246</v>
      </c>
      <c r="Q144" s="75">
        <v>-2.4515062714618954</v>
      </c>
      <c r="R144" s="75">
        <v>-4.2538510262332405</v>
      </c>
      <c r="S144" s="75">
        <v>-1.7072438018779423</v>
      </c>
      <c r="T144" s="75">
        <v>-4.0427792810750605</v>
      </c>
      <c r="U144" s="75">
        <v>-1.9266627060733927</v>
      </c>
      <c r="V144" s="75">
        <v>4.1025960269926616E-2</v>
      </c>
      <c r="W144" s="75"/>
      <c r="X144" s="75">
        <v>-0.33415542669801201</v>
      </c>
      <c r="Y144" s="75">
        <v>0.27405989052373414</v>
      </c>
      <c r="Z144" s="75">
        <v>-0.92329118469902338</v>
      </c>
      <c r="AA144" s="75">
        <v>-3.3768112758246884</v>
      </c>
      <c r="AB144" s="75">
        <v>-1.1197789224032058</v>
      </c>
      <c r="AC144" s="75">
        <v>-1.014829175867813</v>
      </c>
      <c r="AD144" s="75">
        <v>-3.1404166796639394</v>
      </c>
      <c r="AE144" s="75">
        <v>-0.67487348465326635</v>
      </c>
      <c r="AF144" s="75">
        <v>-1.8917130458843969</v>
      </c>
      <c r="AG144" s="75"/>
      <c r="AH144" s="75"/>
      <c r="AI144" s="75">
        <v>-1.1798254951396023</v>
      </c>
      <c r="AJ144" s="75">
        <v>-3.0933375840017878</v>
      </c>
      <c r="AK144" s="75"/>
      <c r="AL144" s="75">
        <v>-4.3882070025689632</v>
      </c>
      <c r="AM144" s="75">
        <v>-2.4824638247228417</v>
      </c>
      <c r="AN144" s="75"/>
      <c r="AO144" s="75">
        <v>3.0905233209580287</v>
      </c>
      <c r="AP144" s="75">
        <v>1.461327579739216</v>
      </c>
      <c r="AQ144" s="75">
        <v>-1.7809818352015661</v>
      </c>
      <c r="AR144" s="75"/>
      <c r="AS144" s="790">
        <v>-0.90942153467535292</v>
      </c>
      <c r="AT144" s="75">
        <v>8.138754515796813E-2</v>
      </c>
      <c r="AU144" s="75">
        <v>-1.9224245062681069</v>
      </c>
      <c r="AV144" s="75">
        <v>-1.7444884234934439</v>
      </c>
      <c r="AW144" s="75">
        <v>0.62966463247642979</v>
      </c>
      <c r="AX144" s="75"/>
      <c r="AY144" s="75">
        <v>-0.58623253723607238</v>
      </c>
      <c r="AZ144" s="75">
        <v>-0.69166924723859602</v>
      </c>
      <c r="BA144" s="75">
        <v>-0.35536648085715739</v>
      </c>
      <c r="BB144" s="75">
        <v>-1.9984920563665236</v>
      </c>
      <c r="BC144" s="75"/>
      <c r="BD144" s="75">
        <v>-1.2343864314461928</v>
      </c>
      <c r="BE144" s="75">
        <v>-2.6575966866766145</v>
      </c>
      <c r="BF144" s="75">
        <v>-4.9767025901747135E-2</v>
      </c>
      <c r="BG144" s="75">
        <v>-1.8631972178222318</v>
      </c>
      <c r="BH144" s="75">
        <v>-1.6848876236559582</v>
      </c>
      <c r="BI144" s="75">
        <v>-0.45240169579163975</v>
      </c>
      <c r="BJ144" s="75">
        <v>-2.2230097097262256</v>
      </c>
      <c r="BK144" s="75"/>
      <c r="BL144" s="75">
        <v>-0.78215640410805021</v>
      </c>
      <c r="BM144" s="75"/>
      <c r="BN144" s="75">
        <v>-0.98293289123735195</v>
      </c>
      <c r="BO144" s="75">
        <v>-2.973905402934756</v>
      </c>
      <c r="BP144" s="75">
        <v>-2.8098645125511106</v>
      </c>
      <c r="BQ144" s="75">
        <v>-3.0348461120157766</v>
      </c>
      <c r="BR144" s="75"/>
      <c r="BS144" s="75">
        <v>-0.55578725833917342</v>
      </c>
      <c r="BT144" s="75">
        <v>-2.2646708535764963</v>
      </c>
      <c r="BU144" s="75">
        <v>2.6509372193648644</v>
      </c>
      <c r="BV144" s="75">
        <v>0.75076103824479978</v>
      </c>
      <c r="BW144" s="75">
        <v>-2.4654824511924898</v>
      </c>
      <c r="BX144" s="75">
        <v>-0.1628231584839642</v>
      </c>
      <c r="BY144" s="75">
        <v>-1.5056207713602321</v>
      </c>
      <c r="BZ144" s="75">
        <v>-2.852374756514088</v>
      </c>
      <c r="CA144" s="75"/>
      <c r="CB144" s="75">
        <v>-1.322120387719685</v>
      </c>
      <c r="CC144" s="75"/>
      <c r="CD144" s="75"/>
      <c r="CE144" s="75"/>
      <c r="CF144" s="75"/>
    </row>
    <row r="145" spans="2:87" x14ac:dyDescent="0.2">
      <c r="C145" t="s">
        <v>197</v>
      </c>
      <c r="E145" s="2" t="s">
        <v>130</v>
      </c>
      <c r="F145" t="s">
        <v>112</v>
      </c>
      <c r="H145" s="75">
        <v>8.9631283901292769E-2</v>
      </c>
      <c r="I145" s="75">
        <v>1.8354836473376584E-2</v>
      </c>
      <c r="J145" s="75">
        <v>3.1605077105552291E-2</v>
      </c>
      <c r="K145" s="75">
        <v>5.4736639621453885E-2</v>
      </c>
      <c r="L145" s="75"/>
      <c r="M145" s="75">
        <v>3.559156304925401E-2</v>
      </c>
      <c r="N145" s="75">
        <v>7.3441745020459304E-2</v>
      </c>
      <c r="O145" s="75"/>
      <c r="P145" s="75">
        <v>3.1981416007169368E-2</v>
      </c>
      <c r="Q145" s="75">
        <v>4.9881823473515358E-2</v>
      </c>
      <c r="R145" s="75">
        <v>3.4967655479999783E-2</v>
      </c>
      <c r="S145" s="75">
        <v>2.3541950153754376E-2</v>
      </c>
      <c r="T145" s="75">
        <v>8.6395180941522209E-2</v>
      </c>
      <c r="U145" s="75">
        <v>9.9753669429865258E-2</v>
      </c>
      <c r="V145" s="75">
        <v>6.2752237506324457E-2</v>
      </c>
      <c r="W145" s="75"/>
      <c r="X145" s="75">
        <v>4.068581433633775E-2</v>
      </c>
      <c r="Y145" s="75">
        <v>9.9753669429865258E-2</v>
      </c>
      <c r="Z145" s="75">
        <v>4.2421055423493913E-2</v>
      </c>
      <c r="AA145" s="75">
        <v>3.4967655479999783E-2</v>
      </c>
      <c r="AB145" s="75">
        <v>9.9753669429865258E-2</v>
      </c>
      <c r="AC145" s="75">
        <v>3.5888968667131219E-2</v>
      </c>
      <c r="AD145" s="75">
        <v>3.1605077105552291E-2</v>
      </c>
      <c r="AE145" s="75">
        <v>3.4967655479999783E-2</v>
      </c>
      <c r="AF145" s="75">
        <v>7.3441745020459304E-2</v>
      </c>
      <c r="AG145" s="75"/>
      <c r="AH145" s="75"/>
      <c r="AI145" s="75">
        <v>8.1416355563408191E-2</v>
      </c>
      <c r="AJ145" s="75">
        <v>3.4967655479999783E-2</v>
      </c>
      <c r="AK145" s="75"/>
      <c r="AL145" s="75">
        <v>1.4791352358639704E-2</v>
      </c>
      <c r="AM145" s="75">
        <v>1.4791352358639704E-2</v>
      </c>
      <c r="AN145" s="75"/>
      <c r="AO145" s="75">
        <v>6.7835252134652274E-2</v>
      </c>
      <c r="AP145" s="75">
        <v>8.6395180941522209E-2</v>
      </c>
      <c r="AQ145" s="75">
        <v>6.4663451574167502E-2</v>
      </c>
      <c r="AR145" s="75"/>
      <c r="AS145" s="790">
        <v>2.3383322269282143E-2</v>
      </c>
      <c r="AT145" s="75">
        <v>6.2752237506324457E-2</v>
      </c>
      <c r="AU145" s="75">
        <v>3.6842581368737075E-2</v>
      </c>
      <c r="AV145" s="75">
        <v>3.9315845439893082E-2</v>
      </c>
      <c r="AW145" s="75">
        <v>4.2421055423493913E-2</v>
      </c>
      <c r="AX145" s="75"/>
      <c r="AY145" s="75">
        <v>7.3441745020459304E-2</v>
      </c>
      <c r="AZ145" s="75">
        <v>7.6838115188787443E-2</v>
      </c>
      <c r="BA145" s="75">
        <v>3.1981416007169368E-2</v>
      </c>
      <c r="BB145" s="75">
        <v>3.1981416007169368E-2</v>
      </c>
      <c r="BC145" s="75"/>
      <c r="BD145" s="75">
        <v>1.8893487916154032E-2</v>
      </c>
      <c r="BE145" s="75">
        <v>4.5268494770120189E-2</v>
      </c>
      <c r="BF145" s="75">
        <v>8.1416355563408191E-2</v>
      </c>
      <c r="BG145" s="75">
        <v>7.6838115188787443E-2</v>
      </c>
      <c r="BH145" s="75">
        <v>6.4663451574167502E-2</v>
      </c>
      <c r="BI145" s="75">
        <v>8.9631283901292769E-2</v>
      </c>
      <c r="BJ145" s="75">
        <v>6.194507049331009E-3</v>
      </c>
      <c r="BK145" s="75"/>
      <c r="BL145" s="75">
        <v>2.1936354785134761E-2</v>
      </c>
      <c r="BM145" s="75"/>
      <c r="BN145" s="75">
        <v>1.8354836473376584E-2</v>
      </c>
      <c r="BO145" s="75">
        <v>6.194507049331009E-3</v>
      </c>
      <c r="BP145" s="75">
        <v>3.2895626036460256E-2</v>
      </c>
      <c r="BQ145" s="75">
        <v>3.1605077105552291E-2</v>
      </c>
      <c r="BR145" s="75"/>
      <c r="BS145" s="75">
        <v>3.1605077105552291E-2</v>
      </c>
      <c r="BT145" s="75">
        <v>5.1449002604652551E-2</v>
      </c>
      <c r="BU145" s="75">
        <v>8.9631283901292769E-2</v>
      </c>
      <c r="BV145" s="75">
        <v>9.1654946168627613E-2</v>
      </c>
      <c r="BW145" s="75">
        <v>6.4663451574167502E-2</v>
      </c>
      <c r="BX145" s="75">
        <v>6.2752237506324457E-2</v>
      </c>
      <c r="BY145" s="75">
        <v>3.1981416007169368E-2</v>
      </c>
      <c r="BZ145" s="75">
        <v>3.4606116418183334E-2</v>
      </c>
      <c r="CA145" s="75"/>
      <c r="CB145" s="75">
        <v>1.3242454259592739E-2</v>
      </c>
      <c r="CC145" s="75"/>
      <c r="CD145" s="75"/>
      <c r="CE145" s="75"/>
      <c r="CF145" s="75"/>
    </row>
    <row r="146" spans="2:87" x14ac:dyDescent="0.2">
      <c r="C146" t="s">
        <v>198</v>
      </c>
      <c r="E146" s="2" t="s">
        <v>130</v>
      </c>
      <c r="F146" t="s">
        <v>112</v>
      </c>
      <c r="H146" s="75">
        <v>3.9709342292993166</v>
      </c>
      <c r="I146" s="75">
        <v>1.36889816914775</v>
      </c>
      <c r="J146" s="75">
        <v>6.7090698230127934</v>
      </c>
      <c r="K146" s="75">
        <v>0.14643284122507852</v>
      </c>
      <c r="L146" s="75"/>
      <c r="M146" s="75">
        <v>9.8788850446322213E-2</v>
      </c>
      <c r="N146" s="75">
        <v>3.0427982206993063E-3</v>
      </c>
      <c r="O146" s="75"/>
      <c r="P146" s="75">
        <v>0.28730409518576971</v>
      </c>
      <c r="Q146" s="75">
        <v>2.3420384963827705</v>
      </c>
      <c r="R146" s="75">
        <v>7.7953611244014276</v>
      </c>
      <c r="S146" s="75">
        <v>0.77903819893706583</v>
      </c>
      <c r="T146" s="75">
        <v>5.3484252527151535</v>
      </c>
      <c r="U146" s="75">
        <v>1.3043821850038559</v>
      </c>
      <c r="V146" s="75">
        <v>1.7705980492604286E-3</v>
      </c>
      <c r="W146" s="75"/>
      <c r="X146" s="75">
        <v>1.0451074000797922E-3</v>
      </c>
      <c r="Y146" s="75">
        <v>6.1652753241163157E-2</v>
      </c>
      <c r="Z146" s="75">
        <v>0.49069117346871277</v>
      </c>
      <c r="AA146" s="75">
        <v>4.3437136493076043</v>
      </c>
      <c r="AB146" s="75">
        <v>0.26404192610163146</v>
      </c>
      <c r="AC146" s="75">
        <v>0.57741001032940276</v>
      </c>
      <c r="AD146" s="75">
        <v>3.9906821348957755</v>
      </c>
      <c r="AE146" s="75">
        <v>3.9601752362856138E-2</v>
      </c>
      <c r="AF146" s="75">
        <v>1.4306026217028802</v>
      </c>
      <c r="AG146" s="75"/>
      <c r="AH146" s="75"/>
      <c r="AI146" s="75">
        <v>0.53401979075169848</v>
      </c>
      <c r="AJ146" s="75">
        <v>5.030365718901443</v>
      </c>
      <c r="AK146" s="75"/>
      <c r="AL146" s="75">
        <v>7.6379492760113834</v>
      </c>
      <c r="AM146" s="75">
        <v>3.000774988420678</v>
      </c>
      <c r="AN146" s="75"/>
      <c r="AO146" s="75">
        <v>4.701704826893959</v>
      </c>
      <c r="AP146" s="75">
        <v>1.4409660706690528</v>
      </c>
      <c r="AQ146" s="75">
        <v>0.70887796498386124</v>
      </c>
      <c r="AR146" s="75"/>
      <c r="AS146" s="790">
        <v>0.34257153824873349</v>
      </c>
      <c r="AT146" s="75">
        <v>9.9269351062323916E-2</v>
      </c>
      <c r="AU146" s="75">
        <v>1.5936288104766387</v>
      </c>
      <c r="AV146" s="75">
        <v>1.1481281132490622</v>
      </c>
      <c r="AW146" s="75">
        <v>0.44052669132998618</v>
      </c>
      <c r="AX146" s="75"/>
      <c r="AY146" s="75">
        <v>9.2823567348811906E-2</v>
      </c>
      <c r="AZ146" s="75">
        <v>6.529959253830131E-2</v>
      </c>
      <c r="BA146" s="75">
        <v>5.7500210531283855E-3</v>
      </c>
      <c r="BB146" s="75">
        <v>1.7760938463721685</v>
      </c>
      <c r="BC146" s="75"/>
      <c r="BD146" s="75">
        <v>0.46056096955489051</v>
      </c>
      <c r="BE146" s="75">
        <v>2.8083555703807654</v>
      </c>
      <c r="BF146" s="75">
        <v>1.1900603674575187E-2</v>
      </c>
      <c r="BG146" s="75">
        <v>1.2935556619739905</v>
      </c>
      <c r="BH146" s="75">
        <v>1.0835204791640904</v>
      </c>
      <c r="BI146" s="75">
        <v>2.0527855072357847E-3</v>
      </c>
      <c r="BJ146" s="75">
        <v>1.4663708090696199</v>
      </c>
      <c r="BK146" s="75"/>
      <c r="BL146" s="75">
        <v>0.13852488518782968</v>
      </c>
      <c r="BM146" s="75"/>
      <c r="BN146" s="75">
        <v>0.19895789927615601</v>
      </c>
      <c r="BO146" s="75">
        <v>3.5933174100506413</v>
      </c>
      <c r="BP146" s="75">
        <v>2.8203905802048088</v>
      </c>
      <c r="BQ146" s="75">
        <v>4.8225608308076833</v>
      </c>
      <c r="BR146" s="75"/>
      <c r="BS146" s="75">
        <v>5.9131590854545682E-3</v>
      </c>
      <c r="BT146" s="75">
        <v>2.2178936812323662</v>
      </c>
      <c r="BU146" s="75">
        <v>3.1460885344691834</v>
      </c>
      <c r="BV146" s="75">
        <v>0.48311727844985575</v>
      </c>
      <c r="BW146" s="75">
        <v>1.1158705082106288</v>
      </c>
      <c r="BX146" s="75">
        <v>3.3482582018216443E-3</v>
      </c>
      <c r="BY146" s="75">
        <v>0.46997910314230906</v>
      </c>
      <c r="BZ146" s="75">
        <v>3.9183415621644571</v>
      </c>
      <c r="CA146" s="75"/>
      <c r="CB146" s="75">
        <v>0.474067406562307</v>
      </c>
      <c r="CC146" s="75"/>
      <c r="CD146" s="75"/>
      <c r="CE146" s="75"/>
      <c r="CF146" s="75"/>
    </row>
    <row r="147" spans="2:87" x14ac:dyDescent="0.2">
      <c r="C147" t="s">
        <v>199</v>
      </c>
      <c r="E147" s="2" t="s">
        <v>130</v>
      </c>
      <c r="F147" t="s">
        <v>112</v>
      </c>
      <c r="H147" s="75">
        <v>4.1296876236300681</v>
      </c>
      <c r="I147" s="75">
        <v>1.9333722070263015</v>
      </c>
      <c r="J147" s="75">
        <v>6.7640984806599569</v>
      </c>
      <c r="K147" s="75">
        <v>0.10268870821605319</v>
      </c>
      <c r="L147" s="75"/>
      <c r="M147" s="75">
        <v>0.15552527760508383</v>
      </c>
      <c r="N147" s="75">
        <v>4.5540940521370688E-3</v>
      </c>
      <c r="O147" s="75"/>
      <c r="P147" s="75">
        <v>0.58556641947122068</v>
      </c>
      <c r="Q147" s="75">
        <v>2.3250623830895525</v>
      </c>
      <c r="R147" s="75">
        <v>6.6986395001529928</v>
      </c>
      <c r="S147" s="75">
        <v>1.2608392949422063</v>
      </c>
      <c r="T147" s="75">
        <v>7.4605304618835557</v>
      </c>
      <c r="U147" s="75">
        <v>1.3780651088411453</v>
      </c>
      <c r="V147" s="75">
        <v>5.2675260301316201E-3</v>
      </c>
      <c r="W147" s="75"/>
      <c r="X147" s="75">
        <v>4.3260719053990144E-3</v>
      </c>
      <c r="Y147" s="75">
        <v>0.20692322876231192</v>
      </c>
      <c r="Z147" s="75">
        <v>0.43165119359951915</v>
      </c>
      <c r="AA147" s="75">
        <v>4.6052395614317483</v>
      </c>
      <c r="AB147" s="75">
        <v>0.38556573245143755</v>
      </c>
      <c r="AC147" s="75">
        <v>0.58755017917471997</v>
      </c>
      <c r="AD147" s="75">
        <v>4.2251153409139484</v>
      </c>
      <c r="AE147" s="75">
        <v>0.13081070638520964</v>
      </c>
      <c r="AF147" s="75">
        <v>1.4864861544602688</v>
      </c>
      <c r="AG147" s="75"/>
      <c r="AH147" s="75"/>
      <c r="AI147" s="75">
        <v>0.11387531462194468</v>
      </c>
      <c r="AJ147" s="75">
        <v>3.7134023948924311</v>
      </c>
      <c r="AK147" s="75"/>
      <c r="AL147" s="75">
        <v>7.2535570849843403</v>
      </c>
      <c r="AM147" s="75">
        <v>2.3219345999639858</v>
      </c>
      <c r="AN147" s="75"/>
      <c r="AO147" s="75">
        <v>4.3125212746263326</v>
      </c>
      <c r="AP147" s="75">
        <v>1.0971860550640822</v>
      </c>
      <c r="AQ147" s="75">
        <v>1.3469368907811301</v>
      </c>
      <c r="AR147" s="75"/>
      <c r="AS147" s="790">
        <v>0.36154567944502064</v>
      </c>
      <c r="AT147" s="75">
        <v>6.4285879906739478E-3</v>
      </c>
      <c r="AU147" s="75">
        <v>1.8393095780219597</v>
      </c>
      <c r="AV147" s="75">
        <v>1.2730521068318006</v>
      </c>
      <c r="AW147" s="75">
        <v>0.26971903397741498</v>
      </c>
      <c r="AX147" s="75"/>
      <c r="AY147" s="75">
        <v>0.16367209104665817</v>
      </c>
      <c r="AZ147" s="75">
        <v>0.13672271639075007</v>
      </c>
      <c r="BA147" s="75">
        <v>3.0803462305667415E-2</v>
      </c>
      <c r="BB147" s="75">
        <v>1.7886723005762057</v>
      </c>
      <c r="BC147" s="75"/>
      <c r="BD147" s="75">
        <v>0.5423236923843473</v>
      </c>
      <c r="BE147" s="75">
        <v>3.2562956183072962</v>
      </c>
      <c r="BF147" s="75">
        <v>4.6576762224502903E-3</v>
      </c>
      <c r="BG147" s="75">
        <v>1.7324735423934783</v>
      </c>
      <c r="BH147" s="75">
        <v>1.1665426416417553</v>
      </c>
      <c r="BI147" s="75">
        <v>6.0060981836875894E-2</v>
      </c>
      <c r="BJ147" s="75">
        <v>1.9482749775661996</v>
      </c>
      <c r="BK147" s="75"/>
      <c r="BL147" s="75">
        <v>0.28742913826280253</v>
      </c>
      <c r="BM147" s="75"/>
      <c r="BN147" s="75">
        <v>0.3135613300893636</v>
      </c>
      <c r="BO147" s="75">
        <v>4.0573639011865437</v>
      </c>
      <c r="BP147" s="75">
        <v>2.3426032487392172</v>
      </c>
      <c r="BQ147" s="75">
        <v>3.6970822328097528</v>
      </c>
      <c r="BR147" s="75"/>
      <c r="BS147" s="75">
        <v>9.7840593000652287E-2</v>
      </c>
      <c r="BT147" s="75">
        <v>1.9280096813301733</v>
      </c>
      <c r="BU147" s="75">
        <v>3.5829605783038683</v>
      </c>
      <c r="BV147" s="75">
        <v>0.30182714274141725</v>
      </c>
      <c r="BW147" s="75">
        <v>2.4685981248712414</v>
      </c>
      <c r="BX147" s="75">
        <v>1.2246495165031858E-2</v>
      </c>
      <c r="BY147" s="75">
        <v>0.71515640817763348</v>
      </c>
      <c r="BZ147" s="75">
        <v>4.3786844517738821</v>
      </c>
      <c r="CA147" s="75"/>
      <c r="CB147" s="75">
        <v>0.8404343013554666</v>
      </c>
      <c r="CC147" s="75"/>
      <c r="CD147" s="75"/>
      <c r="CE147" s="75"/>
      <c r="CF147" s="75"/>
    </row>
    <row r="148" spans="2:87" x14ac:dyDescent="0.2">
      <c r="C148" t="s">
        <v>200</v>
      </c>
      <c r="E148" s="2" t="s">
        <v>130</v>
      </c>
      <c r="F148" t="s">
        <v>112</v>
      </c>
      <c r="H148" s="75">
        <v>3.840734261257611</v>
      </c>
      <c r="I148" s="75">
        <v>1.930203463770255</v>
      </c>
      <c r="J148" s="75">
        <v>7.9691147034565191</v>
      </c>
      <c r="K148" s="75">
        <v>0.14537379246920978</v>
      </c>
      <c r="L148" s="75"/>
      <c r="M148" s="75">
        <v>0.13291614574180188</v>
      </c>
      <c r="N148" s="75">
        <v>3.6829211842080646E-3</v>
      </c>
      <c r="O148" s="75"/>
      <c r="P148" s="75">
        <v>0.80499684355520595</v>
      </c>
      <c r="Q148" s="75">
        <v>3.0049414995085022</v>
      </c>
      <c r="R148" s="75">
        <v>9.0476242766927975</v>
      </c>
      <c r="S148" s="75">
        <v>1.4573406995253253</v>
      </c>
      <c r="T148" s="75">
        <v>8.1720321577448907</v>
      </c>
      <c r="U148" s="75">
        <v>1.8560145914870243</v>
      </c>
      <c r="V148" s="75">
        <v>8.4156470803479859E-4</v>
      </c>
      <c r="W148" s="75"/>
      <c r="X148" s="75">
        <v>5.5829924595865242E-2</v>
      </c>
      <c r="Y148" s="75">
        <v>3.7554411796940572E-2</v>
      </c>
      <c r="Z148" s="75">
        <v>0.42623330587146308</v>
      </c>
      <c r="AA148" s="75">
        <v>5.70142719626838</v>
      </c>
      <c r="AB148" s="75">
        <v>0.62695241752924236</v>
      </c>
      <c r="AC148" s="75">
        <v>0.51493912809627218</v>
      </c>
      <c r="AD148" s="75">
        <v>4.9311084609557412</v>
      </c>
      <c r="AE148" s="75">
        <v>0.22772711014402128</v>
      </c>
      <c r="AF148" s="75">
        <v>1.7892891239846112</v>
      </c>
      <c r="AG148" s="75"/>
      <c r="AH148" s="75"/>
      <c r="AI148" s="75">
        <v>0.6959940994907039</v>
      </c>
      <c r="AJ148" s="75">
        <v>4.7843687042990091</v>
      </c>
      <c r="AK148" s="75"/>
      <c r="AL148" s="75">
        <v>9.6281803486976418</v>
      </c>
      <c r="AM148" s="75">
        <v>3.0813133205287797</v>
      </c>
      <c r="AN148" s="75"/>
      <c r="AO148" s="75">
        <v>4.7756671986927213</v>
      </c>
      <c r="AP148" s="75">
        <v>1.0677391476532374</v>
      </c>
      <c r="AQ148" s="75">
        <v>1.585948148658969</v>
      </c>
      <c r="AR148" s="75"/>
      <c r="AS148" s="790">
        <v>0.41352376386563705</v>
      </c>
      <c r="AT148" s="75">
        <v>3.3119662534201507E-3</v>
      </c>
      <c r="AU148" s="75">
        <v>1.8478579911500872</v>
      </c>
      <c r="AV148" s="75">
        <v>1.5216199298513207</v>
      </c>
      <c r="AW148" s="75">
        <v>0.1982387746958387</v>
      </c>
      <c r="AX148" s="75"/>
      <c r="AY148" s="75">
        <v>0.17183429385712148</v>
      </c>
      <c r="AZ148" s="75">
        <v>0.23920317378780304</v>
      </c>
      <c r="BA148" s="75">
        <v>6.3142667858400198E-2</v>
      </c>
      <c r="BB148" s="75">
        <v>1.996985249680048</v>
      </c>
      <c r="BC148" s="75"/>
      <c r="BD148" s="75">
        <v>0.76185493106923319</v>
      </c>
      <c r="BE148" s="75">
        <v>3.5314100745172596</v>
      </c>
      <c r="BF148" s="75">
        <v>1.2383784335525852E-3</v>
      </c>
      <c r="BG148" s="75">
        <v>1.7357519362502525</v>
      </c>
      <c r="BH148" s="75">
        <v>1.4194231521745109</v>
      </c>
      <c r="BI148" s="75">
        <v>0.10233364717757568</v>
      </c>
      <c r="BJ148" s="75">
        <v>2.470886084768539</v>
      </c>
      <c r="BK148" s="75"/>
      <c r="BL148" s="75">
        <v>0.30588432024361778</v>
      </c>
      <c r="BM148" s="75"/>
      <c r="BN148" s="75">
        <v>0.48307853433810999</v>
      </c>
      <c r="BO148" s="75">
        <v>4.4220566728022668</v>
      </c>
      <c r="BP148" s="75">
        <v>3.9476692894470453</v>
      </c>
      <c r="BQ148" s="75">
        <v>4.6051454618086378</v>
      </c>
      <c r="BR148" s="75"/>
      <c r="BS148" s="75">
        <v>0.15444973826608754</v>
      </c>
      <c r="BT148" s="75">
        <v>2.5643670375194483</v>
      </c>
      <c r="BU148" s="75">
        <v>3.5137340705069597</v>
      </c>
      <c r="BV148" s="75">
        <v>0.28182106827320486</v>
      </c>
      <c r="BW148" s="75">
        <v>3.0393018585690639</v>
      </c>
      <c r="BX148" s="75">
        <v>1.3255690469347062E-2</v>
      </c>
      <c r="BY148" s="75">
        <v>1.1334469535756901</v>
      </c>
      <c r="BZ148" s="75">
        <v>4.0680208757994016</v>
      </c>
      <c r="CA148" s="75"/>
      <c r="CB148" s="75">
        <v>0.87400115981202509</v>
      </c>
      <c r="CC148" s="75"/>
      <c r="CD148" s="75"/>
      <c r="CE148" s="75"/>
      <c r="CF148" s="75"/>
    </row>
    <row r="149" spans="2:87" x14ac:dyDescent="0.2">
      <c r="C149" t="s">
        <v>201</v>
      </c>
      <c r="E149" s="2" t="s">
        <v>130</v>
      </c>
      <c r="F149" t="s">
        <v>112</v>
      </c>
      <c r="H149" s="75">
        <v>-1.1931805115064329</v>
      </c>
      <c r="I149" s="75">
        <v>0.31702304044603163</v>
      </c>
      <c r="J149" s="75">
        <v>0.92095747798224303</v>
      </c>
      <c r="K149" s="75">
        <v>0.17905576403883455</v>
      </c>
      <c r="L149" s="75"/>
      <c r="M149" s="75">
        <v>0.1185925731101843</v>
      </c>
      <c r="N149" s="75">
        <v>-2.9897719717283167E-2</v>
      </c>
      <c r="O149" s="75"/>
      <c r="P149" s="75">
        <v>0.19171219876366224</v>
      </c>
      <c r="Q149" s="75">
        <v>0.68359388775717622</v>
      </c>
      <c r="R149" s="75">
        <v>1.0441944304395667</v>
      </c>
      <c r="S149" s="75">
        <v>0.2708510915410679</v>
      </c>
      <c r="T149" s="75">
        <v>1.3595266344732382</v>
      </c>
      <c r="U149" s="75">
        <v>0.72143443026537069</v>
      </c>
      <c r="V149" s="75">
        <v>-2.1081649775615302E-2</v>
      </c>
      <c r="W149" s="75"/>
      <c r="X149" s="75">
        <v>1.3041632664843629E-2</v>
      </c>
      <c r="Y149" s="75">
        <v>-0.15684499821492609</v>
      </c>
      <c r="Z149" s="75">
        <v>0.28855250798102955</v>
      </c>
      <c r="AA149" s="75">
        <v>0.77946002435727491</v>
      </c>
      <c r="AB149" s="75">
        <v>0.32458682050857857</v>
      </c>
      <c r="AC149" s="75">
        <v>0.28790727513419906</v>
      </c>
      <c r="AD149" s="75">
        <v>0.71028393358467856</v>
      </c>
      <c r="AE149" s="75">
        <v>7.4425276164180154E-2</v>
      </c>
      <c r="AF149" s="75">
        <v>0.64827757316971413</v>
      </c>
      <c r="AG149" s="75"/>
      <c r="AH149" s="75"/>
      <c r="AI149" s="75">
        <v>0.41702731402984683</v>
      </c>
      <c r="AJ149" s="75">
        <v>0.83880890647857831</v>
      </c>
      <c r="AK149" s="75"/>
      <c r="AL149" s="75">
        <v>0.67223686015838613</v>
      </c>
      <c r="AM149" s="75">
        <v>0.42135742643377361</v>
      </c>
      <c r="AN149" s="75"/>
      <c r="AO149" s="75">
        <v>-1.1294978218572418</v>
      </c>
      <c r="AP149" s="75">
        <v>-0.70566996366870283</v>
      </c>
      <c r="AQ149" s="75">
        <v>0.4281985332096705</v>
      </c>
      <c r="AR149" s="75"/>
      <c r="AS149" s="790">
        <v>0.17900235394154848</v>
      </c>
      <c r="AT149" s="75">
        <v>-0.15785276551219052</v>
      </c>
      <c r="AU149" s="75">
        <v>0.48461695852105396</v>
      </c>
      <c r="AV149" s="75">
        <v>0.4249217690149385</v>
      </c>
      <c r="AW149" s="75">
        <v>-0.27340524639031882</v>
      </c>
      <c r="AX149" s="75"/>
      <c r="AY149" s="75">
        <v>0.16513176272444832</v>
      </c>
      <c r="AZ149" s="75">
        <v>0.14166859374242241</v>
      </c>
      <c r="BA149" s="75">
        <v>2.7121490766554925E-2</v>
      </c>
      <c r="BB149" s="75">
        <v>0.47666338717632539</v>
      </c>
      <c r="BC149" s="75"/>
      <c r="BD149" s="75">
        <v>0.18656476744484751</v>
      </c>
      <c r="BE149" s="75">
        <v>0.71310596533872739</v>
      </c>
      <c r="BF149" s="75">
        <v>-6.2254438562673278E-2</v>
      </c>
      <c r="BG149" s="75">
        <v>0.63053748170228763</v>
      </c>
      <c r="BH149" s="75">
        <v>0.5293927616960622</v>
      </c>
      <c r="BI149" s="75">
        <v>2.7128862901899142E-2</v>
      </c>
      <c r="BJ149" s="75">
        <v>0.19061421052707456</v>
      </c>
      <c r="BK149" s="75"/>
      <c r="BL149" s="75">
        <v>0.1102493723891486</v>
      </c>
      <c r="BM149" s="75"/>
      <c r="BN149" s="75">
        <v>0.12086090693521</v>
      </c>
      <c r="BO149" s="75">
        <v>0.29838786856735672</v>
      </c>
      <c r="BP149" s="75">
        <v>0.60919131248950864</v>
      </c>
      <c r="BQ149" s="75">
        <v>0.78081343969963313</v>
      </c>
      <c r="BR149" s="75"/>
      <c r="BS149" s="75">
        <v>2.73412398280099E-2</v>
      </c>
      <c r="BT149" s="75">
        <v>0.67559875009525128</v>
      </c>
      <c r="BU149" s="75">
        <v>-1.0620507607673175</v>
      </c>
      <c r="BV149" s="75">
        <v>-0.42085668890706918</v>
      </c>
      <c r="BW149" s="75">
        <v>0.53723752129098234</v>
      </c>
      <c r="BX149" s="75">
        <v>2.899039109175388E-2</v>
      </c>
      <c r="BY149" s="75">
        <v>0.24519867220089545</v>
      </c>
      <c r="BZ149" s="75">
        <v>0.73647426096631385</v>
      </c>
      <c r="CA149" s="75"/>
      <c r="CB149" s="75">
        <v>0.15846533939464624</v>
      </c>
      <c r="CC149" s="75"/>
      <c r="CD149" s="75"/>
      <c r="CE149" s="75"/>
      <c r="CF149" s="75"/>
    </row>
    <row r="150" spans="2:87" x14ac:dyDescent="0.2">
      <c r="C150" t="s">
        <v>202</v>
      </c>
      <c r="E150" s="2" t="s">
        <v>130</v>
      </c>
      <c r="F150" t="s">
        <v>112</v>
      </c>
      <c r="H150" s="75">
        <v>-1.2167977709007223</v>
      </c>
      <c r="I150" s="75">
        <v>0.37675844092542343</v>
      </c>
      <c r="J150" s="75">
        <v>0.92472667103486761</v>
      </c>
      <c r="K150" s="75">
        <v>0.14994445391297051</v>
      </c>
      <c r="L150" s="75"/>
      <c r="M150" s="75">
        <v>0.14880037262902365</v>
      </c>
      <c r="N150" s="75">
        <v>-3.6576528767844597E-2</v>
      </c>
      <c r="O150" s="75"/>
      <c r="P150" s="75">
        <v>0.27369503657127398</v>
      </c>
      <c r="Q150" s="75">
        <v>0.68111188907017028</v>
      </c>
      <c r="R150" s="75">
        <v>0.96795809460134752</v>
      </c>
      <c r="S150" s="75">
        <v>0.34457287086144334</v>
      </c>
      <c r="T150" s="75">
        <v>1.6056822589468542</v>
      </c>
      <c r="U150" s="75">
        <v>0.74153098740422407</v>
      </c>
      <c r="V150" s="75">
        <v>-3.6362015593944502E-2</v>
      </c>
      <c r="W150" s="75"/>
      <c r="X150" s="75">
        <v>2.6533733875857817E-2</v>
      </c>
      <c r="Y150" s="75">
        <v>-0.28734196602178425</v>
      </c>
      <c r="Z150" s="75">
        <v>0.27063702043366133</v>
      </c>
      <c r="AA150" s="75">
        <v>0.80258190955692654</v>
      </c>
      <c r="AB150" s="75">
        <v>0.39223256681945506</v>
      </c>
      <c r="AC150" s="75">
        <v>0.29042431007592223</v>
      </c>
      <c r="AD150" s="75">
        <v>0.73084908463905796</v>
      </c>
      <c r="AE150" s="75">
        <v>0.13526483229536668</v>
      </c>
      <c r="AF150" s="75">
        <v>0.66081809034654659</v>
      </c>
      <c r="AG150" s="75"/>
      <c r="AH150" s="75"/>
      <c r="AI150" s="75">
        <v>0.19257531622879631</v>
      </c>
      <c r="AJ150" s="75">
        <v>0.72069126705741238</v>
      </c>
      <c r="AK150" s="75"/>
      <c r="AL150" s="75">
        <v>0.65510279711663832</v>
      </c>
      <c r="AM150" s="75">
        <v>0.37064566810788141</v>
      </c>
      <c r="AN150" s="75"/>
      <c r="AO150" s="75">
        <v>-1.0817411298463775</v>
      </c>
      <c r="AP150" s="75">
        <v>-0.61576485042190043</v>
      </c>
      <c r="AQ150" s="75">
        <v>0.59024601111904296</v>
      </c>
      <c r="AR150" s="75"/>
      <c r="AS150" s="790">
        <v>0.18389278547598864</v>
      </c>
      <c r="AT150" s="75">
        <v>-4.0170052547691626E-2</v>
      </c>
      <c r="AU150" s="75">
        <v>0.52063389359730128</v>
      </c>
      <c r="AV150" s="75">
        <v>0.4474421521007127</v>
      </c>
      <c r="AW150" s="75">
        <v>-0.21393238267384543</v>
      </c>
      <c r="AX150" s="75"/>
      <c r="AY150" s="75">
        <v>0.2192748410339323</v>
      </c>
      <c r="AZ150" s="75">
        <v>0.20499283725004999</v>
      </c>
      <c r="BA150" s="75">
        <v>6.2773827108396379E-2</v>
      </c>
      <c r="BB150" s="75">
        <v>0.47834829547194296</v>
      </c>
      <c r="BC150" s="75"/>
      <c r="BD150" s="75">
        <v>0.20244886888997629</v>
      </c>
      <c r="BE150" s="75">
        <v>0.76787395102922751</v>
      </c>
      <c r="BF150" s="75">
        <v>-3.89466827047565E-2</v>
      </c>
      <c r="BG150" s="75">
        <v>0.72971227648150938</v>
      </c>
      <c r="BH150" s="75">
        <v>0.5493001861168556</v>
      </c>
      <c r="BI150" s="75">
        <v>0.14674253527060804</v>
      </c>
      <c r="BJ150" s="75">
        <v>0.21971438808206473</v>
      </c>
      <c r="BK150" s="75"/>
      <c r="BL150" s="75">
        <v>0.15880991848771145</v>
      </c>
      <c r="BM150" s="75"/>
      <c r="BN150" s="75">
        <v>0.15172826945780046</v>
      </c>
      <c r="BO150" s="75">
        <v>0.31707014547321355</v>
      </c>
      <c r="BP150" s="75">
        <v>0.55519870468985133</v>
      </c>
      <c r="BQ150" s="75">
        <v>0.68365654837358114</v>
      </c>
      <c r="BR150" s="75"/>
      <c r="BS150" s="75">
        <v>0.11121617662621883</v>
      </c>
      <c r="BT150" s="75">
        <v>0.62990213562600794</v>
      </c>
      <c r="BU150" s="75">
        <v>-1.1333937652927055</v>
      </c>
      <c r="BV150" s="75">
        <v>-0.33264966869182527</v>
      </c>
      <c r="BW150" s="75">
        <v>0.79906964728662344</v>
      </c>
      <c r="BX150" s="75">
        <v>5.5443483772798161E-2</v>
      </c>
      <c r="BY150" s="75">
        <v>0.30246794607112942</v>
      </c>
      <c r="BZ150" s="75">
        <v>0.77853519868166843</v>
      </c>
      <c r="CA150" s="75"/>
      <c r="CB150" s="75">
        <v>0.21099206424785313</v>
      </c>
      <c r="CC150" s="75"/>
      <c r="CD150" s="75"/>
      <c r="CE150" s="75"/>
      <c r="CF150" s="75"/>
    </row>
    <row r="151" spans="2:87" x14ac:dyDescent="0.2">
      <c r="C151" t="s">
        <v>203</v>
      </c>
      <c r="E151" s="2" t="s">
        <v>130</v>
      </c>
      <c r="F151" t="s">
        <v>112</v>
      </c>
      <c r="H151" s="75">
        <v>-1.1734563357197452</v>
      </c>
      <c r="I151" s="75">
        <v>0.37644956601302171</v>
      </c>
      <c r="J151" s="75">
        <v>1.0037220425311657</v>
      </c>
      <c r="K151" s="75">
        <v>0.17840709502473451</v>
      </c>
      <c r="L151" s="75"/>
      <c r="M151" s="75">
        <v>0.13756007242558688</v>
      </c>
      <c r="N151" s="75">
        <v>3.2892561988453056E-2</v>
      </c>
      <c r="O151" s="75"/>
      <c r="P151" s="75">
        <v>0.32090458979701286</v>
      </c>
      <c r="Q151" s="75">
        <v>0.77431766459696283</v>
      </c>
      <c r="R151" s="75">
        <v>1.1249430361042749</v>
      </c>
      <c r="S151" s="75">
        <v>0.37045184359245803</v>
      </c>
      <c r="T151" s="75">
        <v>1.6805049204668316</v>
      </c>
      <c r="U151" s="75">
        <v>0.86056787301456483</v>
      </c>
      <c r="V151" s="75">
        <v>-1.4534107256455799E-2</v>
      </c>
      <c r="W151" s="75"/>
      <c r="X151" s="75">
        <v>9.5320217089956513E-2</v>
      </c>
      <c r="Y151" s="75">
        <v>-0.12241226049746882</v>
      </c>
      <c r="Z151" s="75">
        <v>0.26893320131000836</v>
      </c>
      <c r="AA151" s="75">
        <v>0.89300737274316788</v>
      </c>
      <c r="AB151" s="75">
        <v>0.50016319019482791</v>
      </c>
      <c r="AC151" s="75">
        <v>0.27188699294910729</v>
      </c>
      <c r="AD151" s="75">
        <v>0.7895519314759416</v>
      </c>
      <c r="AE151" s="75">
        <v>0.17847221779282174</v>
      </c>
      <c r="AF151" s="75">
        <v>0.72500624993598173</v>
      </c>
      <c r="AG151" s="75"/>
      <c r="AH151" s="75"/>
      <c r="AI151" s="75">
        <v>0.47608950030081215</v>
      </c>
      <c r="AJ151" s="75">
        <v>0.81804194645805473</v>
      </c>
      <c r="AK151" s="75"/>
      <c r="AL151" s="75">
        <v>0.75475508109615885</v>
      </c>
      <c r="AM151" s="75">
        <v>0.42697443038810323</v>
      </c>
      <c r="AN151" s="75"/>
      <c r="AO151" s="75">
        <v>-1.1383472028067874</v>
      </c>
      <c r="AP151" s="75">
        <v>-0.60744552631441162</v>
      </c>
      <c r="AQ151" s="75">
        <v>0.64047757590707222</v>
      </c>
      <c r="AR151" s="75"/>
      <c r="AS151" s="790">
        <v>0.19666783607368768</v>
      </c>
      <c r="AT151" s="75">
        <v>-2.8832848832368464E-2</v>
      </c>
      <c r="AU151" s="75">
        <v>0.52184234552906161</v>
      </c>
      <c r="AV151" s="75">
        <v>0.48917797979997207</v>
      </c>
      <c r="AW151" s="75">
        <v>-0.1834066307248208</v>
      </c>
      <c r="AX151" s="75"/>
      <c r="AY151" s="75">
        <v>0.22467585891880235</v>
      </c>
      <c r="AZ151" s="75">
        <v>0.27114513472331198</v>
      </c>
      <c r="BA151" s="75">
        <v>8.9875289787171617E-2</v>
      </c>
      <c r="BB151" s="75">
        <v>0.50543611279843703</v>
      </c>
      <c r="BC151" s="75"/>
      <c r="BD151" s="75">
        <v>0.2399508027410529</v>
      </c>
      <c r="BE151" s="75">
        <v>0.79965397138871086</v>
      </c>
      <c r="BF151" s="75">
        <v>2.0082256732566063E-2</v>
      </c>
      <c r="BG151" s="75">
        <v>0.73040237463129254</v>
      </c>
      <c r="BH151" s="75">
        <v>0.60592012762042713</v>
      </c>
      <c r="BI151" s="75">
        <v>0.19154421090524257</v>
      </c>
      <c r="BJ151" s="75">
        <v>0.24743420353857798</v>
      </c>
      <c r="BK151" s="75"/>
      <c r="BL151" s="75">
        <v>0.1638290202872956</v>
      </c>
      <c r="BM151" s="75"/>
      <c r="BN151" s="75">
        <v>0.18832766659813363</v>
      </c>
      <c r="BO151" s="75">
        <v>0.3310133606500793</v>
      </c>
      <c r="BP151" s="75">
        <v>0.72072478148394137</v>
      </c>
      <c r="BQ151" s="75">
        <v>0.76300977032472195</v>
      </c>
      <c r="BR151" s="75"/>
      <c r="BS151" s="75">
        <v>0.13973397420573233</v>
      </c>
      <c r="BT151" s="75">
        <v>0.72645475122026215</v>
      </c>
      <c r="BU151" s="75">
        <v>-1.1223911903204771</v>
      </c>
      <c r="BV151" s="75">
        <v>-0.32143612019663081</v>
      </c>
      <c r="BW151" s="75">
        <v>0.8866380288502359</v>
      </c>
      <c r="BX151" s="75">
        <v>5.7682726587524907E-2</v>
      </c>
      <c r="BY151" s="75">
        <v>0.38078465591125349</v>
      </c>
      <c r="BZ151" s="75">
        <v>0.75040896588330874</v>
      </c>
      <c r="CA151" s="75"/>
      <c r="CB151" s="75">
        <v>0.21516431285547094</v>
      </c>
      <c r="CC151" s="75"/>
      <c r="CD151" s="75"/>
      <c r="CE151" s="75"/>
      <c r="CF151" s="75"/>
    </row>
    <row r="152" spans="2:87" x14ac:dyDescent="0.2">
      <c r="C152" t="s">
        <v>204</v>
      </c>
      <c r="E152" s="2" t="s">
        <v>130</v>
      </c>
      <c r="F152" t="s">
        <v>112</v>
      </c>
      <c r="H152" s="75">
        <v>8.0990661044311505</v>
      </c>
      <c r="I152" s="75">
        <v>3.2536684984671984</v>
      </c>
      <c r="J152" s="75">
        <v>13.473055926029907</v>
      </c>
      <c r="K152" s="75">
        <v>0.24525088628430874</v>
      </c>
      <c r="L152" s="75"/>
      <c r="M152" s="75">
        <v>0.24790452508940913</v>
      </c>
      <c r="N152" s="75">
        <v>7.445049168068661E-3</v>
      </c>
      <c r="O152" s="75"/>
      <c r="P152" s="75">
        <v>0.82033073895191788</v>
      </c>
      <c r="Q152" s="75">
        <v>4.6670700049119453</v>
      </c>
      <c r="R152" s="75">
        <v>14.452448089631384</v>
      </c>
      <c r="S152" s="75">
        <v>1.982162428743776</v>
      </c>
      <c r="T152" s="75">
        <v>12.6336201495832</v>
      </c>
      <c r="U152" s="75">
        <v>2.6814351215330863</v>
      </c>
      <c r="V152" s="75">
        <v>6.1079198794285359E-3</v>
      </c>
      <c r="W152" s="75"/>
      <c r="X152" s="75">
        <v>4.2526273110207041E-3</v>
      </c>
      <c r="Y152" s="75">
        <v>0.22589720461083684</v>
      </c>
      <c r="Z152" s="75">
        <v>0.92045082588157545</v>
      </c>
      <c r="AA152" s="75">
        <v>8.9451309529424883</v>
      </c>
      <c r="AB152" s="75">
        <v>0.63813954159028219</v>
      </c>
      <c r="AC152" s="75">
        <v>1.1649160571068071</v>
      </c>
      <c r="AD152" s="75">
        <v>8.2124520842095308</v>
      </c>
      <c r="AE152" s="75">
        <v>0.14394906322275747</v>
      </c>
      <c r="AF152" s="75">
        <v>2.9165534383555487</v>
      </c>
      <c r="AG152" s="75"/>
      <c r="AH152" s="75"/>
      <c r="AI152" s="75">
        <v>0.49320045290406911</v>
      </c>
      <c r="AJ152" s="75">
        <v>8.6440203858513431</v>
      </c>
      <c r="AK152" s="75"/>
      <c r="AL152" s="75">
        <v>14.886544405705896</v>
      </c>
      <c r="AM152" s="75">
        <v>5.2792436095791233</v>
      </c>
      <c r="AN152" s="75"/>
      <c r="AO152" s="75">
        <v>9.0058208050112825</v>
      </c>
      <c r="AP152" s="75">
        <v>2.5147627152942835</v>
      </c>
      <c r="AQ152" s="75">
        <v>1.9542915668841401</v>
      </c>
      <c r="AR152" s="75"/>
      <c r="AS152" s="790">
        <v>0.70386151920577167</v>
      </c>
      <c r="AT152" s="75">
        <v>5.052372741915432E-2</v>
      </c>
      <c r="AU152" s="75">
        <v>3.4241359405966487</v>
      </c>
      <c r="AV152" s="75">
        <v>2.4179552630142176</v>
      </c>
      <c r="AW152" s="75">
        <v>0.68940099688582046</v>
      </c>
      <c r="AX152" s="75"/>
      <c r="AY152" s="75">
        <v>0.24651675291055047</v>
      </c>
      <c r="AZ152" s="75">
        <v>0.18897552932637293</v>
      </c>
      <c r="BA152" s="75">
        <v>2.6617329450328731E-2</v>
      </c>
      <c r="BB152" s="75">
        <v>3.5647439550294484</v>
      </c>
      <c r="BC152" s="75"/>
      <c r="BD152" s="75">
        <v>0.99954614816350162</v>
      </c>
      <c r="BE152" s="75">
        <v>6.0480859578811454</v>
      </c>
      <c r="BF152" s="75">
        <v>1.4890152285033676E-2</v>
      </c>
      <c r="BG152" s="75">
        <v>2.9940280292497063</v>
      </c>
      <c r="BH152" s="75">
        <v>2.2485309355550513</v>
      </c>
      <c r="BI152" s="75">
        <v>2.2207414353327182E-2</v>
      </c>
      <c r="BJ152" s="75">
        <v>3.380469526644986</v>
      </c>
      <c r="BK152" s="75"/>
      <c r="BL152" s="75">
        <v>0.39907938246665436</v>
      </c>
      <c r="BM152" s="75"/>
      <c r="BN152" s="75">
        <v>0.49954180417185151</v>
      </c>
      <c r="BO152" s="75">
        <v>7.636595143136657</v>
      </c>
      <c r="BP152" s="75">
        <v>5.140838894928053</v>
      </c>
      <c r="BQ152" s="75">
        <v>8.4449757759802537</v>
      </c>
      <c r="BR152" s="75"/>
      <c r="BS152" s="75">
        <v>4.8106007584420046E-2</v>
      </c>
      <c r="BT152" s="75">
        <v>4.135756515839403</v>
      </c>
      <c r="BU152" s="75">
        <v>6.7148525508329291</v>
      </c>
      <c r="BV152" s="75">
        <v>0.76372222113417554</v>
      </c>
      <c r="BW152" s="75">
        <v>3.3194191324193318</v>
      </c>
      <c r="BX152" s="75">
        <v>1.2806939974855356E-2</v>
      </c>
      <c r="BY152" s="75">
        <v>1.1594974209920421</v>
      </c>
      <c r="BZ152" s="75">
        <v>8.2842455963084269</v>
      </c>
      <c r="CA152" s="75"/>
      <c r="CB152" s="75">
        <v>1.2624143687863987</v>
      </c>
      <c r="CC152" s="75"/>
      <c r="CD152" s="75"/>
      <c r="CE152" s="75"/>
      <c r="CF152" s="75"/>
      <c r="CG152" s="75"/>
      <c r="CH152" s="75"/>
      <c r="CI152" s="75"/>
    </row>
    <row r="153" spans="2:87" x14ac:dyDescent="0.2">
      <c r="C153" t="s">
        <v>205</v>
      </c>
      <c r="E153" s="2" t="s">
        <v>130</v>
      </c>
      <c r="F153" t="s">
        <v>112</v>
      </c>
      <c r="H153" s="75">
        <v>7.8105833696774463</v>
      </c>
      <c r="I153" s="75">
        <v>3.2510010689864419</v>
      </c>
      <c r="J153" s="75">
        <v>14.624000406603889</v>
      </c>
      <c r="K153" s="75">
        <v>0.29180471189431684</v>
      </c>
      <c r="L153" s="75"/>
      <c r="M153" s="75">
        <v>0.22917795045412578</v>
      </c>
      <c r="N153" s="75">
        <v>-6.6951881306753676E-3</v>
      </c>
      <c r="O153" s="75"/>
      <c r="P153" s="75">
        <v>0.96182927750205038</v>
      </c>
      <c r="Q153" s="75">
        <v>5.3057284782495531</v>
      </c>
      <c r="R153" s="75">
        <v>16.796368483064619</v>
      </c>
      <c r="S153" s="75">
        <v>2.1310317442927902</v>
      </c>
      <c r="T153" s="75">
        <v>13.222330075819933</v>
      </c>
      <c r="U153" s="75">
        <v>3.1118819824941202</v>
      </c>
      <c r="V153" s="75">
        <v>2.4413707873838716E-3</v>
      </c>
      <c r="W153" s="75"/>
      <c r="X153" s="75">
        <v>1.5277207511981444E-2</v>
      </c>
      <c r="Y153" s="75">
        <v>9.6235812120723616E-2</v>
      </c>
      <c r="Z153" s="75">
        <v>0.91465604689307545</v>
      </c>
      <c r="AA153" s="75">
        <v>9.9529628016916742</v>
      </c>
      <c r="AB153" s="75">
        <v>0.81373637966726153</v>
      </c>
      <c r="AC153" s="75">
        <v>1.0905613366942406</v>
      </c>
      <c r="AD153" s="75">
        <v>8.8720880158775426</v>
      </c>
      <c r="AE153" s="75">
        <v>0.18993043592044317</v>
      </c>
      <c r="AF153" s="75">
        <v>3.1998510663822057</v>
      </c>
      <c r="AG153" s="75"/>
      <c r="AH153" s="75"/>
      <c r="AI153" s="75">
        <v>1.2193024618599644</v>
      </c>
      <c r="AJ153" s="75">
        <v>9.811651097891863</v>
      </c>
      <c r="AK153" s="75"/>
      <c r="AL153" s="75">
        <v>17.151041148996431</v>
      </c>
      <c r="AM153" s="75">
        <v>6.0815550457856515</v>
      </c>
      <c r="AN153" s="75"/>
      <c r="AO153" s="75">
        <v>9.4770834162695259</v>
      </c>
      <c r="AP153" s="75">
        <v>2.480786878466918</v>
      </c>
      <c r="AQ153" s="75">
        <v>2.1206071736097587</v>
      </c>
      <c r="AR153" s="75"/>
      <c r="AS153" s="790">
        <v>0.75275885086754668</v>
      </c>
      <c r="AT153" s="75">
        <v>3.6264403522867139E-2</v>
      </c>
      <c r="AU153" s="75">
        <v>3.4320837590981168</v>
      </c>
      <c r="AV153" s="75">
        <v>2.6434936119781844</v>
      </c>
      <c r="AW153" s="75">
        <v>0.59103120564000144</v>
      </c>
      <c r="AX153" s="75"/>
      <c r="AY153" s="75">
        <v>0.2525887736910099</v>
      </c>
      <c r="AZ153" s="75">
        <v>0.24995895488829373</v>
      </c>
      <c r="BA153" s="75">
        <v>3.8108879255968377E-2</v>
      </c>
      <c r="BB153" s="75">
        <v>3.7666076053938626</v>
      </c>
      <c r="BC153" s="75"/>
      <c r="BD153" s="75">
        <v>1.1847035843845841</v>
      </c>
      <c r="BE153" s="75">
        <v>6.2983982579920434</v>
      </c>
      <c r="BF153" s="75">
        <v>-7.6778775548586491E-3</v>
      </c>
      <c r="BG153" s="75">
        <v>2.9968595195096022</v>
      </c>
      <c r="BH153" s="75">
        <v>2.4803016380922136</v>
      </c>
      <c r="BI153" s="75">
        <v>2.898751647373107E-2</v>
      </c>
      <c r="BJ153" s="75">
        <v>3.8069595360291957</v>
      </c>
      <c r="BK153" s="75"/>
      <c r="BL153" s="75">
        <v>0.41169207105556199</v>
      </c>
      <c r="BM153" s="75"/>
      <c r="BN153" s="75">
        <v>0.62003964511090659</v>
      </c>
      <c r="BO153" s="75">
        <v>7.9724157519815781</v>
      </c>
      <c r="BP153" s="75">
        <v>6.6735205934260087</v>
      </c>
      <c r="BQ153" s="75">
        <v>9.425199016315803</v>
      </c>
      <c r="BR153" s="75"/>
      <c r="BS153" s="75">
        <v>6.0441239996353341E-2</v>
      </c>
      <c r="BT153" s="75">
        <v>4.7696932601059139</v>
      </c>
      <c r="BU153" s="75">
        <v>6.6496672014156255</v>
      </c>
      <c r="BV153" s="75">
        <v>0.73797730998718847</v>
      </c>
      <c r="BW153" s="75">
        <v>3.6831873748301049</v>
      </c>
      <c r="BX153" s="75">
        <v>1.332418467821582E-2</v>
      </c>
      <c r="BY153" s="75">
        <v>1.4597210455438192</v>
      </c>
      <c r="BZ153" s="75">
        <v>7.9849596801480347</v>
      </c>
      <c r="CA153" s="75"/>
      <c r="CB153" s="75">
        <v>1.2873778981550603</v>
      </c>
      <c r="CC153" s="75"/>
      <c r="CD153" s="75"/>
      <c r="CE153" s="75"/>
      <c r="CF153" s="75"/>
      <c r="CG153" s="75"/>
      <c r="CH153" s="75"/>
      <c r="CI153" s="75"/>
    </row>
    <row r="154" spans="2:87" x14ac:dyDescent="0.2">
      <c r="C154" t="s">
        <v>206</v>
      </c>
      <c r="E154" s="2" t="s">
        <v>130</v>
      </c>
      <c r="F154" t="s">
        <v>112</v>
      </c>
      <c r="H154" s="75">
        <v>7.9651824195978156</v>
      </c>
      <c r="I154" s="75">
        <v>3.86357437136096</v>
      </c>
      <c r="J154" s="75">
        <v>14.683851900350286</v>
      </c>
      <c r="K154" s="75">
        <v>0.24436241083384125</v>
      </c>
      <c r="L154" s="75"/>
      <c r="M154" s="75">
        <v>0.28755396338559841</v>
      </c>
      <c r="N154" s="75">
        <v>-8.1908166771065168E-3</v>
      </c>
      <c r="O154" s="75"/>
      <c r="P154" s="75">
        <v>1.3731410988915251</v>
      </c>
      <c r="Q154" s="75">
        <v>5.2864643927267423</v>
      </c>
      <c r="R154" s="75">
        <v>15.570070438170474</v>
      </c>
      <c r="S154" s="75">
        <v>2.7110679962554189</v>
      </c>
      <c r="T154" s="75">
        <v>15.61636255321293</v>
      </c>
      <c r="U154" s="75">
        <v>3.1985677732562241</v>
      </c>
      <c r="V154" s="75">
        <v>4.2109210420588124E-3</v>
      </c>
      <c r="W154" s="75"/>
      <c r="X154" s="75">
        <v>3.1082102134490069E-2</v>
      </c>
      <c r="Y154" s="75">
        <v>0.17630519156612942</v>
      </c>
      <c r="Z154" s="75">
        <v>0.85786739122380906</v>
      </c>
      <c r="AA154" s="75">
        <v>10.248207273641187</v>
      </c>
      <c r="AB154" s="75">
        <v>0.98332368643669277</v>
      </c>
      <c r="AC154" s="75">
        <v>1.1000955903502911</v>
      </c>
      <c r="AD154" s="75">
        <v>9.1289653315355892</v>
      </c>
      <c r="AE154" s="75">
        <v>0.34519063800168082</v>
      </c>
      <c r="AF154" s="75">
        <v>3.2617501493090901</v>
      </c>
      <c r="AG154" s="75"/>
      <c r="AH154" s="75"/>
      <c r="AI154" s="75">
        <v>0.56305078653535678</v>
      </c>
      <c r="AJ154" s="75">
        <v>8.430014520649971</v>
      </c>
      <c r="AK154" s="75"/>
      <c r="AL154" s="75">
        <v>16.713893117260596</v>
      </c>
      <c r="AM154" s="75">
        <v>5.3496198041601772</v>
      </c>
      <c r="AN154" s="75"/>
      <c r="AO154" s="75">
        <v>9.0763795414025079</v>
      </c>
      <c r="AP154" s="75">
        <v>2.1647249277921121</v>
      </c>
      <c r="AQ154" s="75">
        <v>2.9231298762078985</v>
      </c>
      <c r="AR154" s="75"/>
      <c r="AS154" s="790">
        <v>0.77332458947964156</v>
      </c>
      <c r="AT154" s="75">
        <v>9.2284920723277788E-3</v>
      </c>
      <c r="AU154" s="75">
        <v>3.6871576597410498</v>
      </c>
      <c r="AV154" s="75">
        <v>2.7835958453011673</v>
      </c>
      <c r="AW154" s="75">
        <v>0.46246630496860214</v>
      </c>
      <c r="AX154" s="75"/>
      <c r="AY154" s="75">
        <v>0.33540708513161138</v>
      </c>
      <c r="AZ154" s="75">
        <v>0.36168775312170631</v>
      </c>
      <c r="BA154" s="75">
        <v>8.8204598275951757E-2</v>
      </c>
      <c r="BB154" s="75">
        <v>3.7799217985360278</v>
      </c>
      <c r="BC154" s="75"/>
      <c r="BD154" s="75">
        <v>1.2855691024269196</v>
      </c>
      <c r="BE154" s="75">
        <v>6.7821280294895034</v>
      </c>
      <c r="BF154" s="75">
        <v>-4.8033179300783794E-3</v>
      </c>
      <c r="BG154" s="75">
        <v>3.4682239291670967</v>
      </c>
      <c r="BH154" s="75">
        <v>2.5735715521781173</v>
      </c>
      <c r="BI154" s="75">
        <v>0.15679616480556707</v>
      </c>
      <c r="BJ154" s="75">
        <v>4.3881501940435266</v>
      </c>
      <c r="BK154" s="75"/>
      <c r="BL154" s="75">
        <v>0.59302636223266225</v>
      </c>
      <c r="BM154" s="75"/>
      <c r="BN154" s="75">
        <v>0.77839513812633254</v>
      </c>
      <c r="BO154" s="75">
        <v>8.4715743786450908</v>
      </c>
      <c r="BP154" s="75">
        <v>6.0820466628945509</v>
      </c>
      <c r="BQ154" s="75">
        <v>8.2524181828981931</v>
      </c>
      <c r="BR154" s="75"/>
      <c r="BS154" s="75">
        <v>0.24585730805285852</v>
      </c>
      <c r="BT154" s="75">
        <v>4.447077455957551</v>
      </c>
      <c r="BU154" s="75">
        <v>7.0963569970146292</v>
      </c>
      <c r="BV154" s="75">
        <v>0.58330522987964128</v>
      </c>
      <c r="BW154" s="75">
        <v>5.4782533234531128</v>
      </c>
      <c r="BX154" s="75">
        <v>2.5482209420850277E-2</v>
      </c>
      <c r="BY154" s="75">
        <v>1.8006574934496249</v>
      </c>
      <c r="BZ154" s="75">
        <v>8.4409904059546026</v>
      </c>
      <c r="CA154" s="75"/>
      <c r="CB154" s="75">
        <v>1.7141068276282978</v>
      </c>
      <c r="CC154" s="75"/>
      <c r="CD154" s="75"/>
      <c r="CE154" s="75"/>
      <c r="CF154" s="75"/>
      <c r="CG154" s="75"/>
      <c r="CH154" s="75"/>
      <c r="CI154" s="75"/>
    </row>
    <row r="155" spans="2:87" x14ac:dyDescent="0.2">
      <c r="C155" t="s">
        <v>207</v>
      </c>
      <c r="E155" s="2" t="s">
        <v>130</v>
      </c>
      <c r="F155" t="s">
        <v>112</v>
      </c>
      <c r="H155" s="75">
        <v>2.1362123646353224</v>
      </c>
      <c r="I155" s="75">
        <v>-0.37182265013067678</v>
      </c>
      <c r="J155" s="75">
        <v>-3.3867689743942488</v>
      </c>
      <c r="K155" s="75">
        <v>-1.2305569403593488</v>
      </c>
      <c r="L155" s="75"/>
      <c r="M155" s="75">
        <v>-1.6865258048190996</v>
      </c>
      <c r="N155" s="75">
        <v>-0.57557047700929542</v>
      </c>
      <c r="O155" s="75"/>
      <c r="P155" s="75">
        <v>-0.95403344785348754</v>
      </c>
      <c r="Q155" s="75">
        <v>-2.9065292591855281</v>
      </c>
      <c r="R155" s="75">
        <v>-4.5003541889131808</v>
      </c>
      <c r="S155" s="75">
        <v>-2.0849689600671284</v>
      </c>
      <c r="T155" s="75">
        <v>-4.4958387244850702</v>
      </c>
      <c r="U155" s="75">
        <v>-2.8965019080374739</v>
      </c>
      <c r="V155" s="75">
        <v>-0.57757289985228866</v>
      </c>
      <c r="W155" s="75"/>
      <c r="X155" s="75">
        <v>-0.68306850738523317</v>
      </c>
      <c r="Y155" s="75">
        <v>-0.35618390125850646</v>
      </c>
      <c r="Z155" s="75">
        <v>-1.9297437084110263</v>
      </c>
      <c r="AA155" s="75">
        <v>-2.999628306844567</v>
      </c>
      <c r="AB155" s="75">
        <v>-1.5495409917880529</v>
      </c>
      <c r="AC155" s="75">
        <v>-2.3149583131425207</v>
      </c>
      <c r="AD155" s="75">
        <v>-3.5209619993142258</v>
      </c>
      <c r="AE155" s="75">
        <v>-1.0591887891011955</v>
      </c>
      <c r="AF155" s="75">
        <v>-2.1205824411936658</v>
      </c>
      <c r="AG155" s="75"/>
      <c r="AH155" s="75"/>
      <c r="AI155" s="75">
        <v>-0.64177235572090952</v>
      </c>
      <c r="AJ155" s="75">
        <v>-3.6101983624975991</v>
      </c>
      <c r="AK155" s="75"/>
      <c r="AL155" s="75">
        <v>-4.85740219758297</v>
      </c>
      <c r="AM155" s="75">
        <v>-3.7043299917824797</v>
      </c>
      <c r="AN155" s="75"/>
      <c r="AO155" s="75">
        <v>3.8062045268757503</v>
      </c>
      <c r="AP155" s="75">
        <v>0.69779176687983602</v>
      </c>
      <c r="AQ155" s="75">
        <v>-1.2212572434778073</v>
      </c>
      <c r="AR155" s="75"/>
      <c r="AS155" s="790">
        <v>-2.0494091148104836</v>
      </c>
      <c r="AT155" s="75">
        <v>-0.37859653927251785</v>
      </c>
      <c r="AU155" s="75">
        <v>-2.9276127630310298</v>
      </c>
      <c r="AV155" s="75">
        <v>-1.7086926402508031</v>
      </c>
      <c r="AW155" s="75">
        <v>1.7529243933963552E-2</v>
      </c>
      <c r="AX155" s="75"/>
      <c r="AY155" s="75">
        <v>-0.65283953391441607</v>
      </c>
      <c r="AZ155" s="75">
        <v>-0.93913010173987554</v>
      </c>
      <c r="BA155" s="75">
        <v>-0.23423571671554264</v>
      </c>
      <c r="BB155" s="75">
        <v>-2.0867431967549908</v>
      </c>
      <c r="BC155" s="75"/>
      <c r="BD155" s="75">
        <v>-1.5378934323621247</v>
      </c>
      <c r="BE155" s="75">
        <v>-1.9959123013972808</v>
      </c>
      <c r="BF155" s="75">
        <v>-0.53386277844248264</v>
      </c>
      <c r="BG155" s="75">
        <v>-2.6518377015469277</v>
      </c>
      <c r="BH155" s="75">
        <v>-2.3014290952151728</v>
      </c>
      <c r="BI155" s="75">
        <v>-0.88960094534330025</v>
      </c>
      <c r="BJ155" s="75">
        <v>-2.4860431625379102</v>
      </c>
      <c r="BK155" s="75"/>
      <c r="BL155" s="75">
        <v>-1.5923456276514092</v>
      </c>
      <c r="BM155" s="75"/>
      <c r="BN155" s="75">
        <v>-1.3149298504536018</v>
      </c>
      <c r="BO155" s="75">
        <v>-3.6945623814044266</v>
      </c>
      <c r="BP155" s="75">
        <v>-3.3404724241894042</v>
      </c>
      <c r="BQ155" s="75">
        <v>-2.0861514346883561</v>
      </c>
      <c r="BR155" s="75"/>
      <c r="BS155" s="75">
        <v>-0.7803497350782318</v>
      </c>
      <c r="BT155" s="75">
        <v>-2.9086177185559761</v>
      </c>
      <c r="BU155" s="75">
        <v>1.8480206965322772</v>
      </c>
      <c r="BV155" s="75">
        <v>0.19897035449385767</v>
      </c>
      <c r="BW155" s="75">
        <v>-2.3912228827784365</v>
      </c>
      <c r="BX155" s="75">
        <v>-0.58427675063188711</v>
      </c>
      <c r="BY155" s="75">
        <v>-1.8117195707843525</v>
      </c>
      <c r="BZ155" s="75">
        <v>-3.2504549464613217</v>
      </c>
      <c r="CA155" s="75"/>
      <c r="CB155" s="75">
        <v>-1.7197256361716955</v>
      </c>
      <c r="CC155" s="75"/>
      <c r="CD155" s="75"/>
      <c r="CE155" s="75"/>
      <c r="CF155" s="75"/>
    </row>
    <row r="156" spans="2:87" x14ac:dyDescent="0.2">
      <c r="C156" t="s">
        <v>208</v>
      </c>
      <c r="E156" s="2" t="s">
        <v>130</v>
      </c>
      <c r="F156" t="s">
        <v>112</v>
      </c>
      <c r="H156" s="52">
        <v>1.033544501828763</v>
      </c>
      <c r="I156" s="52">
        <v>0.34286406136409542</v>
      </c>
      <c r="J156" s="43">
        <v>-0.16833300757779091</v>
      </c>
      <c r="K156" s="52">
        <v>0.26756862568735507</v>
      </c>
      <c r="L156" s="52"/>
      <c r="M156" s="52">
        <v>0.62139835736059879</v>
      </c>
      <c r="N156" s="52">
        <v>0.51240770043246053</v>
      </c>
      <c r="O156" s="52"/>
      <c r="P156" s="52">
        <v>0.37118883779787976</v>
      </c>
      <c r="Q156" s="52">
        <v>0.98659458590579863</v>
      </c>
      <c r="R156" s="52">
        <v>-0.49418999283126808</v>
      </c>
      <c r="S156" s="52">
        <v>1.3366415294623328</v>
      </c>
      <c r="T156" s="52">
        <v>1.7911125867160607</v>
      </c>
      <c r="U156" s="52">
        <v>0.97643034553975361</v>
      </c>
      <c r="V156" s="52">
        <v>0.86727281940018164</v>
      </c>
      <c r="W156" s="52"/>
      <c r="X156" s="52">
        <v>0.59061577404512544</v>
      </c>
      <c r="Y156" s="52">
        <v>0.47994424950005354</v>
      </c>
      <c r="Z156" s="52">
        <v>0.61265199023204764</v>
      </c>
      <c r="AA156" s="52">
        <v>6.5978604081247949E-2</v>
      </c>
      <c r="AB156" s="52">
        <v>0.68481551009457242</v>
      </c>
      <c r="AC156" s="52">
        <v>0.82411273639822791</v>
      </c>
      <c r="AD156" s="52">
        <v>-3.2940639731929074E-2</v>
      </c>
      <c r="AE156" s="52">
        <v>0.19227868723099714</v>
      </c>
      <c r="AF156" s="52">
        <v>1.1751019941036538</v>
      </c>
      <c r="AG156" s="52"/>
      <c r="AH156" s="52"/>
      <c r="AI156" s="52">
        <v>0.66352632449055471</v>
      </c>
      <c r="AJ156" s="52">
        <v>-0.21331519111334604</v>
      </c>
      <c r="AK156" s="52"/>
      <c r="AL156" s="52">
        <v>0.5006319665863922</v>
      </c>
      <c r="AM156" s="52">
        <v>-3.1126836766340461E-2</v>
      </c>
      <c r="AN156" s="52"/>
      <c r="AO156" s="52">
        <v>0.63942102770472742</v>
      </c>
      <c r="AP156" s="52">
        <v>1.1814958940644757</v>
      </c>
      <c r="AQ156" s="52">
        <v>2.4184165113871252</v>
      </c>
      <c r="AR156" s="52"/>
      <c r="AS156" s="788">
        <v>0.22337672652316376</v>
      </c>
      <c r="AT156" s="52">
        <v>1.1147248490789508</v>
      </c>
      <c r="AU156" s="52">
        <v>0.86770673397297726</v>
      </c>
      <c r="AV156" s="52">
        <v>0.67955491094918297</v>
      </c>
      <c r="AW156" s="52">
        <v>0.8023975040623027</v>
      </c>
      <c r="AX156" s="52"/>
      <c r="AY156" s="52">
        <v>3.2230768352272614</v>
      </c>
      <c r="AZ156" s="52">
        <v>0.85170443395922479</v>
      </c>
      <c r="BA156" s="52">
        <v>0.90254456330918265</v>
      </c>
      <c r="BB156" s="52">
        <v>1.7264764135698285</v>
      </c>
      <c r="BC156" s="52"/>
      <c r="BD156" s="52">
        <v>0.17546361349503747</v>
      </c>
      <c r="BE156" s="52">
        <v>-0.12517039949746023</v>
      </c>
      <c r="BF156" s="52">
        <v>1.4054806100996786</v>
      </c>
      <c r="BG156" s="52">
        <v>0.99549464408683097</v>
      </c>
      <c r="BH156" s="52">
        <v>1.0217325537050441</v>
      </c>
      <c r="BI156" s="52">
        <v>0.99963030201640313</v>
      </c>
      <c r="BJ156" s="52">
        <v>0.71784631259348897</v>
      </c>
      <c r="BK156" s="52"/>
      <c r="BL156" s="52">
        <v>0.54524740595492793</v>
      </c>
      <c r="BM156" s="52"/>
      <c r="BN156" s="52">
        <v>0.20841800561238227</v>
      </c>
      <c r="BO156" s="52">
        <v>0.35558350317124343</v>
      </c>
      <c r="BP156" s="52">
        <v>0.10826057598903388</v>
      </c>
      <c r="BQ156" s="52">
        <v>0.24564863097476766</v>
      </c>
      <c r="BR156" s="52"/>
      <c r="BS156" s="52">
        <v>0.25394121279274245</v>
      </c>
      <c r="BT156" s="52">
        <v>1.1826559272068893</v>
      </c>
      <c r="BU156" s="52">
        <v>0.87476757262388338</v>
      </c>
      <c r="BV156" s="52">
        <v>0.88115079366295523</v>
      </c>
      <c r="BW156" s="52">
        <v>1.4150009205252339</v>
      </c>
      <c r="BX156" s="52">
        <v>0.97736111121929081</v>
      </c>
      <c r="BY156" s="52">
        <v>0.95988508399593742</v>
      </c>
      <c r="BZ156" s="52">
        <v>0.52945149255819335</v>
      </c>
      <c r="CA156" s="52"/>
      <c r="CB156" s="52">
        <v>0.687608163131468</v>
      </c>
      <c r="CC156" s="52"/>
      <c r="CD156" s="52"/>
      <c r="CE156" s="52"/>
      <c r="CF156" s="52"/>
    </row>
    <row r="157" spans="2:87" x14ac:dyDescent="0.2">
      <c r="C157" t="s">
        <v>209</v>
      </c>
      <c r="E157" s="2" t="s">
        <v>130</v>
      </c>
      <c r="F157" t="s">
        <v>112</v>
      </c>
      <c r="H157">
        <v>14</v>
      </c>
      <c r="I157">
        <v>14</v>
      </c>
      <c r="J157">
        <v>14</v>
      </c>
      <c r="K157">
        <v>14</v>
      </c>
      <c r="L157">
        <v>14</v>
      </c>
      <c r="M157">
        <v>14</v>
      </c>
      <c r="N157">
        <v>14</v>
      </c>
      <c r="O157">
        <v>14</v>
      </c>
      <c r="P157">
        <v>14</v>
      </c>
      <c r="Q157">
        <v>14</v>
      </c>
      <c r="R157">
        <v>14</v>
      </c>
      <c r="S157">
        <v>14</v>
      </c>
      <c r="T157">
        <v>14</v>
      </c>
      <c r="U157">
        <v>14</v>
      </c>
      <c r="V157">
        <v>14</v>
      </c>
      <c r="W157">
        <v>14</v>
      </c>
      <c r="X157">
        <v>14</v>
      </c>
      <c r="Y157">
        <v>14</v>
      </c>
      <c r="Z157">
        <v>14</v>
      </c>
      <c r="AA157">
        <v>14</v>
      </c>
      <c r="AB157">
        <v>14</v>
      </c>
      <c r="AC157">
        <v>14</v>
      </c>
      <c r="AD157">
        <v>14</v>
      </c>
      <c r="AE157">
        <v>14</v>
      </c>
      <c r="AF157">
        <v>14</v>
      </c>
      <c r="AG157">
        <v>14</v>
      </c>
      <c r="AH157">
        <v>14</v>
      </c>
      <c r="AI157">
        <v>14</v>
      </c>
      <c r="AJ157">
        <v>14</v>
      </c>
      <c r="AK157">
        <v>14</v>
      </c>
      <c r="AL157">
        <v>14</v>
      </c>
      <c r="AM157">
        <v>14</v>
      </c>
      <c r="AN157">
        <v>14</v>
      </c>
      <c r="AO157">
        <v>14</v>
      </c>
      <c r="AP157">
        <v>14</v>
      </c>
      <c r="AQ157">
        <v>14</v>
      </c>
      <c r="AR157">
        <v>14</v>
      </c>
      <c r="AS157" s="336">
        <v>14</v>
      </c>
      <c r="AT157">
        <v>14</v>
      </c>
      <c r="AU157">
        <v>14</v>
      </c>
      <c r="AV157">
        <v>14</v>
      </c>
      <c r="AW157">
        <v>14</v>
      </c>
      <c r="AX157">
        <v>14</v>
      </c>
      <c r="AY157">
        <v>14</v>
      </c>
      <c r="AZ157">
        <v>14</v>
      </c>
      <c r="BA157">
        <v>14</v>
      </c>
      <c r="BB157">
        <v>14</v>
      </c>
      <c r="BC157">
        <v>14</v>
      </c>
      <c r="BD157">
        <v>14</v>
      </c>
      <c r="BE157">
        <v>14</v>
      </c>
      <c r="BF157">
        <v>14</v>
      </c>
      <c r="BG157">
        <v>14</v>
      </c>
      <c r="BH157">
        <v>14</v>
      </c>
      <c r="BI157">
        <v>14</v>
      </c>
      <c r="BJ157">
        <v>14</v>
      </c>
      <c r="BK157">
        <v>14</v>
      </c>
      <c r="BL157">
        <v>14</v>
      </c>
      <c r="BM157">
        <v>14</v>
      </c>
      <c r="BN157">
        <v>14</v>
      </c>
      <c r="BO157">
        <v>14</v>
      </c>
      <c r="BP157">
        <v>14</v>
      </c>
      <c r="BQ157">
        <v>14</v>
      </c>
      <c r="BR157">
        <v>14</v>
      </c>
      <c r="BS157">
        <v>14</v>
      </c>
      <c r="BT157">
        <v>14</v>
      </c>
      <c r="BU157">
        <v>14</v>
      </c>
      <c r="BV157">
        <v>14</v>
      </c>
      <c r="BW157">
        <v>14</v>
      </c>
      <c r="BX157">
        <v>14</v>
      </c>
      <c r="BY157">
        <v>14</v>
      </c>
      <c r="BZ157">
        <v>14</v>
      </c>
      <c r="CA157">
        <v>14</v>
      </c>
      <c r="CB157">
        <v>14</v>
      </c>
      <c r="CC157">
        <v>14</v>
      </c>
    </row>
    <row r="159" spans="2:87" x14ac:dyDescent="0.2">
      <c r="B159" s="31" t="s">
        <v>212</v>
      </c>
    </row>
    <row r="161" spans="3:87" x14ac:dyDescent="0.2">
      <c r="C161" t="s">
        <v>191</v>
      </c>
      <c r="E161" s="2" t="s">
        <v>130</v>
      </c>
      <c r="F161" t="s">
        <v>112</v>
      </c>
      <c r="H161" s="70">
        <v>12.817219145404639</v>
      </c>
      <c r="I161" s="70">
        <v>12.809732041092667</v>
      </c>
      <c r="J161" s="70">
        <v>12.815667288766317</v>
      </c>
      <c r="K161" s="70">
        <v>12.814549938113361</v>
      </c>
      <c r="L161" s="70"/>
      <c r="M161" s="70">
        <v>12.81527413480965</v>
      </c>
      <c r="N161" s="70">
        <v>12.816805233884939</v>
      </c>
      <c r="O161" s="70"/>
      <c r="P161" s="70">
        <v>12.81288440307239</v>
      </c>
      <c r="Q161" s="70">
        <v>12.81331330994302</v>
      </c>
      <c r="R161" s="70">
        <v>12.814736982825067</v>
      </c>
      <c r="S161" s="70">
        <v>12.812338831390388</v>
      </c>
      <c r="T161" s="70">
        <v>12.810934558134596</v>
      </c>
      <c r="U161" s="70">
        <v>12.811148202512005</v>
      </c>
      <c r="V161" s="70">
        <v>12.816571389915095</v>
      </c>
      <c r="W161" s="70"/>
      <c r="X161" s="70">
        <v>12.821412544937436</v>
      </c>
      <c r="Y161" s="70">
        <v>12.819095782593745</v>
      </c>
      <c r="Z161" s="70">
        <v>12.812096781482326</v>
      </c>
      <c r="AA161" s="70">
        <v>12.820454839694522</v>
      </c>
      <c r="AB161" s="70">
        <v>12.815345078290729</v>
      </c>
      <c r="AC161" s="70">
        <v>12.815711468242117</v>
      </c>
      <c r="AD161" s="70">
        <v>12.812372588661209</v>
      </c>
      <c r="AE161" s="70">
        <v>12.816091448430351</v>
      </c>
      <c r="AF161" s="70">
        <v>12.814546852239651</v>
      </c>
      <c r="AG161" s="70"/>
      <c r="AH161" s="70"/>
      <c r="AI161" s="70">
        <v>12.81145662132478</v>
      </c>
      <c r="AJ161" s="70">
        <v>12.814922528786086</v>
      </c>
      <c r="AK161" s="70"/>
      <c r="AL161" s="70">
        <v>12.817662753008971</v>
      </c>
      <c r="AM161" s="70">
        <v>12.806567709189416</v>
      </c>
      <c r="AN161" s="70"/>
      <c r="AO161" s="70">
        <v>12.815090519596231</v>
      </c>
      <c r="AP161" s="70">
        <v>12.815281989642113</v>
      </c>
      <c r="AQ161" s="70">
        <v>12.815901074724351</v>
      </c>
      <c r="AR161" s="70"/>
      <c r="AS161" s="789">
        <v>12.814116835927887</v>
      </c>
      <c r="AT161" s="70">
        <v>12.820177946526355</v>
      </c>
      <c r="AU161" s="70">
        <v>12.812859046489152</v>
      </c>
      <c r="AV161" s="70">
        <v>12.819461334344746</v>
      </c>
      <c r="AW161" s="70">
        <v>12.813083541286099</v>
      </c>
      <c r="AX161" s="70"/>
      <c r="AY161" s="70">
        <v>12.819261214706257</v>
      </c>
      <c r="AZ161" s="70">
        <v>12.814306444850608</v>
      </c>
      <c r="BA161" s="70">
        <v>12.787701892268222</v>
      </c>
      <c r="BB161" s="70">
        <v>12.810935258155617</v>
      </c>
      <c r="BC161" s="70"/>
      <c r="BD161" s="70">
        <v>12.814773798938791</v>
      </c>
      <c r="BE161" s="70">
        <v>12.831090199996751</v>
      </c>
      <c r="BF161" s="70">
        <v>12.811928566157505</v>
      </c>
      <c r="BG161" s="70">
        <v>12.814734709841771</v>
      </c>
      <c r="BH161" s="70">
        <v>12.814137975902941</v>
      </c>
      <c r="BI161" s="70">
        <v>12.819457458886518</v>
      </c>
      <c r="BJ161" s="70">
        <v>12.814374704096441</v>
      </c>
      <c r="BK161" s="70"/>
      <c r="BL161" s="70">
        <v>12.812937993392623</v>
      </c>
      <c r="BM161" s="70"/>
      <c r="BN161" s="70">
        <v>12.806437742471982</v>
      </c>
      <c r="BO161" s="70">
        <v>12.822060011014516</v>
      </c>
      <c r="BP161" s="70">
        <v>12.812317891678893</v>
      </c>
      <c r="BQ161" s="70">
        <v>12.814570121024731</v>
      </c>
      <c r="BR161" s="70"/>
      <c r="BS161" s="70">
        <v>12.809840579464703</v>
      </c>
      <c r="BT161" s="70">
        <v>12.814244071673096</v>
      </c>
      <c r="BU161" s="70">
        <v>12.802268129032575</v>
      </c>
      <c r="BV161" s="70">
        <v>12.814879887835255</v>
      </c>
      <c r="BW161" s="70">
        <v>12.815287046759257</v>
      </c>
      <c r="BX161" s="70">
        <v>12.81359917943923</v>
      </c>
      <c r="BY161" s="70">
        <v>12.815763359841434</v>
      </c>
      <c r="BZ161" s="70">
        <v>12.815289735331385</v>
      </c>
      <c r="CA161" s="70"/>
      <c r="CB161" s="70">
        <v>12.813463903341642</v>
      </c>
      <c r="CC161" s="70"/>
      <c r="CD161" s="70"/>
    </row>
    <row r="162" spans="3:87" x14ac:dyDescent="0.2">
      <c r="C162" t="s">
        <v>193</v>
      </c>
      <c r="E162" s="2" t="s">
        <v>130</v>
      </c>
      <c r="F162" t="s">
        <v>112</v>
      </c>
      <c r="H162" s="70">
        <v>-0.26552302123037452</v>
      </c>
      <c r="I162" s="70">
        <v>-0.12002300283450758</v>
      </c>
      <c r="J162" s="70">
        <v>-0.15752199707119277</v>
      </c>
      <c r="K162" s="70">
        <v>-0.20937450488929052</v>
      </c>
      <c r="L162" s="70"/>
      <c r="M162" s="70">
        <v>-0.16718913889904252</v>
      </c>
      <c r="N162" s="70">
        <v>-0.24009043216836687</v>
      </c>
      <c r="O162" s="70"/>
      <c r="P162" s="70">
        <v>-0.15877077896013955</v>
      </c>
      <c r="Q162" s="70">
        <v>-0.19811045599425076</v>
      </c>
      <c r="R162" s="70">
        <v>-0.16572146061811227</v>
      </c>
      <c r="S162" s="70">
        <v>-0.13656538423847123</v>
      </c>
      <c r="T162" s="70">
        <v>-0.26236977716652377</v>
      </c>
      <c r="U162" s="70">
        <v>-0.28027485649895761</v>
      </c>
      <c r="V162" s="70">
        <v>-0.22186195316777568</v>
      </c>
      <c r="W162" s="70"/>
      <c r="X162" s="70">
        <v>-0.17920287469858417</v>
      </c>
      <c r="Y162" s="70">
        <v>-0.27993108223560598</v>
      </c>
      <c r="Z162" s="70">
        <v>-0.18284009637381499</v>
      </c>
      <c r="AA162" s="70">
        <v>-0.16567857973331238</v>
      </c>
      <c r="AB162" s="70">
        <v>-0.27964474715387366</v>
      </c>
      <c r="AC162" s="70">
        <v>-0.16666804655809486</v>
      </c>
      <c r="AD162" s="70">
        <v>-0.15764845305500655</v>
      </c>
      <c r="AE162" s="70">
        <v>-0.16593648366696259</v>
      </c>
      <c r="AF162" s="70">
        <v>-0.240977163630133</v>
      </c>
      <c r="AG162" s="70"/>
      <c r="AH162" s="70"/>
      <c r="AI162" s="70">
        <v>-0.25245290716185642</v>
      </c>
      <c r="AJ162" s="70">
        <v>-0.16594262065740653</v>
      </c>
      <c r="AK162" s="70"/>
      <c r="AL162" s="70">
        <v>-0.10783551622151613</v>
      </c>
      <c r="AM162" s="70">
        <v>-0.1084006321112141</v>
      </c>
      <c r="AN162" s="70"/>
      <c r="AO162" s="70">
        <v>-0.23209983050503263</v>
      </c>
      <c r="AP162" s="70">
        <v>-0.26089939007328794</v>
      </c>
      <c r="AQ162" s="70">
        <v>-0.22576880942175423</v>
      </c>
      <c r="AR162" s="70"/>
      <c r="AS162" s="789">
        <v>-0.13603335705690961</v>
      </c>
      <c r="AT162" s="70">
        <v>-0.22149891146308545</v>
      </c>
      <c r="AU162" s="70">
        <v>-0.17011181079604354</v>
      </c>
      <c r="AV162" s="70">
        <v>-0.17583828497182133</v>
      </c>
      <c r="AW162" s="70">
        <v>-0.18367246952609373</v>
      </c>
      <c r="AX162" s="70"/>
      <c r="AY162" s="70">
        <v>-0.23970702417550699</v>
      </c>
      <c r="AZ162" s="70">
        <v>-0.24606780811026455</v>
      </c>
      <c r="BA162" s="70">
        <v>-0.15903270104631029</v>
      </c>
      <c r="BB162" s="70">
        <v>-0.15799055269453546</v>
      </c>
      <c r="BC162" s="70"/>
      <c r="BD162" s="70">
        <v>-0.12162776732508564</v>
      </c>
      <c r="BE162" s="70">
        <v>-0.18860240186391566</v>
      </c>
      <c r="BF162" s="70">
        <v>-0.25204489341849851</v>
      </c>
      <c r="BG162" s="70">
        <v>-0.24596440737084366</v>
      </c>
      <c r="BH162" s="70">
        <v>-0.22530913423695098</v>
      </c>
      <c r="BI162" s="70">
        <v>-0.26542282132108319</v>
      </c>
      <c r="BJ162" s="70">
        <v>-6.978039014516943E-2</v>
      </c>
      <c r="BK162" s="70"/>
      <c r="BL162" s="70">
        <v>-0.13103806812466287</v>
      </c>
      <c r="BM162" s="70"/>
      <c r="BN162" s="70">
        <v>-0.12087883824499875</v>
      </c>
      <c r="BO162" s="70">
        <v>-6.948398702832348E-2</v>
      </c>
      <c r="BP162" s="70">
        <v>-0.1609877297079555</v>
      </c>
      <c r="BQ162" s="70">
        <v>-0.15755418166255197</v>
      </c>
      <c r="BR162" s="70"/>
      <c r="BS162" s="70">
        <v>-0.15894332200675251</v>
      </c>
      <c r="BT162" s="70">
        <v>-0.20112286196417301</v>
      </c>
      <c r="BU162" s="70">
        <v>-0.2677000959050822</v>
      </c>
      <c r="BV162" s="70">
        <v>-0.26842714977307969</v>
      </c>
      <c r="BW162" s="70">
        <v>-0.22520433741622897</v>
      </c>
      <c r="BX162" s="70">
        <v>-0.22161848849786497</v>
      </c>
      <c r="BY162" s="70">
        <v>-0.15894097861901932</v>
      </c>
      <c r="BZ162" s="70">
        <v>-0.16496623893879572</v>
      </c>
      <c r="CA162" s="70"/>
      <c r="CB162" s="70">
        <v>-0.10202242146016265</v>
      </c>
      <c r="CC162" s="70"/>
      <c r="CD162" s="70"/>
    </row>
    <row r="163" spans="3:87" x14ac:dyDescent="0.2">
      <c r="C163" t="s">
        <v>194</v>
      </c>
      <c r="E163" s="2" t="s">
        <v>130</v>
      </c>
      <c r="F163" t="s">
        <v>112</v>
      </c>
      <c r="H163" s="70">
        <v>1.1943740345397995</v>
      </c>
      <c r="I163" s="70">
        <v>-0.7563968875970446</v>
      </c>
      <c r="J163" s="70">
        <v>-1.6260489240472289</v>
      </c>
      <c r="K163" s="70">
        <v>-0.23842432661566756</v>
      </c>
      <c r="L163" s="70"/>
      <c r="M163" s="70">
        <v>-0.1977025140033179</v>
      </c>
      <c r="N163" s="70">
        <v>3.4225730757842431E-2</v>
      </c>
      <c r="O163" s="70"/>
      <c r="P163" s="70">
        <v>-0.33716806646774761</v>
      </c>
      <c r="Q163" s="70">
        <v>-0.96862375570254078</v>
      </c>
      <c r="R163" s="70">
        <v>-1.7580603738613159</v>
      </c>
      <c r="S163" s="70">
        <v>-0.54999123994780552</v>
      </c>
      <c r="T163" s="70">
        <v>-1.4634452005977541</v>
      </c>
      <c r="U163" s="70">
        <v>-0.715742439815924</v>
      </c>
      <c r="V163" s="70">
        <v>2.5938896921116332E-2</v>
      </c>
      <c r="W163" s="70"/>
      <c r="X163" s="70">
        <v>-1.9493833840309515E-2</v>
      </c>
      <c r="Y163" s="70">
        <v>0.15887638639569152</v>
      </c>
      <c r="Z163" s="70">
        <v>-0.44848355107978</v>
      </c>
      <c r="AA163" s="70">
        <v>-1.3122497168441818</v>
      </c>
      <c r="AB163" s="70">
        <v>-0.32470732371370264</v>
      </c>
      <c r="AC163" s="70">
        <v>-0.48574730998560955</v>
      </c>
      <c r="AD163" s="70">
        <v>-1.2611461413545548</v>
      </c>
      <c r="AE163" s="70">
        <v>-0.12344397718991215</v>
      </c>
      <c r="AF163" s="70">
        <v>-0.74260887431538458</v>
      </c>
      <c r="AG163" s="70"/>
      <c r="AH163" s="70"/>
      <c r="AI163" s="70">
        <v>-0.45108153889361702</v>
      </c>
      <c r="AJ163" s="70">
        <v>-1.3944375173028964</v>
      </c>
      <c r="AK163" s="70"/>
      <c r="AL163" s="70">
        <v>-1.774018642252948</v>
      </c>
      <c r="AM163" s="70">
        <v>-1.0883507025939831</v>
      </c>
      <c r="AN163" s="70"/>
      <c r="AO163" s="70">
        <v>1.238024598845644</v>
      </c>
      <c r="AP163" s="70">
        <v>0.7551256806303569</v>
      </c>
      <c r="AQ163" s="70">
        <v>-0.52683476210030589</v>
      </c>
      <c r="AR163" s="70"/>
      <c r="AS163" s="789">
        <v>-0.36660706135612892</v>
      </c>
      <c r="AT163" s="70">
        <v>0.21392014914586527</v>
      </c>
      <c r="AU163" s="70">
        <v>-0.80103946968980722</v>
      </c>
      <c r="AV163" s="70">
        <v>-0.66649160077501601</v>
      </c>
      <c r="AW163" s="70">
        <v>0.42241044915782516</v>
      </c>
      <c r="AX163" s="70"/>
      <c r="AY163" s="70">
        <v>-0.19742731143213468</v>
      </c>
      <c r="AZ163" s="70">
        <v>-0.16185130619828655</v>
      </c>
      <c r="BA163" s="70">
        <v>-5.2618804918991124E-2</v>
      </c>
      <c r="BB163" s="70">
        <v>-0.84531698085438922</v>
      </c>
      <c r="BC163" s="70"/>
      <c r="BD163" s="70">
        <v>-0.42737987312252562</v>
      </c>
      <c r="BE163" s="70">
        <v>-1.0066848936096842</v>
      </c>
      <c r="BF163" s="70">
        <v>7.0368756339659749E-2</v>
      </c>
      <c r="BG163" s="70">
        <v>-0.7131473774163295</v>
      </c>
      <c r="BH163" s="70">
        <v>-0.65816819698590923</v>
      </c>
      <c r="BI163" s="70">
        <v>-2.9270861282071008E-2</v>
      </c>
      <c r="BJ163" s="70">
        <v>-0.76198397609776647</v>
      </c>
      <c r="BK163" s="70"/>
      <c r="BL163" s="70">
        <v>-0.19581051397279561</v>
      </c>
      <c r="BM163" s="70"/>
      <c r="BN163" s="70">
        <v>-0.27838648661686111</v>
      </c>
      <c r="BO163" s="70">
        <v>-1.1717486048236918</v>
      </c>
      <c r="BP163" s="70">
        <v>-1.0699195438826981</v>
      </c>
      <c r="BQ163" s="70">
        <v>-1.3837669900969669</v>
      </c>
      <c r="BR163" s="70"/>
      <c r="BS163" s="70">
        <v>-4.635467338607293E-2</v>
      </c>
      <c r="BT163" s="70">
        <v>-0.93710408916139243</v>
      </c>
      <c r="BU163" s="70">
        <v>1.1648120656777123</v>
      </c>
      <c r="BV163" s="70">
        <v>0.4328796143719883</v>
      </c>
      <c r="BW163" s="70">
        <v>-0.66402959310877041</v>
      </c>
      <c r="BX163" s="70">
        <v>-3.6786056460476037E-2</v>
      </c>
      <c r="BY163" s="70">
        <v>-0.42990930165423774</v>
      </c>
      <c r="BZ163" s="70">
        <v>-1.2508657901172153</v>
      </c>
      <c r="CA163" s="70"/>
      <c r="CB163" s="70">
        <v>-0.43362363983083885</v>
      </c>
      <c r="CC163" s="70"/>
      <c r="CD163" s="70"/>
    </row>
    <row r="164" spans="3:87" x14ac:dyDescent="0.2">
      <c r="C164" t="s">
        <v>195</v>
      </c>
      <c r="E164" s="2" t="s">
        <v>130</v>
      </c>
      <c r="F164" t="s">
        <v>112</v>
      </c>
      <c r="H164" s="70">
        <v>0.54881034955093044</v>
      </c>
      <c r="I164" s="70">
        <v>-0.30805260593119627</v>
      </c>
      <c r="J164" s="70">
        <v>-0.59490752035248329</v>
      </c>
      <c r="K164" s="70">
        <v>-7.2884090319695949E-2</v>
      </c>
      <c r="L164" s="70"/>
      <c r="M164" s="70">
        <v>-8.9126990802696066E-2</v>
      </c>
      <c r="N164" s="70">
        <v>1.5566068796261245E-2</v>
      </c>
      <c r="O164" s="70"/>
      <c r="P164" s="70">
        <v>-0.17587787634040611</v>
      </c>
      <c r="Q164" s="70">
        <v>-0.33384462527417247</v>
      </c>
      <c r="R164" s="70">
        <v>-0.56797994881407321</v>
      </c>
      <c r="S164" s="70">
        <v>-0.26285825402054996</v>
      </c>
      <c r="T164" s="70">
        <v>-0.62794465168091362</v>
      </c>
      <c r="U164" s="70">
        <v>-0.27922562795819394</v>
      </c>
      <c r="V164" s="70">
        <v>1.7276351963038353E-2</v>
      </c>
      <c r="W164" s="70"/>
      <c r="X164" s="70">
        <v>-1.5734085433805486E-2</v>
      </c>
      <c r="Y164" s="70">
        <v>0.10741290547504276</v>
      </c>
      <c r="Z164" s="70">
        <v>-0.14410720995694362</v>
      </c>
      <c r="AA164" s="70">
        <v>-0.4790424925357557</v>
      </c>
      <c r="AB164" s="70">
        <v>-0.14188496431576761</v>
      </c>
      <c r="AC164" s="70">
        <v>-0.16754092675848312</v>
      </c>
      <c r="AD164" s="70">
        <v>-0.46976936584797402</v>
      </c>
      <c r="AE164" s="70">
        <v>-8.4175275034520547E-2</v>
      </c>
      <c r="AF164" s="70">
        <v>-0.27020957060901718</v>
      </c>
      <c r="AG164" s="70"/>
      <c r="AH164" s="70"/>
      <c r="AI164" s="70">
        <v>-8.3333436179781659E-2</v>
      </c>
      <c r="AJ164" s="70">
        <v>-0.4353206774901221</v>
      </c>
      <c r="AK164" s="70"/>
      <c r="AL164" s="70">
        <v>-0.59258563182418689</v>
      </c>
      <c r="AM164" s="70">
        <v>-0.34563841711453536</v>
      </c>
      <c r="AN164" s="70"/>
      <c r="AO164" s="70">
        <v>0.56800814139231115</v>
      </c>
      <c r="AP164" s="70">
        <v>0.2374431691531276</v>
      </c>
      <c r="AQ164" s="70">
        <v>-0.26406185792102987</v>
      </c>
      <c r="AR164" s="70"/>
      <c r="AS164" s="789">
        <v>-0.13864028169091125</v>
      </c>
      <c r="AT164" s="70">
        <v>1.5108424498665313E-2</v>
      </c>
      <c r="AU164" s="70">
        <v>-0.31816748703569647</v>
      </c>
      <c r="AV164" s="70">
        <v>-0.25065740832083566</v>
      </c>
      <c r="AW164" s="70">
        <v>0.11701963056756606</v>
      </c>
      <c r="AX164" s="70"/>
      <c r="AY164" s="70">
        <v>-9.1775452383937875E-2</v>
      </c>
      <c r="AZ164" s="70">
        <v>-8.32531313056947E-2</v>
      </c>
      <c r="BA164" s="70">
        <v>-3.4237983402836521E-2</v>
      </c>
      <c r="BB164" s="70">
        <v>-0.30694966079055497</v>
      </c>
      <c r="BC164" s="70"/>
      <c r="BD164" s="70">
        <v>-0.16509162714345008</v>
      </c>
      <c r="BE164" s="70">
        <v>-0.37710090720578793</v>
      </c>
      <c r="BF164" s="70">
        <v>1.4766677830111954E-2</v>
      </c>
      <c r="BG164" s="70">
        <v>-0.29879104990451871</v>
      </c>
      <c r="BH164" s="70">
        <v>-0.24195814469697366</v>
      </c>
      <c r="BI164" s="70">
        <v>-5.2325633031686122E-2</v>
      </c>
      <c r="BJ164" s="70">
        <v>-0.31625978111814945</v>
      </c>
      <c r="BK164" s="70"/>
      <c r="BL164" s="70">
        <v>-0.16781465120702452</v>
      </c>
      <c r="BM164" s="70"/>
      <c r="BN164" s="70">
        <v>-0.13294222509122069</v>
      </c>
      <c r="BO164" s="70">
        <v>-0.44333243114541698</v>
      </c>
      <c r="BP164" s="70">
        <v>-0.33925653508136083</v>
      </c>
      <c r="BQ164" s="70">
        <v>-0.4346441407648497</v>
      </c>
      <c r="BR164" s="70"/>
      <c r="BS164" s="70">
        <v>-7.7643663748319977E-2</v>
      </c>
      <c r="BT164" s="70">
        <v>-0.31316302129709994</v>
      </c>
      <c r="BU164" s="70">
        <v>0.35077908408785152</v>
      </c>
      <c r="BV164" s="70">
        <v>0.12844039969071186</v>
      </c>
      <c r="BW164" s="70">
        <v>-0.36228099876675401</v>
      </c>
      <c r="BX164" s="70">
        <v>-2.4736354644343275E-2</v>
      </c>
      <c r="BY164" s="70">
        <v>-0.19421356134029985</v>
      </c>
      <c r="BZ164" s="70">
        <v>-0.47128148646843637</v>
      </c>
      <c r="CA164" s="70"/>
      <c r="CB164" s="70">
        <v>-0.2107996160735762</v>
      </c>
      <c r="CC164" s="70"/>
      <c r="CD164" s="70"/>
    </row>
    <row r="165" spans="3:87" x14ac:dyDescent="0.2">
      <c r="C165" t="s">
        <v>196</v>
      </c>
      <c r="E165" s="2" t="s">
        <v>130</v>
      </c>
      <c r="F165" t="s">
        <v>112</v>
      </c>
      <c r="H165" s="70">
        <v>0.26240310006602319</v>
      </c>
      <c r="I165" s="70">
        <v>-0.2180061104910061</v>
      </c>
      <c r="J165" s="70">
        <v>-0.39714924100142274</v>
      </c>
      <c r="K165" s="70">
        <v>-5.9347166238634598E-2</v>
      </c>
      <c r="L165" s="70"/>
      <c r="M165" s="70">
        <v>-5.4167726316196672E-2</v>
      </c>
      <c r="N165" s="70">
        <v>-9.361013706249359E-3</v>
      </c>
      <c r="O165" s="70"/>
      <c r="P165" s="70">
        <v>-0.12916112474437685</v>
      </c>
      <c r="Q165" s="70">
        <v>-0.2691020259483386</v>
      </c>
      <c r="R165" s="70">
        <v>-0.46268419115734999</v>
      </c>
      <c r="S165" s="70">
        <v>-0.17868907808953924</v>
      </c>
      <c r="T165" s="70">
        <v>-0.43100597242863703</v>
      </c>
      <c r="U165" s="70">
        <v>-0.19620454527836673</v>
      </c>
      <c r="V165" s="70">
        <v>4.4083903536458182E-3</v>
      </c>
      <c r="W165" s="70"/>
      <c r="X165" s="70">
        <v>-3.7709943945833026E-2</v>
      </c>
      <c r="Y165" s="70">
        <v>2.3678133453005585E-2</v>
      </c>
      <c r="Z165" s="70">
        <v>-9.7610627007319789E-2</v>
      </c>
      <c r="AA165" s="70">
        <v>-0.34790520646497419</v>
      </c>
      <c r="AB165" s="70">
        <v>-0.11680885022820692</v>
      </c>
      <c r="AC165" s="70">
        <v>-9.4050448988778373E-2</v>
      </c>
      <c r="AD165" s="70">
        <v>-0.33327343735280346</v>
      </c>
      <c r="AE165" s="70">
        <v>-7.041070313989313E-2</v>
      </c>
      <c r="AF165" s="70">
        <v>-0.21618216098617493</v>
      </c>
      <c r="AG165" s="70"/>
      <c r="AH165" s="70"/>
      <c r="AI165" s="70">
        <v>-0.12475245211315712</v>
      </c>
      <c r="AJ165" s="70">
        <v>-0.33565855148773405</v>
      </c>
      <c r="AK165" s="70"/>
      <c r="AL165" s="70">
        <v>-0.43663982456848555</v>
      </c>
      <c r="AM165" s="70">
        <v>-0.29019012860639865</v>
      </c>
      <c r="AN165" s="70"/>
      <c r="AO165" s="70">
        <v>0.32772035155258111</v>
      </c>
      <c r="AP165" s="70">
        <v>0.15401538779237081</v>
      </c>
      <c r="AQ165" s="70">
        <v>-0.18368937614048164</v>
      </c>
      <c r="AR165" s="70"/>
      <c r="AS165" s="789">
        <v>-9.5709726425920252E-2</v>
      </c>
      <c r="AT165" s="70">
        <v>8.8622303074429361E-3</v>
      </c>
      <c r="AU165" s="70">
        <v>-0.19263179416746609</v>
      </c>
      <c r="AV165" s="70">
        <v>-0.1818316653372814</v>
      </c>
      <c r="AW165" s="70">
        <v>6.6926985157773414E-2</v>
      </c>
      <c r="AX165" s="70"/>
      <c r="AY165" s="70">
        <v>-5.8991347104686516E-2</v>
      </c>
      <c r="AZ165" s="70">
        <v>-7.180143817158488E-2</v>
      </c>
      <c r="BA165" s="70">
        <v>-3.6665063742263485E-2</v>
      </c>
      <c r="BB165" s="70">
        <v>-0.21648089596292588</v>
      </c>
      <c r="BC165" s="70"/>
      <c r="BD165" s="70">
        <v>-0.13242391180858948</v>
      </c>
      <c r="BE165" s="70">
        <v>-0.30823368551233638</v>
      </c>
      <c r="BF165" s="70">
        <v>-5.1349334831359318E-3</v>
      </c>
      <c r="BG165" s="70">
        <v>-0.19857061778100971</v>
      </c>
      <c r="BH165" s="70">
        <v>-0.17738130704101915</v>
      </c>
      <c r="BI165" s="70">
        <v>-4.7561169660267452E-2</v>
      </c>
      <c r="BJ165" s="70">
        <v>-0.23515082350916111</v>
      </c>
      <c r="BK165" s="70"/>
      <c r="BL165" s="70">
        <v>-7.0645744815384853E-2</v>
      </c>
      <c r="BM165" s="70"/>
      <c r="BN165" s="70">
        <v>-9.9386780163486579E-2</v>
      </c>
      <c r="BO165" s="70">
        <v>-0.32485787187567411</v>
      </c>
      <c r="BP165" s="70">
        <v>-0.30175423548710467</v>
      </c>
      <c r="BQ165" s="70">
        <v>-0.32497829201620881</v>
      </c>
      <c r="BR165" s="70"/>
      <c r="BS165" s="70">
        <v>-5.9339404063604016E-2</v>
      </c>
      <c r="BT165" s="70">
        <v>-0.23808621768363647</v>
      </c>
      <c r="BU165" s="70">
        <v>0.23713455193013769</v>
      </c>
      <c r="BV165" s="70">
        <v>7.804320191204249E-2</v>
      </c>
      <c r="BW165" s="70">
        <v>-0.25195573549939099</v>
      </c>
      <c r="BX165" s="70">
        <v>-1.6921840860055264E-2</v>
      </c>
      <c r="BY165" s="70">
        <v>-0.15682159183595082</v>
      </c>
      <c r="BZ165" s="70">
        <v>-0.29739637721423978</v>
      </c>
      <c r="CA165" s="70"/>
      <c r="CB165" s="70">
        <v>-0.13734397736942963</v>
      </c>
      <c r="CC165" s="70"/>
      <c r="CD165" s="70"/>
    </row>
    <row r="166" spans="3:87" x14ac:dyDescent="0.2">
      <c r="C166" t="s">
        <v>197</v>
      </c>
      <c r="E166" s="2" t="s">
        <v>130</v>
      </c>
      <c r="F166" t="s">
        <v>112</v>
      </c>
      <c r="H166" s="70">
        <v>1.0890620617494197E-2</v>
      </c>
      <c r="I166" s="70">
        <v>2.2685035497769239E-3</v>
      </c>
      <c r="J166" s="70">
        <v>3.8952585099501277E-3</v>
      </c>
      <c r="K166" s="70">
        <v>7.2347477834605123E-3</v>
      </c>
      <c r="L166" s="70"/>
      <c r="M166" s="70">
        <v>4.2756253937137915E-3</v>
      </c>
      <c r="N166" s="70">
        <v>9.0250869574598196E-3</v>
      </c>
      <c r="O166" s="70"/>
      <c r="P166" s="70">
        <v>4.1318201700940964E-3</v>
      </c>
      <c r="Q166" s="70">
        <v>6.2289779346334506E-3</v>
      </c>
      <c r="R166" s="70">
        <v>4.2301598022921501E-3</v>
      </c>
      <c r="S166" s="70">
        <v>3.0119980936999077E-3</v>
      </c>
      <c r="T166" s="70">
        <v>1.184133939785503E-2</v>
      </c>
      <c r="U166" s="70">
        <v>1.2839259102967463E-2</v>
      </c>
      <c r="V166" s="70">
        <v>7.649044735983419E-3</v>
      </c>
      <c r="W166" s="70"/>
      <c r="X166" s="70">
        <v>5.5848492271629822E-3</v>
      </c>
      <c r="Y166" s="70">
        <v>1.2168128103720397E-2</v>
      </c>
      <c r="Z166" s="70">
        <v>5.3776204330527383E-3</v>
      </c>
      <c r="AA166" s="70">
        <v>4.2568759369322863E-3</v>
      </c>
      <c r="AB166" s="70">
        <v>1.2141982936663293E-2</v>
      </c>
      <c r="AC166" s="70">
        <v>4.1015636676119231E-3</v>
      </c>
      <c r="AD166" s="70">
        <v>3.8942721773239058E-3</v>
      </c>
      <c r="AE166" s="70">
        <v>4.5466690835122619E-3</v>
      </c>
      <c r="AF166" s="70">
        <v>9.2672002082907871E-3</v>
      </c>
      <c r="AG166" s="70"/>
      <c r="AH166" s="70"/>
      <c r="AI166" s="70">
        <v>1.0703047347762241E-2</v>
      </c>
      <c r="AJ166" s="70">
        <v>4.2593184381397326E-3</v>
      </c>
      <c r="AK166" s="70"/>
      <c r="AL166" s="70">
        <v>1.8630807492346889E-3</v>
      </c>
      <c r="AM166" s="70">
        <v>2.0067796655165527E-3</v>
      </c>
      <c r="AN166" s="70"/>
      <c r="AO166" s="70">
        <v>8.4492120619175867E-3</v>
      </c>
      <c r="AP166" s="70">
        <v>1.0686052140820768E-2</v>
      </c>
      <c r="AQ166" s="70">
        <v>8.0573630920492724E-3</v>
      </c>
      <c r="AR166" s="70"/>
      <c r="AS166" s="789">
        <v>3.1126938609146409E-3</v>
      </c>
      <c r="AT166" s="70">
        <v>7.7576912616142968E-3</v>
      </c>
      <c r="AU166" s="70">
        <v>4.6051942492541182E-3</v>
      </c>
      <c r="AV166" s="70">
        <v>4.9608018957760808E-3</v>
      </c>
      <c r="AW166" s="70">
        <v>5.5405206660397695E-3</v>
      </c>
      <c r="AX166" s="70"/>
      <c r="AY166" s="70">
        <v>9.6440322960990171E-3</v>
      </c>
      <c r="AZ166" s="70">
        <v>9.9071958389398435E-3</v>
      </c>
      <c r="BA166" s="70">
        <v>3.928728247804646E-3</v>
      </c>
      <c r="BB166" s="70">
        <v>3.5826123684908557E-3</v>
      </c>
      <c r="BC166" s="70"/>
      <c r="BD166" s="70">
        <v>2.280721167273971E-3</v>
      </c>
      <c r="BE166" s="70">
        <v>5.0324016960333826E-3</v>
      </c>
      <c r="BF166" s="70">
        <v>1.0417305407145744E-2</v>
      </c>
      <c r="BG166" s="70">
        <v>9.7535036710896198E-3</v>
      </c>
      <c r="BH166" s="70">
        <v>7.9284958750198628E-3</v>
      </c>
      <c r="BI166" s="70">
        <v>1.1213060429282348E-2</v>
      </c>
      <c r="BJ166" s="70">
        <v>7.6549161647192037E-4</v>
      </c>
      <c r="BK166" s="70"/>
      <c r="BL166" s="70">
        <v>2.5907794661933765E-3</v>
      </c>
      <c r="BM166" s="70"/>
      <c r="BN166" s="70">
        <v>2.6052590224189139E-3</v>
      </c>
      <c r="BO166" s="70">
        <v>6.9005954877231831E-4</v>
      </c>
      <c r="BP166" s="70">
        <v>4.084620559940114E-3</v>
      </c>
      <c r="BQ166" s="70">
        <v>3.9009582039331585E-3</v>
      </c>
      <c r="BR166" s="70"/>
      <c r="BS166" s="70">
        <v>4.5036124770816421E-3</v>
      </c>
      <c r="BT166" s="70">
        <v>6.4453451674660557E-3</v>
      </c>
      <c r="BU166" s="70">
        <v>1.1155507309933347E-2</v>
      </c>
      <c r="BV166" s="70">
        <v>1.1280848256017401E-2</v>
      </c>
      <c r="BW166" s="70">
        <v>7.8243098614497464E-3</v>
      </c>
      <c r="BX166" s="70">
        <v>8.2000236953494315E-3</v>
      </c>
      <c r="BY166" s="70">
        <v>3.9439007138951324E-3</v>
      </c>
      <c r="BZ166" s="70">
        <v>4.3489968786698712E-3</v>
      </c>
      <c r="CA166" s="70"/>
      <c r="CB166" s="70">
        <v>1.6761690448669421E-3</v>
      </c>
      <c r="CC166" s="70"/>
      <c r="CD166" s="70"/>
      <c r="CE166" s="70"/>
      <c r="CF166" s="70"/>
      <c r="CG166" s="70"/>
      <c r="CH166" s="70"/>
      <c r="CI166" s="70"/>
    </row>
    <row r="167" spans="3:87" x14ac:dyDescent="0.2">
      <c r="C167" t="s">
        <v>198</v>
      </c>
      <c r="E167" s="2" t="s">
        <v>130</v>
      </c>
      <c r="F167" t="s">
        <v>112</v>
      </c>
      <c r="H167" s="70">
        <v>-1.4783456808999571</v>
      </c>
      <c r="I167" s="70">
        <v>-0.54796521891530503</v>
      </c>
      <c r="J167" s="70">
        <v>-2.3756646098513485</v>
      </c>
      <c r="K167" s="70">
        <v>-5.5760556972512282E-2</v>
      </c>
      <c r="L167" s="70"/>
      <c r="M167" s="70">
        <v>-3.648708285770097E-2</v>
      </c>
      <c r="N167" s="70">
        <v>-1.1331016090223619E-3</v>
      </c>
      <c r="O167" s="70"/>
      <c r="P167" s="70">
        <v>-9.9963794717226426E-2</v>
      </c>
      <c r="Q167" s="70">
        <v>-0.92643684747342747</v>
      </c>
      <c r="R167" s="70">
        <v>-3.2307000044147052</v>
      </c>
      <c r="S167" s="70">
        <v>-0.3342223780107082</v>
      </c>
      <c r="T167" s="70">
        <v>-1.7900060178705637</v>
      </c>
      <c r="U167" s="70">
        <v>-0.51155892966984895</v>
      </c>
      <c r="V167" s="70">
        <v>-6.1839575675870376E-4</v>
      </c>
      <c r="W167" s="70"/>
      <c r="X167" s="70">
        <v>-3.8289334006279816E-4</v>
      </c>
      <c r="Y167" s="70">
        <v>-2.8314174181897692E-2</v>
      </c>
      <c r="Z167" s="70">
        <v>-0.18286374846797535</v>
      </c>
      <c r="AA167" s="70">
        <v>-1.8755778484105223</v>
      </c>
      <c r="AB167" s="70">
        <v>-9.9636014876299403E-2</v>
      </c>
      <c r="AC167" s="70">
        <v>-0.2069580499043995</v>
      </c>
      <c r="AD167" s="70">
        <v>-1.414872114387945</v>
      </c>
      <c r="AE167" s="70">
        <v>-1.5551331216198949E-2</v>
      </c>
      <c r="AF167" s="70">
        <v>-0.55708335423182964</v>
      </c>
      <c r="AG167" s="70"/>
      <c r="AH167" s="70"/>
      <c r="AI167" s="70">
        <v>-0.16953848657709691</v>
      </c>
      <c r="AJ167" s="70">
        <v>-1.1517208289126253</v>
      </c>
      <c r="AK167" s="70"/>
      <c r="AL167" s="70">
        <v>-3.3520628267134951</v>
      </c>
      <c r="AM167" s="70">
        <v>-1.1204173707818468</v>
      </c>
      <c r="AN167" s="70"/>
      <c r="AO167" s="70">
        <v>-1.8873538250935054</v>
      </c>
      <c r="AP167" s="70">
        <v>-0.54648177087554561</v>
      </c>
      <c r="AQ167" s="70">
        <v>-0.26889497711765392</v>
      </c>
      <c r="AR167" s="70"/>
      <c r="AS167" s="789">
        <v>-0.12722751087820436</v>
      </c>
      <c r="AT167" s="70">
        <v>-3.4551876408103158E-2</v>
      </c>
      <c r="AU167" s="70">
        <v>-0.59636737646790683</v>
      </c>
      <c r="AV167" s="70">
        <v>-0.43362956691640542</v>
      </c>
      <c r="AW167" s="70">
        <v>-0.17161223505690668</v>
      </c>
      <c r="AX167" s="70"/>
      <c r="AY167" s="70">
        <v>-4.2889323797800513E-2</v>
      </c>
      <c r="AZ167" s="70">
        <v>-2.4303628641617305E-2</v>
      </c>
      <c r="BA167" s="70">
        <v>-1.7505119813616208E-3</v>
      </c>
      <c r="BB167" s="70">
        <v>-0.66454037696313872</v>
      </c>
      <c r="BC167" s="70"/>
      <c r="BD167" s="70">
        <v>-0.16166844904130562</v>
      </c>
      <c r="BE167" s="70">
        <v>-1.4555591877150851</v>
      </c>
      <c r="BF167" s="70">
        <v>-4.8710883916711269E-3</v>
      </c>
      <c r="BG167" s="70">
        <v>-0.48468278846124208</v>
      </c>
      <c r="BH167" s="70">
        <v>-0.42907590075246027</v>
      </c>
      <c r="BI167" s="70">
        <v>-8.3340534099096014E-4</v>
      </c>
      <c r="BJ167" s="70">
        <v>-0.54667517402315124</v>
      </c>
      <c r="BK167" s="70"/>
      <c r="BL167" s="70">
        <v>-7.1073031112990306E-2</v>
      </c>
      <c r="BM167" s="70"/>
      <c r="BN167" s="70">
        <v>-8.1502098579617349E-2</v>
      </c>
      <c r="BO167" s="70">
        <v>-0.91589934488262725</v>
      </c>
      <c r="BP167" s="70">
        <v>-1.1439843229753022</v>
      </c>
      <c r="BQ167" s="70">
        <v>-1.632489705313706</v>
      </c>
      <c r="BR167" s="70"/>
      <c r="BS167" s="70">
        <v>-2.6429716513858602E-3</v>
      </c>
      <c r="BT167" s="70">
        <v>-0.86797150626469466</v>
      </c>
      <c r="BU167" s="70">
        <v>-1.1211730178359718</v>
      </c>
      <c r="BV167" s="70">
        <v>-0.18045434031939456</v>
      </c>
      <c r="BW167" s="70">
        <v>-0.26960272770759897</v>
      </c>
      <c r="BX167" s="70">
        <v>-1.2590669495103574E-3</v>
      </c>
      <c r="BY167" s="70">
        <v>-0.17673941762676088</v>
      </c>
      <c r="BZ167" s="70">
        <v>-1.5291483172066083</v>
      </c>
      <c r="CA167" s="70"/>
      <c r="CB167" s="70">
        <v>-0.18107321512008528</v>
      </c>
      <c r="CC167" s="70"/>
      <c r="CD167" s="70"/>
      <c r="CE167" s="70"/>
      <c r="CF167" s="70"/>
      <c r="CG167" s="70"/>
      <c r="CH167" s="70"/>
      <c r="CI167" s="70"/>
    </row>
    <row r="168" spans="3:87" x14ac:dyDescent="0.2">
      <c r="C168" t="s">
        <v>199</v>
      </c>
      <c r="E168" s="2" t="s">
        <v>130</v>
      </c>
      <c r="F168" t="s">
        <v>112</v>
      </c>
      <c r="H168" s="70">
        <v>1.0368552230516903</v>
      </c>
      <c r="I168" s="70">
        <v>0.43061477576659102</v>
      </c>
      <c r="J168" s="70">
        <v>1.4408178526813642</v>
      </c>
      <c r="K168" s="70">
        <v>1.7801644489039103E-2</v>
      </c>
      <c r="L168" s="70"/>
      <c r="M168" s="70">
        <v>3.0726174138521523E-2</v>
      </c>
      <c r="N168" s="70">
        <v>8.6510648300228826E-4</v>
      </c>
      <c r="O168" s="70"/>
      <c r="P168" s="70">
        <v>0.11934768627786604</v>
      </c>
      <c r="Q168" s="70">
        <v>0.58482042597573602</v>
      </c>
      <c r="R168" s="70">
        <v>1.1931318830775903</v>
      </c>
      <c r="S168" s="70">
        <v>0.21238332751866368</v>
      </c>
      <c r="T168" s="70">
        <v>1.5267055481285496</v>
      </c>
      <c r="U168" s="70">
        <v>0.23370367183339597</v>
      </c>
      <c r="V168" s="70">
        <v>1.0793873592197295E-3</v>
      </c>
      <c r="W168" s="70"/>
      <c r="X168" s="70">
        <v>7.8949644282405097E-4</v>
      </c>
      <c r="Y168" s="70">
        <v>3.268220351405688E-2</v>
      </c>
      <c r="Z168" s="70">
        <v>5.0213887818771813E-2</v>
      </c>
      <c r="AA168" s="70">
        <v>0.57624561755129922</v>
      </c>
      <c r="AB168" s="70">
        <v>7.270092419342658E-2</v>
      </c>
      <c r="AC168" s="70">
        <v>0.12795676654779498</v>
      </c>
      <c r="AD168" s="70">
        <v>0.82651441807711445</v>
      </c>
      <c r="AE168" s="70">
        <v>2.3687053559513019E-2</v>
      </c>
      <c r="AF168" s="70">
        <v>0.25719849517518323</v>
      </c>
      <c r="AG168" s="70"/>
      <c r="AH168" s="70"/>
      <c r="AI168" s="70">
        <v>3.1589865310324129E-2</v>
      </c>
      <c r="AJ168" s="70">
        <v>0.87532134680105689</v>
      </c>
      <c r="AK168" s="70"/>
      <c r="AL168" s="70">
        <v>1.2636779574686119</v>
      </c>
      <c r="AM168" s="70">
        <v>0.24585313679610785</v>
      </c>
      <c r="AN168" s="70"/>
      <c r="AO168" s="70">
        <v>0.80291024584052406</v>
      </c>
      <c r="AP168" s="70">
        <v>0.20935647228681306</v>
      </c>
      <c r="AQ168" s="70">
        <v>0.24323282954458325</v>
      </c>
      <c r="AR168" s="70"/>
      <c r="AS168" s="789">
        <v>6.8277805101187763E-2</v>
      </c>
      <c r="AT168" s="70">
        <v>1.3072460168383798E-3</v>
      </c>
      <c r="AU168" s="70">
        <v>0.34370415118795317</v>
      </c>
      <c r="AV168" s="70">
        <v>0.22294753735243486</v>
      </c>
      <c r="AW168" s="70">
        <v>4.515555674299792E-2</v>
      </c>
      <c r="AX168" s="70"/>
      <c r="AY168" s="70">
        <v>2.8023223160535366E-2</v>
      </c>
      <c r="AZ168" s="70">
        <v>2.5798467048035258E-2</v>
      </c>
      <c r="BA168" s="70">
        <v>7.1729866837158159E-3</v>
      </c>
      <c r="BB168" s="70">
        <v>0.34375726437956411</v>
      </c>
      <c r="BC168" s="70"/>
      <c r="BD168" s="70">
        <v>0.11189285626694634</v>
      </c>
      <c r="BE168" s="70">
        <v>0.54249711138546908</v>
      </c>
      <c r="BF168" s="70">
        <v>8.3503648683026929E-4</v>
      </c>
      <c r="BG168" s="70">
        <v>0.33489905931484421</v>
      </c>
      <c r="BH168" s="70">
        <v>0.21096767803928143</v>
      </c>
      <c r="BI168" s="70">
        <v>1.1170759007492479E-2</v>
      </c>
      <c r="BJ168" s="70">
        <v>0.44629085752501202</v>
      </c>
      <c r="BK168" s="70"/>
      <c r="BL168" s="70">
        <v>1.8972698018846969E-3</v>
      </c>
      <c r="BM168" s="70"/>
      <c r="BN168" s="70">
        <v>5.272205244461748E-2</v>
      </c>
      <c r="BO168" s="70">
        <v>0.96755751164734227</v>
      </c>
      <c r="BP168" s="70">
        <v>0.42153509825041635</v>
      </c>
      <c r="BQ168" s="70">
        <v>0.64630138533816461</v>
      </c>
      <c r="BR168" s="70"/>
      <c r="BS168" s="70">
        <v>1.5093840912374533E-2</v>
      </c>
      <c r="BT168" s="70">
        <v>0.34449003805897344</v>
      </c>
      <c r="BU168" s="70">
        <v>0.72807028204571511</v>
      </c>
      <c r="BV168" s="70">
        <v>5.6245583213397281E-2</v>
      </c>
      <c r="BW168" s="70">
        <v>0.76196510442866361</v>
      </c>
      <c r="BX168" s="70">
        <v>2.3247000830000147E-3</v>
      </c>
      <c r="BY168" s="70">
        <v>0.1307061003957907</v>
      </c>
      <c r="BZ168" s="70">
        <v>0.8523591479132947</v>
      </c>
      <c r="CA168" s="70"/>
      <c r="CB168" s="70">
        <v>0.16311484223357794</v>
      </c>
      <c r="CC168" s="70"/>
      <c r="CD168" s="70"/>
      <c r="CE168" s="70"/>
      <c r="CF168" s="70"/>
      <c r="CG168" s="70"/>
      <c r="CH168" s="70"/>
      <c r="CI168" s="70"/>
    </row>
    <row r="169" spans="3:87" x14ac:dyDescent="0.2">
      <c r="C169" t="s">
        <v>200</v>
      </c>
      <c r="E169" s="2" t="s">
        <v>130</v>
      </c>
      <c r="F169" t="s">
        <v>112</v>
      </c>
      <c r="H169" s="70">
        <v>0.56062546953279369</v>
      </c>
      <c r="I169" s="70">
        <v>0.33156744762121143</v>
      </c>
      <c r="J169" s="70">
        <v>1.2339286758430732</v>
      </c>
      <c r="K169" s="70">
        <v>2.5869229297087942E-2</v>
      </c>
      <c r="L169" s="70"/>
      <c r="M169" s="70">
        <v>2.2126119372027978E-2</v>
      </c>
      <c r="N169" s="70">
        <v>6.330454208703395E-4</v>
      </c>
      <c r="O169" s="70"/>
      <c r="P169" s="70">
        <v>0.12881490129494289</v>
      </c>
      <c r="Q169" s="70">
        <v>0.53569079222484228</v>
      </c>
      <c r="R169" s="70">
        <v>1.5772541526819179</v>
      </c>
      <c r="S169" s="70">
        <v>0.23955556159686733</v>
      </c>
      <c r="T169" s="70">
        <v>1.3844449444595393</v>
      </c>
      <c r="U169" s="70">
        <v>0.28823371133992209</v>
      </c>
      <c r="V169" s="70">
        <v>1.408029477974243E-4</v>
      </c>
      <c r="W169" s="70"/>
      <c r="X169" s="70">
        <v>1.0420479026997947E-2</v>
      </c>
      <c r="Y169" s="70">
        <v>5.8117778789160777E-3</v>
      </c>
      <c r="Z169" s="70">
        <v>6.100226756391449E-2</v>
      </c>
      <c r="AA169" s="70">
        <v>0.8881766300742463</v>
      </c>
      <c r="AB169" s="70">
        <v>0.10279901785502661</v>
      </c>
      <c r="AC169" s="70">
        <v>6.9088546465657194E-2</v>
      </c>
      <c r="AD169" s="70">
        <v>0.83291109219250592</v>
      </c>
      <c r="AE169" s="70">
        <v>3.7364958301291877E-2</v>
      </c>
      <c r="AF169" s="70">
        <v>0.38608683941851468</v>
      </c>
      <c r="AG169" s="70"/>
      <c r="AH169" s="70"/>
      <c r="AI169" s="70">
        <v>0.1071403078880569</v>
      </c>
      <c r="AJ169" s="70">
        <v>0.86791201541799345</v>
      </c>
      <c r="AK169" s="70"/>
      <c r="AL169" s="70">
        <v>1.4077234243057923</v>
      </c>
      <c r="AM169" s="70">
        <v>0.63717594362118002</v>
      </c>
      <c r="AN169" s="70"/>
      <c r="AO169" s="70">
        <v>0.74768486176127968</v>
      </c>
      <c r="AP169" s="70">
        <v>0.17515315511793386</v>
      </c>
      <c r="AQ169" s="70">
        <v>0.26616794057296217</v>
      </c>
      <c r="AR169" s="70"/>
      <c r="AS169" s="789">
        <v>6.889319649541098E-2</v>
      </c>
      <c r="AT169" s="70">
        <v>5.5973222638161198E-4</v>
      </c>
      <c r="AU169" s="70">
        <v>0.28076881815340266</v>
      </c>
      <c r="AV169" s="70">
        <v>0.25827212383781523</v>
      </c>
      <c r="AW169" s="70">
        <v>3.3147327279931416E-2</v>
      </c>
      <c r="AX169" s="70"/>
      <c r="AY169" s="70">
        <v>2.5348494546710336E-2</v>
      </c>
      <c r="AZ169" s="70">
        <v>4.0106392151051891E-2</v>
      </c>
      <c r="BA169" s="70">
        <v>1.0237609134310701E-2</v>
      </c>
      <c r="BB169" s="70">
        <v>0.35081066775939607</v>
      </c>
      <c r="BC169" s="70"/>
      <c r="BD169" s="70">
        <v>0.13046979543032891</v>
      </c>
      <c r="BE169" s="70">
        <v>0.62935219070150528</v>
      </c>
      <c r="BF169" s="70">
        <v>2.0175168679016322E-4</v>
      </c>
      <c r="BG169" s="70">
        <v>0.2970628034331802</v>
      </c>
      <c r="BH169" s="70">
        <v>0.23727250705453229</v>
      </c>
      <c r="BI169" s="70">
        <v>1.6083676386580675E-2</v>
      </c>
      <c r="BJ169" s="70">
        <v>0.39908937531657596</v>
      </c>
      <c r="BK169" s="70"/>
      <c r="BL169" s="70">
        <v>4.350168760773606E-2</v>
      </c>
      <c r="BM169" s="70"/>
      <c r="BN169" s="70">
        <v>7.5214035874240096E-2</v>
      </c>
      <c r="BO169" s="70">
        <v>0.79457982832552476</v>
      </c>
      <c r="BP169" s="70">
        <v>0.66858441289659143</v>
      </c>
      <c r="BQ169" s="70">
        <v>0.81300652742579871</v>
      </c>
      <c r="BR169" s="70"/>
      <c r="BS169" s="70">
        <v>2.5762002103084183E-2</v>
      </c>
      <c r="BT169" s="70">
        <v>0.4341338679888106</v>
      </c>
      <c r="BU169" s="70">
        <v>0.51428382168322517</v>
      </c>
      <c r="BV169" s="70">
        <v>4.6456682285084157E-2</v>
      </c>
      <c r="BW169" s="70">
        <v>0.47238316845947281</v>
      </c>
      <c r="BX169" s="70">
        <v>2.1517874207246023E-3</v>
      </c>
      <c r="BY169" s="70">
        <v>0.18558596026056307</v>
      </c>
      <c r="BZ169" s="70">
        <v>0.6591143795749429</v>
      </c>
      <c r="CA169" s="70"/>
      <c r="CB169" s="70">
        <v>0.13963440038004718</v>
      </c>
      <c r="CC169" s="70"/>
      <c r="CD169" s="70"/>
      <c r="CE169" s="70"/>
      <c r="CF169" s="70"/>
      <c r="CG169" s="70"/>
      <c r="CH169" s="70"/>
      <c r="CI169" s="70"/>
    </row>
    <row r="170" spans="3:87" x14ac:dyDescent="0.2">
      <c r="C170" t="s">
        <v>201</v>
      </c>
      <c r="E170" s="2" t="s">
        <v>130</v>
      </c>
      <c r="F170" t="s">
        <v>112</v>
      </c>
      <c r="H170" s="70">
        <v>-6.5672537887414228E-2</v>
      </c>
      <c r="I170" s="70">
        <v>1.5584963256581394E-2</v>
      </c>
      <c r="J170" s="70">
        <v>4.9072838860941007E-2</v>
      </c>
      <c r="K170" s="70">
        <v>8.3151295321535982E-3</v>
      </c>
      <c r="L170" s="70"/>
      <c r="M170" s="70">
        <v>6.3780545781423007E-3</v>
      </c>
      <c r="N170" s="70">
        <v>-1.6181820410818076E-3</v>
      </c>
      <c r="O170" s="70"/>
      <c r="P170" s="70">
        <v>1.0199954417899079E-2</v>
      </c>
      <c r="Q170" s="70">
        <v>3.6580985880240321E-2</v>
      </c>
      <c r="R170" s="70">
        <v>5.4903904946554304E-2</v>
      </c>
      <c r="S170" s="70">
        <v>1.4806644098066592E-2</v>
      </c>
      <c r="T170" s="70">
        <v>6.8379806648910094E-2</v>
      </c>
      <c r="U170" s="70">
        <v>3.9088957643349111E-2</v>
      </c>
      <c r="V170" s="70">
        <v>-1.1680040478098765E-3</v>
      </c>
      <c r="W170" s="70"/>
      <c r="X170" s="70">
        <v>6.6920177974550993E-4</v>
      </c>
      <c r="Y170" s="70">
        <v>-8.2946459720383055E-3</v>
      </c>
      <c r="Z170" s="70">
        <v>1.4854513937228284E-2</v>
      </c>
      <c r="AA170" s="70">
        <v>4.144823556290108E-2</v>
      </c>
      <c r="AB170" s="70">
        <v>1.7579184382438884E-2</v>
      </c>
      <c r="AC170" s="70">
        <v>1.6819452434177384E-2</v>
      </c>
      <c r="AD170" s="70">
        <v>3.822265346150866E-2</v>
      </c>
      <c r="AE170" s="70">
        <v>4.1111969495761817E-3</v>
      </c>
      <c r="AF170" s="70">
        <v>3.2057293173099195E-2</v>
      </c>
      <c r="AG170" s="70"/>
      <c r="AH170" s="70"/>
      <c r="AI170" s="70">
        <v>1.6384345328995263E-2</v>
      </c>
      <c r="AJ170" s="70">
        <v>4.211690982990151E-2</v>
      </c>
      <c r="AK170" s="70"/>
      <c r="AL170" s="70">
        <v>3.5352918076944441E-2</v>
      </c>
      <c r="AM170" s="70">
        <v>2.0389447636704694E-2</v>
      </c>
      <c r="AN170" s="70"/>
      <c r="AO170" s="70">
        <v>-6.815585584783114E-2</v>
      </c>
      <c r="AP170" s="70">
        <v>-3.860935546216622E-2</v>
      </c>
      <c r="AQ170" s="70">
        <v>2.17946497288036E-2</v>
      </c>
      <c r="AR170" s="70"/>
      <c r="AS170" s="789">
        <v>9.5346200524810236E-3</v>
      </c>
      <c r="AT170" s="70">
        <v>-8.255531779519279E-3</v>
      </c>
      <c r="AU170" s="70">
        <v>2.6597268849737697E-2</v>
      </c>
      <c r="AV170" s="70">
        <v>2.2410883910792323E-2</v>
      </c>
      <c r="AW170" s="70">
        <v>-1.5102137092928491E-2</v>
      </c>
      <c r="AX170" s="70"/>
      <c r="AY170" s="70">
        <v>9.2529796854985379E-3</v>
      </c>
      <c r="AZ170" s="70">
        <v>7.1620350936660903E-3</v>
      </c>
      <c r="BA170" s="70">
        <v>1.475150836543737E-3</v>
      </c>
      <c r="BB170" s="70">
        <v>2.6774464287800732E-2</v>
      </c>
      <c r="BC170" s="70"/>
      <c r="BD170" s="70">
        <v>1.0076316483895835E-2</v>
      </c>
      <c r="BE170" s="70">
        <v>3.8787736945379687E-2</v>
      </c>
      <c r="BF170" s="70">
        <v>-3.4296075048617404E-3</v>
      </c>
      <c r="BG170" s="70">
        <v>3.3870338759746065E-2</v>
      </c>
      <c r="BH170" s="70">
        <v>2.8341255893572295E-2</v>
      </c>
      <c r="BI170" s="70">
        <v>1.443954057427606E-3</v>
      </c>
      <c r="BJ170" s="70">
        <v>1.0344657515593925E-2</v>
      </c>
      <c r="BK170" s="70"/>
      <c r="BL170" s="70">
        <v>5.9375005855600649E-3</v>
      </c>
      <c r="BM170" s="70"/>
      <c r="BN170" s="70">
        <v>6.4507550608893472E-3</v>
      </c>
      <c r="BO170" s="70">
        <v>1.6461240777959275E-2</v>
      </c>
      <c r="BP170" s="70">
        <v>2.8084501882316044E-2</v>
      </c>
      <c r="BQ170" s="70">
        <v>4.2266684045715541E-2</v>
      </c>
      <c r="BR170" s="70"/>
      <c r="BS170" s="70">
        <v>1.6159005364050809E-3</v>
      </c>
      <c r="BT170" s="70">
        <v>3.6997611239244173E-2</v>
      </c>
      <c r="BU170" s="70">
        <v>-5.6889798938854486E-2</v>
      </c>
      <c r="BV170" s="70">
        <v>-2.2745040304029695E-2</v>
      </c>
      <c r="BW170" s="70">
        <v>2.8666392228139017E-2</v>
      </c>
      <c r="BX170" s="70">
        <v>1.5354202268727465E-3</v>
      </c>
      <c r="BY170" s="70">
        <v>1.3728706712198365E-2</v>
      </c>
      <c r="BZ170" s="70">
        <v>4.0103225283045149E-2</v>
      </c>
      <c r="CA170" s="70"/>
      <c r="CB170" s="70">
        <v>8.5516254772814073E-3</v>
      </c>
      <c r="CC170" s="70"/>
      <c r="CD170" s="70"/>
      <c r="CE170" s="70"/>
      <c r="CF170" s="70"/>
      <c r="CG170" s="70"/>
      <c r="CH170" s="70"/>
      <c r="CI170" s="70"/>
    </row>
    <row r="171" spans="3:87" x14ac:dyDescent="0.2">
      <c r="C171" t="s">
        <v>202</v>
      </c>
      <c r="E171" s="2" t="s">
        <v>130</v>
      </c>
      <c r="F171" t="s">
        <v>112</v>
      </c>
      <c r="H171" s="70">
        <v>-9.9061463741719341E-3</v>
      </c>
      <c r="I171" s="70">
        <v>3.1565127155370374E-3</v>
      </c>
      <c r="J171" s="70">
        <v>9.0504543613185509E-3</v>
      </c>
      <c r="K171" s="70">
        <v>2.451995233571608E-3</v>
      </c>
      <c r="L171" s="70"/>
      <c r="M171" s="70">
        <v>1.3683334215469363E-3</v>
      </c>
      <c r="N171" s="70">
        <v>-3.4461614320598137E-4</v>
      </c>
      <c r="O171" s="70"/>
      <c r="P171" s="70">
        <v>2.9065246069091551E-3</v>
      </c>
      <c r="Q171" s="70">
        <v>6.3064135795795105E-3</v>
      </c>
      <c r="R171" s="70">
        <v>1.0148724586315112E-2</v>
      </c>
      <c r="S171" s="70">
        <v>2.7355071638505831E-3</v>
      </c>
      <c r="T171" s="70">
        <v>2.184687149969524E-2</v>
      </c>
      <c r="U171" s="70">
        <v>7.1145745946346196E-3</v>
      </c>
      <c r="V171" s="70">
        <v>-3.0315668551124646E-4</v>
      </c>
      <c r="W171" s="70"/>
      <c r="X171" s="70">
        <v>2.7839146387731282E-4</v>
      </c>
      <c r="Y171" s="70">
        <v>-3.1277121797994851E-3</v>
      </c>
      <c r="Z171" s="70">
        <v>2.9786456453644076E-3</v>
      </c>
      <c r="AA171" s="70">
        <v>7.8360522889005454E-3</v>
      </c>
      <c r="AB171" s="70">
        <v>3.7149002349032493E-3</v>
      </c>
      <c r="AC171" s="70">
        <v>2.3281908815444325E-3</v>
      </c>
      <c r="AD171" s="70">
        <v>7.0367104341398793E-3</v>
      </c>
      <c r="AE171" s="70">
        <v>1.1871957138721346E-3</v>
      </c>
      <c r="AF171" s="70">
        <v>7.5759783113924393E-3</v>
      </c>
      <c r="AG171" s="70"/>
      <c r="AH171" s="70"/>
      <c r="AI171" s="70">
        <v>4.9645068325694106E-3</v>
      </c>
      <c r="AJ171" s="70">
        <v>8.5335019226464234E-3</v>
      </c>
      <c r="AK171" s="70"/>
      <c r="AL171" s="70">
        <v>7.3148148150128083E-3</v>
      </c>
      <c r="AM171" s="70">
        <v>4.8419592759952638E-3</v>
      </c>
      <c r="AN171" s="70"/>
      <c r="AO171" s="70">
        <v>-7.5779224766734351E-3</v>
      </c>
      <c r="AP171" s="70">
        <v>-5.8421093331127941E-3</v>
      </c>
      <c r="AQ171" s="70">
        <v>6.3706668872248783E-3</v>
      </c>
      <c r="AR171" s="70"/>
      <c r="AS171" s="789">
        <v>1.8619118705630001E-3</v>
      </c>
      <c r="AT171" s="70">
        <v>-4.2973165972058213E-4</v>
      </c>
      <c r="AU171" s="70">
        <v>4.7564510315198996E-3</v>
      </c>
      <c r="AV171" s="70">
        <v>4.9312002364499154E-3</v>
      </c>
      <c r="AW171" s="70">
        <v>-2.1647060887226236E-3</v>
      </c>
      <c r="AX171" s="70"/>
      <c r="AY171" s="70">
        <v>2.1906050978824313E-3</v>
      </c>
      <c r="AZ171" s="70">
        <v>2.1209840527769554E-3</v>
      </c>
      <c r="BA171" s="70">
        <v>5.7760746895537882E-4</v>
      </c>
      <c r="BB171" s="70">
        <v>3.7931166316438865E-3</v>
      </c>
      <c r="BC171" s="70"/>
      <c r="BD171" s="70">
        <v>1.9395676835348495E-3</v>
      </c>
      <c r="BE171" s="70">
        <v>4.9674154058551093E-3</v>
      </c>
      <c r="BF171" s="70">
        <v>-3.3735589379990422E-4</v>
      </c>
      <c r="BG171" s="70">
        <v>7.4225052861129114E-3</v>
      </c>
      <c r="BH171" s="70">
        <v>5.5017347046254746E-3</v>
      </c>
      <c r="BI171" s="70">
        <v>1.4887959026215858E-3</v>
      </c>
      <c r="BJ171" s="70">
        <v>2.058220531513188E-3</v>
      </c>
      <c r="BK171" s="70"/>
      <c r="BL171" s="70">
        <v>1.4984109979599639E-3</v>
      </c>
      <c r="BM171" s="70"/>
      <c r="BN171" s="70">
        <v>1.7066592135037398E-3</v>
      </c>
      <c r="BO171" s="70">
        <v>2.8275806399368233E-3</v>
      </c>
      <c r="BP171" s="70">
        <v>1.0006231887157737E-2</v>
      </c>
      <c r="BQ171" s="70">
        <v>6.3821122621706928E-3</v>
      </c>
      <c r="BR171" s="70"/>
      <c r="BS171" s="70">
        <v>7.3326151575673737E-4</v>
      </c>
      <c r="BT171" s="70">
        <v>6.0075921048099524E-3</v>
      </c>
      <c r="BU171" s="70">
        <v>-1.4759641638542171E-2</v>
      </c>
      <c r="BV171" s="70">
        <v>-3.1664020155061814E-3</v>
      </c>
      <c r="BW171" s="70">
        <v>7.8325332881094972E-3</v>
      </c>
      <c r="BX171" s="70">
        <v>5.8265437755287454E-4</v>
      </c>
      <c r="BY171" s="70">
        <v>2.6504778142809144E-3</v>
      </c>
      <c r="BZ171" s="70">
        <v>7.7773732592688561E-3</v>
      </c>
      <c r="CA171" s="70"/>
      <c r="CB171" s="70">
        <v>2.0509505020086922E-3</v>
      </c>
      <c r="CC171" s="70"/>
      <c r="CD171" s="70"/>
      <c r="CE171" s="70"/>
      <c r="CF171" s="70"/>
      <c r="CG171" s="70"/>
      <c r="CH171" s="70"/>
      <c r="CI171" s="70"/>
    </row>
    <row r="172" spans="3:87" x14ac:dyDescent="0.2">
      <c r="C172" t="s">
        <v>203</v>
      </c>
      <c r="E172" s="2" t="s">
        <v>130</v>
      </c>
      <c r="F172" t="s">
        <v>112</v>
      </c>
      <c r="H172" s="70">
        <v>-4.7335853767001805E-4</v>
      </c>
      <c r="I172" s="70">
        <v>2.2566999788758745E-3</v>
      </c>
      <c r="J172" s="70">
        <v>-6.5267943394105321E-4</v>
      </c>
      <c r="K172" s="70">
        <v>2.9900750119036602E-4</v>
      </c>
      <c r="L172" s="70"/>
      <c r="M172" s="70">
        <v>3.8053316754586837E-5</v>
      </c>
      <c r="N172" s="70">
        <v>-8.5637805719585804E-6</v>
      </c>
      <c r="O172" s="70"/>
      <c r="P172" s="70">
        <v>-7.2173754403555211E-5</v>
      </c>
      <c r="Q172" s="70">
        <v>6.610858810490067E-4</v>
      </c>
      <c r="R172" s="70">
        <v>-1.0586629673955733E-3</v>
      </c>
      <c r="S172" s="70">
        <v>2.2709576558602824E-5</v>
      </c>
      <c r="T172" s="70">
        <v>1.1472501032134725E-3</v>
      </c>
      <c r="U172" s="70">
        <v>2.9580913517423583E-5</v>
      </c>
      <c r="V172" s="70">
        <v>8.3375703315940366E-6</v>
      </c>
      <c r="W172" s="70"/>
      <c r="X172" s="70">
        <v>2.1638989036853925E-4</v>
      </c>
      <c r="Y172" s="70">
        <v>3.9596116547799072E-5</v>
      </c>
      <c r="Z172" s="70">
        <v>3.0659521338582133E-4</v>
      </c>
      <c r="AA172" s="70">
        <v>-5.2755279646208913E-4</v>
      </c>
      <c r="AB172" s="70">
        <v>-1.0724180221942034E-4</v>
      </c>
      <c r="AC172" s="70">
        <v>-6.4783818127055865E-4</v>
      </c>
      <c r="AD172" s="70">
        <v>-1.2401534314469702E-5</v>
      </c>
      <c r="AE172" s="70">
        <v>-6.9293521389734883E-5</v>
      </c>
      <c r="AF172" s="70">
        <v>1.9714903977150209E-3</v>
      </c>
      <c r="AG172" s="70"/>
      <c r="AH172" s="70"/>
      <c r="AI172" s="70">
        <v>-6.7292274769191235E-4</v>
      </c>
      <c r="AJ172" s="70">
        <v>7.3130869608006778E-4</v>
      </c>
      <c r="AK172" s="70"/>
      <c r="AL172" s="70">
        <v>-8.5246204797337886E-4</v>
      </c>
      <c r="AM172" s="70">
        <v>5.1704065560750684E-4</v>
      </c>
      <c r="AN172" s="70"/>
      <c r="AO172" s="70">
        <v>1.2457439167136933E-3</v>
      </c>
      <c r="AP172" s="70">
        <v>5.62886266970293E-5</v>
      </c>
      <c r="AQ172" s="70">
        <v>1.2952988534656144E-3</v>
      </c>
      <c r="AR172" s="70"/>
      <c r="AS172" s="789">
        <v>6.239345624197665E-5</v>
      </c>
      <c r="AT172" s="70">
        <v>1.4542216888585012E-5</v>
      </c>
      <c r="AU172" s="70">
        <v>-2.3351897300449866E-4</v>
      </c>
      <c r="AV172" s="70">
        <v>-1.4845376173116916E-4</v>
      </c>
      <c r="AW172" s="70">
        <v>1.9099492704493966E-5</v>
      </c>
      <c r="AX172" s="70"/>
      <c r="AY172" s="70">
        <v>-5.0012151281748896E-4</v>
      </c>
      <c r="AZ172" s="70">
        <v>7.0289832689823025E-4</v>
      </c>
      <c r="BA172" s="70">
        <v>2.9375934068583645E-5</v>
      </c>
      <c r="BB172" s="70">
        <v>7.2150858158755865E-4</v>
      </c>
      <c r="BC172" s="70"/>
      <c r="BD172" s="70">
        <v>-5.9211400782629279E-5</v>
      </c>
      <c r="BE172" s="70">
        <v>-1.1689479195660305E-4</v>
      </c>
      <c r="BF172" s="70">
        <v>-2.5969413772346645E-5</v>
      </c>
      <c r="BG172" s="70">
        <v>-1.357779378297965E-4</v>
      </c>
      <c r="BH172" s="70">
        <v>-2.8200507312543365E-5</v>
      </c>
      <c r="BI172" s="70">
        <v>7.6452102526090129E-6</v>
      </c>
      <c r="BJ172" s="70">
        <v>-9.3885284510071928E-5</v>
      </c>
      <c r="BK172" s="70"/>
      <c r="BL172" s="70">
        <v>1.40269247803205E-6</v>
      </c>
      <c r="BM172" s="70"/>
      <c r="BN172" s="70">
        <v>-3.1947934502829568E-5</v>
      </c>
      <c r="BO172" s="70">
        <v>-1.0848399460123495E-4</v>
      </c>
      <c r="BP172" s="70">
        <v>-4.1793681291297409E-3</v>
      </c>
      <c r="BQ172" s="70">
        <v>-3.230923474324587E-4</v>
      </c>
      <c r="BR172" s="70"/>
      <c r="BS172" s="70">
        <v>-5.2864361387052662E-5</v>
      </c>
      <c r="BT172" s="70">
        <v>-4.1854610833589792E-4</v>
      </c>
      <c r="BU172" s="70">
        <v>-9.6881470684497364E-4</v>
      </c>
      <c r="BV172" s="70">
        <v>-3.4074413988737977E-5</v>
      </c>
      <c r="BW172" s="70">
        <v>1.4958635093224207E-5</v>
      </c>
      <c r="BX172" s="70">
        <v>-3.3100715085358628E-5</v>
      </c>
      <c r="BY172" s="70">
        <v>-5.2083168692868096E-4</v>
      </c>
      <c r="BZ172" s="70">
        <v>-5.4427953815432931E-4</v>
      </c>
      <c r="CA172" s="70"/>
      <c r="CB172" s="70">
        <v>-3.507244171616496E-5</v>
      </c>
      <c r="CC172" s="70"/>
      <c r="CD172" s="70"/>
      <c r="CE172" s="70"/>
      <c r="CF172" s="70"/>
      <c r="CG172" s="70"/>
      <c r="CH172" s="70"/>
      <c r="CI172" s="70"/>
    </row>
    <row r="173" spans="3:87" x14ac:dyDescent="0.2">
      <c r="C173" t="s">
        <v>204</v>
      </c>
      <c r="E173" s="2" t="s">
        <v>130</v>
      </c>
      <c r="F173" t="s">
        <v>112</v>
      </c>
      <c r="H173" s="70">
        <v>0.82569218448979909</v>
      </c>
      <c r="I173" s="70">
        <v>0.44891591596923441</v>
      </c>
      <c r="J173" s="70">
        <v>1.557099304906244</v>
      </c>
      <c r="K173" s="70">
        <v>3.847772024669957E-2</v>
      </c>
      <c r="L173" s="70"/>
      <c r="M173" s="70">
        <v>3.3591971538469018E-2</v>
      </c>
      <c r="N173" s="70">
        <v>1.057528628906479E-3</v>
      </c>
      <c r="O173" s="70"/>
      <c r="P173" s="70">
        <v>9.6671251472039338E-2</v>
      </c>
      <c r="Q173" s="70">
        <v>0.581838699225801</v>
      </c>
      <c r="R173" s="70">
        <v>2.4556772001358071</v>
      </c>
      <c r="S173" s="70">
        <v>0.35325655696896824</v>
      </c>
      <c r="T173" s="70">
        <v>1.4409848966225478</v>
      </c>
      <c r="U173" s="70">
        <v>0.41447793866556026</v>
      </c>
      <c r="V173" s="70">
        <v>7.3523591979516114E-4</v>
      </c>
      <c r="W173" s="70"/>
      <c r="X173" s="70">
        <v>6.3183095089211223E-4</v>
      </c>
      <c r="Y173" s="70">
        <v>4.580542408265223E-2</v>
      </c>
      <c r="Z173" s="70">
        <v>0.15581237852955057</v>
      </c>
      <c r="AA173" s="70">
        <v>1.7750849450805193</v>
      </c>
      <c r="AB173" s="70">
        <v>9.0421655798136408E-2</v>
      </c>
      <c r="AC173" s="70">
        <v>0.12306963753638342</v>
      </c>
      <c r="AD173" s="70">
        <v>1.0342785605167415</v>
      </c>
      <c r="AE173" s="70">
        <v>2.2134672287065268E-2</v>
      </c>
      <c r="AF173" s="70">
        <v>0.51661419443089329</v>
      </c>
      <c r="AG173" s="70"/>
      <c r="AH173" s="70"/>
      <c r="AI173" s="70">
        <v>3.114581079602903E-2</v>
      </c>
      <c r="AJ173" s="70">
        <v>0.4921125132910133</v>
      </c>
      <c r="AK173" s="70"/>
      <c r="AL173" s="70">
        <v>2.5854964305177401</v>
      </c>
      <c r="AM173" s="70">
        <v>1.0906916780883893</v>
      </c>
      <c r="AN173" s="70"/>
      <c r="AO173" s="70">
        <v>1.3166196726924819</v>
      </c>
      <c r="AP173" s="70">
        <v>0.35514052115651812</v>
      </c>
      <c r="AQ173" s="70">
        <v>0.28979156638701131</v>
      </c>
      <c r="AR173" s="70"/>
      <c r="AS173" s="789">
        <v>9.8651468399229142E-2</v>
      </c>
      <c r="AT173" s="70">
        <v>6.1623863802242407E-3</v>
      </c>
      <c r="AU173" s="70">
        <v>0.46134002885127728</v>
      </c>
      <c r="AV173" s="70">
        <v>0.36575511827389257</v>
      </c>
      <c r="AW173" s="70">
        <v>0.10968261165607517</v>
      </c>
      <c r="AX173" s="70"/>
      <c r="AY173" s="70">
        <v>4.535178639295994E-2</v>
      </c>
      <c r="AZ173" s="70">
        <v>2.6654617635027564E-2</v>
      </c>
      <c r="BA173" s="70">
        <v>2.2314797189661546E-3</v>
      </c>
      <c r="BB173" s="70">
        <v>0.51452433671591635</v>
      </c>
      <c r="BC173" s="70"/>
      <c r="BD173" s="70">
        <v>0.12432175946710837</v>
      </c>
      <c r="BE173" s="70">
        <v>1.4070551734035199</v>
      </c>
      <c r="BF173" s="70">
        <v>2.4321094980372078E-3</v>
      </c>
      <c r="BG173" s="70">
        <v>0.42537104061964282</v>
      </c>
      <c r="BH173" s="70">
        <v>0.35292741743977069</v>
      </c>
      <c r="BI173" s="70">
        <v>3.4009733483481401E-3</v>
      </c>
      <c r="BJ173" s="70">
        <v>0.40295287254647733</v>
      </c>
      <c r="BK173" s="70"/>
      <c r="BL173" s="70">
        <v>0.11861433906752777</v>
      </c>
      <c r="BM173" s="70"/>
      <c r="BN173" s="70">
        <v>8.2136684023383158E-2</v>
      </c>
      <c r="BO173" s="70">
        <v>0.46004611028234593</v>
      </c>
      <c r="BP173" s="70">
        <v>0.83773895665849241</v>
      </c>
      <c r="BQ173" s="70">
        <v>1.1683691848699438</v>
      </c>
      <c r="BR173" s="70"/>
      <c r="BS173" s="70">
        <v>9.4102087298097246E-3</v>
      </c>
      <c r="BT173" s="70">
        <v>0.65065659074891213</v>
      </c>
      <c r="BU173" s="70">
        <v>0.76344999431894123</v>
      </c>
      <c r="BV173" s="70">
        <v>0.10820644102252167</v>
      </c>
      <c r="BW173" s="70">
        <v>3.4080692804677556E-2</v>
      </c>
      <c r="BX173" s="70">
        <v>1.794223383222223E-3</v>
      </c>
      <c r="BY173" s="70">
        <v>0.16665687065051041</v>
      </c>
      <c r="BZ173" s="70">
        <v>1.1982312380332441</v>
      </c>
      <c r="CA173" s="70"/>
      <c r="CB173" s="70">
        <v>0.17625630574994869</v>
      </c>
      <c r="CC173" s="70"/>
      <c r="CD173" s="70"/>
      <c r="CE173" s="70"/>
      <c r="CF173" s="70"/>
      <c r="CG173" s="70"/>
      <c r="CH173" s="70"/>
      <c r="CI173" s="70"/>
    </row>
    <row r="174" spans="3:87" x14ac:dyDescent="0.2">
      <c r="C174" t="s">
        <v>205</v>
      </c>
      <c r="E174" s="2" t="s">
        <v>130</v>
      </c>
      <c r="F174" t="s">
        <v>112</v>
      </c>
      <c r="H174" s="70">
        <v>0.71224505623138012</v>
      </c>
      <c r="I174" s="70">
        <v>0.32976621862143907</v>
      </c>
      <c r="J174" s="70">
        <v>1.0275847455639029</v>
      </c>
      <c r="K174" s="70">
        <v>1.5267586157087976E-2</v>
      </c>
      <c r="L174" s="70"/>
      <c r="M174" s="70">
        <v>1.5150627014745196E-2</v>
      </c>
      <c r="N174" s="70">
        <v>-4.019335297573589E-4</v>
      </c>
      <c r="O174" s="70"/>
      <c r="P174" s="70">
        <v>5.8205141216477789E-2</v>
      </c>
      <c r="Q174" s="70">
        <v>0.56055991350669987</v>
      </c>
      <c r="R174" s="70">
        <v>1.1930163979255184</v>
      </c>
      <c r="S174" s="70">
        <v>0.16606185081063279</v>
      </c>
      <c r="T174" s="70">
        <v>0.66458343054424496</v>
      </c>
      <c r="U174" s="70">
        <v>0.20560526472827165</v>
      </c>
      <c r="V174" s="70">
        <v>1.4264755385335503E-4</v>
      </c>
      <c r="W174" s="70"/>
      <c r="X174" s="70">
        <v>6.6224034638954316E-4</v>
      </c>
      <c r="Y174" s="70">
        <v>8.4422924603621656E-3</v>
      </c>
      <c r="Z174" s="70">
        <v>3.3685567522641471E-2</v>
      </c>
      <c r="AA174" s="70">
        <v>0.71623062186388953</v>
      </c>
      <c r="AB174" s="70">
        <v>5.4784052481853446E-2</v>
      </c>
      <c r="AC174" s="70">
        <v>9.6902606606602562E-2</v>
      </c>
      <c r="AD174" s="70">
        <v>0.51705281248306678</v>
      </c>
      <c r="AE174" s="70">
        <v>1.3102246336695569E-2</v>
      </c>
      <c r="AF174" s="70">
        <v>0.12264911445514876</v>
      </c>
      <c r="AG174" s="70"/>
      <c r="AH174" s="70"/>
      <c r="AI174" s="70">
        <v>0.10242708756825124</v>
      </c>
      <c r="AJ174" s="70">
        <v>0.22446568521763477</v>
      </c>
      <c r="AK174" s="70"/>
      <c r="AL174" s="70">
        <v>1.7000193563682613</v>
      </c>
      <c r="AM174" s="70">
        <v>0.13688383782424862</v>
      </c>
      <c r="AN174" s="70"/>
      <c r="AO174" s="70">
        <v>0.62120053242813345</v>
      </c>
      <c r="AP174" s="70">
        <v>0.17273321078986942</v>
      </c>
      <c r="AQ174" s="70">
        <v>0.12910699416709218</v>
      </c>
      <c r="AR174" s="70"/>
      <c r="AS174" s="789">
        <v>4.7327571291833292E-2</v>
      </c>
      <c r="AT174" s="70">
        <v>2.6075785813546304E-3</v>
      </c>
      <c r="AU174" s="70">
        <v>0.24989183313148097</v>
      </c>
      <c r="AV174" s="70">
        <v>0.14741042750583666</v>
      </c>
      <c r="AW174" s="70">
        <v>3.8123794064867794E-2</v>
      </c>
      <c r="AX174" s="70"/>
      <c r="AY174" s="70">
        <v>2.6484715276438482E-2</v>
      </c>
      <c r="AZ174" s="70">
        <v>1.564550059832084E-2</v>
      </c>
      <c r="BA174" s="70">
        <v>2.6142385357743776E-3</v>
      </c>
      <c r="BB174" s="70">
        <v>0.22017304255753678</v>
      </c>
      <c r="BC174" s="70"/>
      <c r="BD174" s="70">
        <v>7.2055788233077817E-2</v>
      </c>
      <c r="BE174" s="70">
        <v>0.68471149638692064</v>
      </c>
      <c r="BF174" s="70">
        <v>-6.2370741795916959E-4</v>
      </c>
      <c r="BG174" s="70">
        <v>0.19152187276159952</v>
      </c>
      <c r="BH174" s="70">
        <v>0.17294114215490838</v>
      </c>
      <c r="BI174" s="70">
        <v>2.4992764551431353E-3</v>
      </c>
      <c r="BJ174" s="70">
        <v>0.31993456346610422</v>
      </c>
      <c r="BK174" s="70"/>
      <c r="BL174" s="70">
        <v>1.4782959509842522E-2</v>
      </c>
      <c r="BM174" s="70"/>
      <c r="BN174" s="70">
        <v>4.5212239908417391E-2</v>
      </c>
      <c r="BO174" s="70">
        <v>0.26998551529663695</v>
      </c>
      <c r="BP174" s="70">
        <v>0.45924927576933577</v>
      </c>
      <c r="BQ174" s="70">
        <v>0.33752246662018215</v>
      </c>
      <c r="BR174" s="70"/>
      <c r="BS174" s="70">
        <v>4.6469420269165023E-3</v>
      </c>
      <c r="BT174" s="70">
        <v>0.30820085139164083</v>
      </c>
      <c r="BU174" s="70">
        <v>0.55701955101946243</v>
      </c>
      <c r="BV174" s="70">
        <v>4.5915737006940467E-2</v>
      </c>
      <c r="BW174" s="70">
        <v>0.23447332812266208</v>
      </c>
      <c r="BX174" s="70">
        <v>9.250274823082988E-4</v>
      </c>
      <c r="BY174" s="70">
        <v>9.1837226747044753E-2</v>
      </c>
      <c r="BZ174" s="70">
        <v>0.61316936406120381</v>
      </c>
      <c r="CA174" s="70"/>
      <c r="CB174" s="70">
        <v>9.4189393530518417E-2</v>
      </c>
      <c r="CC174" s="70"/>
      <c r="CD174" s="70"/>
      <c r="CE174" s="70"/>
      <c r="CF174" s="70"/>
      <c r="CG174" s="70"/>
      <c r="CH174" s="70"/>
      <c r="CI174" s="70"/>
    </row>
    <row r="175" spans="3:87" x14ac:dyDescent="0.2">
      <c r="C175" t="s">
        <v>206</v>
      </c>
      <c r="E175" s="2" t="s">
        <v>130</v>
      </c>
      <c r="F175" t="s">
        <v>112</v>
      </c>
      <c r="H175" s="70">
        <v>-1.6458992241053674</v>
      </c>
      <c r="I175" s="70">
        <v>-0.92586352805900718</v>
      </c>
      <c r="J175" s="70">
        <v>-2.8453717310365079</v>
      </c>
      <c r="K175" s="70">
        <v>-4.8059407924571897E-2</v>
      </c>
      <c r="L175" s="70"/>
      <c r="M175" s="70">
        <v>-5.7460339566625496E-2</v>
      </c>
      <c r="N175" s="70">
        <v>1.6244147869412407E-3</v>
      </c>
      <c r="O175" s="70"/>
      <c r="P175" s="70">
        <v>-0.25758843492004918</v>
      </c>
      <c r="Q175" s="70">
        <v>-1.315014290912373</v>
      </c>
      <c r="R175" s="70">
        <v>-3.3086918186175023</v>
      </c>
      <c r="S175" s="70">
        <v>-0.56774826486750318</v>
      </c>
      <c r="T175" s="70">
        <v>-2.8648648619890031</v>
      </c>
      <c r="U175" s="70">
        <v>-0.60116757500426254</v>
      </c>
      <c r="V175" s="70">
        <v>-8.0883811423510096E-4</v>
      </c>
      <c r="W175" s="70"/>
      <c r="X175" s="70">
        <v>-6.10823186520451E-3</v>
      </c>
      <c r="Y175" s="70">
        <v>-3.8569125575706291E-2</v>
      </c>
      <c r="Z175" s="70">
        <v>-0.12890100489187789</v>
      </c>
      <c r="AA175" s="70">
        <v>-1.9935873288222878</v>
      </c>
      <c r="AB175" s="70">
        <v>-0.19500921457810744</v>
      </c>
      <c r="AC175" s="70">
        <v>-0.20972148052623144</v>
      </c>
      <c r="AD175" s="70">
        <v>-1.7617886039832824</v>
      </c>
      <c r="AE175" s="70">
        <v>-6.9012917821042921E-2</v>
      </c>
      <c r="AF175" s="70">
        <v>-0.70838205463736603</v>
      </c>
      <c r="AG175" s="70"/>
      <c r="AH175" s="70"/>
      <c r="AI175" s="70">
        <v>-0.11532237244684836</v>
      </c>
      <c r="AJ175" s="70">
        <v>-1.4685646297357653</v>
      </c>
      <c r="AK175" s="70"/>
      <c r="AL175" s="70">
        <v>-3.5370535328009445</v>
      </c>
      <c r="AM175" s="70">
        <v>-1.0672922297941982</v>
      </c>
      <c r="AN175" s="70"/>
      <c r="AO175" s="70">
        <v>-1.7004747248653844</v>
      </c>
      <c r="AP175" s="70">
        <v>-0.43288784642197764</v>
      </c>
      <c r="AQ175" s="70">
        <v>-0.57136927618614231</v>
      </c>
      <c r="AR175" s="70"/>
      <c r="AS175" s="789">
        <v>-0.15198517231565747</v>
      </c>
      <c r="AT175" s="70">
        <v>-1.9072929872750468E-3</v>
      </c>
      <c r="AU175" s="70">
        <v>-0.70541023108434686</v>
      </c>
      <c r="AV175" s="70">
        <v>-0.53481586310601215</v>
      </c>
      <c r="AW175" s="70">
        <v>-9.1649845386603729E-2</v>
      </c>
      <c r="AX175" s="70"/>
      <c r="AY175" s="70">
        <v>-7.316561726683532E-2</v>
      </c>
      <c r="AZ175" s="70">
        <v>-7.1287576522210655E-2</v>
      </c>
      <c r="BA175" s="70">
        <v>-1.7381657556049788E-2</v>
      </c>
      <c r="BB175" s="70">
        <v>-0.75983848899960382</v>
      </c>
      <c r="BC175" s="70"/>
      <c r="BD175" s="70">
        <v>-0.25632353251214213</v>
      </c>
      <c r="BE175" s="70">
        <v>-1.7276357185021911</v>
      </c>
      <c r="BF175" s="70">
        <v>1.0181050243852311E-3</v>
      </c>
      <c r="BG175" s="70">
        <v>-0.70095348404424218</v>
      </c>
      <c r="BH175" s="70">
        <v>-0.52466784286514623</v>
      </c>
      <c r="BI175" s="70">
        <v>-3.2762308037571401E-2</v>
      </c>
      <c r="BJ175" s="70">
        <v>-0.93596380579221461</v>
      </c>
      <c r="BK175" s="70"/>
      <c r="BL175" s="70">
        <v>-8.7981087833105154E-2</v>
      </c>
      <c r="BM175" s="70"/>
      <c r="BN175" s="70">
        <v>-0.15251444104384052</v>
      </c>
      <c r="BO175" s="70">
        <v>-1.5364823064053341</v>
      </c>
      <c r="BP175" s="70">
        <v>-1.245480231280593</v>
      </c>
      <c r="BQ175" s="70">
        <v>-1.4986682592102718</v>
      </c>
      <c r="BR175" s="70"/>
      <c r="BS175" s="70">
        <v>-5.1767790847764047E-2</v>
      </c>
      <c r="BT175" s="70">
        <v>-0.89639111234735791</v>
      </c>
      <c r="BU175" s="70">
        <v>-1.4374850600572799</v>
      </c>
      <c r="BV175" s="70">
        <v>-0.11336285424655367</v>
      </c>
      <c r="BW175" s="70">
        <v>-1.0215258545151422</v>
      </c>
      <c r="BX175" s="70">
        <v>-5.065451702945218E-3</v>
      </c>
      <c r="BY175" s="70">
        <v>-0.34957781645621133</v>
      </c>
      <c r="BZ175" s="70">
        <v>-1.7367648809102134</v>
      </c>
      <c r="CA175" s="70"/>
      <c r="CB175" s="70">
        <v>-0.34229739826416966</v>
      </c>
      <c r="CC175" s="70"/>
      <c r="CD175" s="70"/>
      <c r="CE175" s="70"/>
      <c r="CF175" s="70"/>
      <c r="CG175" s="70"/>
      <c r="CH175" s="70"/>
      <c r="CI175" s="70"/>
    </row>
    <row r="176" spans="3:87" x14ac:dyDescent="0.2">
      <c r="C176" t="s">
        <v>207</v>
      </c>
      <c r="E176" s="2" t="s">
        <v>130</v>
      </c>
      <c r="F176" t="s">
        <v>112</v>
      </c>
      <c r="H176" s="70">
        <v>0.61465026265029243</v>
      </c>
      <c r="I176" s="70">
        <v>-0.10073678111786752</v>
      </c>
      <c r="J176" s="70">
        <v>-0.98210969756163469</v>
      </c>
      <c r="K176" s="70">
        <v>-0.34822930863475982</v>
      </c>
      <c r="L176" s="70"/>
      <c r="M176" s="70">
        <v>-0.4841660135553616</v>
      </c>
      <c r="N176" s="70">
        <v>-0.16412335249300233</v>
      </c>
      <c r="O176" s="70"/>
      <c r="P176" s="70">
        <v>-0.27190867404028662</v>
      </c>
      <c r="Q176" s="70">
        <v>-0.8245901156575105</v>
      </c>
      <c r="R176" s="70">
        <v>-1.290437829875078</v>
      </c>
      <c r="S176" s="70">
        <v>-0.59169342094288013</v>
      </c>
      <c r="T176" s="70">
        <v>-1.2667474395879679</v>
      </c>
      <c r="U176" s="70">
        <v>-0.81576675954244138</v>
      </c>
      <c r="V176" s="70">
        <v>-0.16414702356286648</v>
      </c>
      <c r="W176" s="70"/>
      <c r="X176" s="70">
        <v>-0.19455855955562598</v>
      </c>
      <c r="Y176" s="70">
        <v>-0.10347091710828418</v>
      </c>
      <c r="Z176" s="70">
        <v>-0.5456113858332402</v>
      </c>
      <c r="AA176" s="70">
        <v>-0.87350003900161211</v>
      </c>
      <c r="AB176" s="70">
        <v>-0.43811357940755979</v>
      </c>
      <c r="AC176" s="70">
        <v>-0.69086667645443778</v>
      </c>
      <c r="AD176" s="70">
        <v>-0.99096866713216525</v>
      </c>
      <c r="AE176" s="70">
        <v>-0.30535738080775465</v>
      </c>
      <c r="AF176" s="70">
        <v>-0.60253008226733262</v>
      </c>
      <c r="AG176" s="70"/>
      <c r="AH176" s="70"/>
      <c r="AI176" s="70">
        <v>-0.17939451898615702</v>
      </c>
      <c r="AJ176" s="70">
        <v>-1.036522685339786</v>
      </c>
      <c r="AK176" s="70"/>
      <c r="AL176" s="70">
        <v>-1.4068023373207243</v>
      </c>
      <c r="AM176" s="70">
        <v>-1.0043989076402986</v>
      </c>
      <c r="AN176" s="70"/>
      <c r="AO176" s="70">
        <v>1.069693539572838</v>
      </c>
      <c r="AP176" s="70">
        <v>0.19897438024277367</v>
      </c>
      <c r="AQ176" s="70">
        <v>-0.35096622169487085</v>
      </c>
      <c r="AR176" s="70"/>
      <c r="AS176" s="789">
        <v>-0.58317790365373623</v>
      </c>
      <c r="AT176" s="70">
        <v>-0.10614989910688216</v>
      </c>
      <c r="AU176" s="70">
        <v>-0.82224418020407286</v>
      </c>
      <c r="AV176" s="70">
        <v>-0.49959211336658482</v>
      </c>
      <c r="AW176" s="70">
        <v>4.9137019397988372E-3</v>
      </c>
      <c r="AX176" s="70"/>
      <c r="AY176" s="70">
        <v>-0.18210096713894053</v>
      </c>
      <c r="AZ176" s="70">
        <v>-0.26776569735889227</v>
      </c>
      <c r="BA176" s="70">
        <v>-6.2045607600067415E-2</v>
      </c>
      <c r="BB176" s="70">
        <v>-0.57973888217752767</v>
      </c>
      <c r="BC176" s="70"/>
      <c r="BD176" s="70">
        <v>-0.44013805974781728</v>
      </c>
      <c r="BE176" s="70">
        <v>-0.61486776733400983</v>
      </c>
      <c r="BF176" s="70">
        <v>-0.15175287010320795</v>
      </c>
      <c r="BG176" s="70">
        <v>-0.75890991483250125</v>
      </c>
      <c r="BH176" s="70">
        <v>-0.65653144160986288</v>
      </c>
      <c r="BI176" s="70">
        <v>-0.25322706414855822</v>
      </c>
      <c r="BJ176" s="70">
        <v>-0.70782593473893196</v>
      </c>
      <c r="BK176" s="70"/>
      <c r="BL176" s="70">
        <v>-0.5024720162273818</v>
      </c>
      <c r="BM176" s="70"/>
      <c r="BN176" s="70">
        <v>-0.37035006819114508</v>
      </c>
      <c r="BO176" s="70">
        <v>-1.0820772749290231</v>
      </c>
      <c r="BP176" s="70">
        <v>-0.93904311661078887</v>
      </c>
      <c r="BQ176" s="70">
        <v>-0.59274118257249142</v>
      </c>
      <c r="BR176" s="70"/>
      <c r="BS176" s="70">
        <v>-0.22288466264368553</v>
      </c>
      <c r="BT176" s="70">
        <v>-0.83091050642063724</v>
      </c>
      <c r="BU176" s="70">
        <v>0.52912973137209007</v>
      </c>
      <c r="BV176" s="70">
        <v>5.6779746468345285E-2</v>
      </c>
      <c r="BW176" s="70">
        <v>-0.68262572814903821</v>
      </c>
      <c r="BX176" s="70">
        <v>-0.16623741808347703</v>
      </c>
      <c r="BY176" s="70">
        <v>-0.51360656455425557</v>
      </c>
      <c r="BZ176" s="70">
        <v>-0.93012039227782461</v>
      </c>
      <c r="CA176" s="70"/>
      <c r="CB176" s="70">
        <v>-0.48818567348620873</v>
      </c>
      <c r="CC176" s="70"/>
      <c r="CD176" s="70"/>
      <c r="CE176" s="70"/>
      <c r="CF176" s="70"/>
    </row>
    <row r="177" spans="1:84" x14ac:dyDescent="0.2">
      <c r="C177" t="s">
        <v>208</v>
      </c>
      <c r="E177" s="2" t="s">
        <v>130</v>
      </c>
      <c r="F177" t="s">
        <v>112</v>
      </c>
      <c r="H177" s="70">
        <v>1.764219795955926E-2</v>
      </c>
      <c r="I177" s="70">
        <v>5.675177839790161E-3</v>
      </c>
      <c r="J177" s="70">
        <v>-2.842270678135922E-3</v>
      </c>
      <c r="K177" s="70">
        <v>4.3649476678697717E-3</v>
      </c>
      <c r="L177" s="70"/>
      <c r="M177" s="70">
        <v>1.0036637374944295E-2</v>
      </c>
      <c r="N177" s="70">
        <v>8.4003827098695465E-3</v>
      </c>
      <c r="O177" s="70"/>
      <c r="P177" s="70">
        <v>6.1199145447211768E-3</v>
      </c>
      <c r="Q177" s="70">
        <v>1.6813898256009995E-2</v>
      </c>
      <c r="R177" s="70">
        <v>-8.1032575673090808E-3</v>
      </c>
      <c r="S177" s="70">
        <v>2.2943290127545427E-2</v>
      </c>
      <c r="T177" s="70">
        <v>3.071496708966133E-2</v>
      </c>
      <c r="U177" s="70">
        <v>1.6177718860179609E-2</v>
      </c>
      <c r="V177" s="70">
        <v>1.3806195988182163E-2</v>
      </c>
      <c r="W177" s="70"/>
      <c r="X177" s="70">
        <v>8.8267447505574886E-3</v>
      </c>
      <c r="Y177" s="70">
        <v>8.3504383630650051E-3</v>
      </c>
      <c r="Z177" s="70">
        <v>1.0117336955432871E-2</v>
      </c>
      <c r="AA177" s="70">
        <v>9.7566298539409171E-4</v>
      </c>
      <c r="AB177" s="70">
        <v>1.1025240058191298E-2</v>
      </c>
      <c r="AC177" s="70">
        <v>1.4415470409897982E-2</v>
      </c>
      <c r="AD177" s="70">
        <v>-5.8556231696770043E-4</v>
      </c>
      <c r="AE177" s="70">
        <v>3.0140683118172144E-3</v>
      </c>
      <c r="AF177" s="70">
        <v>1.9542180069105776E-2</v>
      </c>
      <c r="AG177" s="70"/>
      <c r="AH177" s="70"/>
      <c r="AI177" s="70">
        <v>1.0315914852599268E-2</v>
      </c>
      <c r="AJ177" s="70">
        <v>-3.2337426005846852E-3</v>
      </c>
      <c r="AK177" s="70"/>
      <c r="AL177" s="70">
        <v>7.9217275053344652E-3</v>
      </c>
      <c r="AM177" s="70">
        <v>-5.0573515326374956E-4</v>
      </c>
      <c r="AN177" s="70"/>
      <c r="AO177" s="70">
        <v>9.9908703178852986E-3</v>
      </c>
      <c r="AP177" s="70">
        <v>1.9186800956848226E-2</v>
      </c>
      <c r="AQ177" s="70">
        <v>4.0373651695771423E-2</v>
      </c>
      <c r="AR177" s="70"/>
      <c r="AS177" s="789">
        <v>3.6781350098899347E-3</v>
      </c>
      <c r="AT177" s="70">
        <v>2.0160884290594119E-2</v>
      </c>
      <c r="AU177" s="70">
        <v>1.4598836383067793E-2</v>
      </c>
      <c r="AV177" s="70">
        <v>1.0927411359724581E-2</v>
      </c>
      <c r="AW177" s="70">
        <v>1.4255031284983222E-2</v>
      </c>
      <c r="AX177" s="70"/>
      <c r="AY177" s="70">
        <v>2.7510454091965321E-2</v>
      </c>
      <c r="AZ177" s="70">
        <v>1.4564450805298477E-2</v>
      </c>
      <c r="BA177" s="70">
        <v>1.7381052536143068E-2</v>
      </c>
      <c r="BB177" s="70">
        <v>2.8474950542820565E-2</v>
      </c>
      <c r="BC177" s="70"/>
      <c r="BD177" s="70">
        <v>2.8980917639558155E-3</v>
      </c>
      <c r="BE177" s="70">
        <v>-1.6757318301329762E-3</v>
      </c>
      <c r="BF177" s="70">
        <v>2.3630076206779302E-2</v>
      </c>
      <c r="BG177" s="70">
        <v>1.6258522170621906E-2</v>
      </c>
      <c r="BH177" s="70">
        <v>1.706562819349712E-2</v>
      </c>
      <c r="BI177" s="70">
        <v>1.5961071966736254E-2</v>
      </c>
      <c r="BJ177" s="70">
        <v>1.1537951798982083E-2</v>
      </c>
      <c r="BK177" s="70"/>
      <c r="BL177" s="70">
        <v>9.9683710901155211E-3</v>
      </c>
      <c r="BM177" s="70"/>
      <c r="BN177" s="70">
        <v>3.8081710092727357E-3</v>
      </c>
      <c r="BO177" s="70">
        <v>5.9531354663975985E-3</v>
      </c>
      <c r="BP177" s="70">
        <v>1.7928328053274411E-3</v>
      </c>
      <c r="BQ177" s="70">
        <v>3.8819350309218376E-3</v>
      </c>
      <c r="BR177" s="70"/>
      <c r="BS177" s="70">
        <v>4.4188613202606466E-3</v>
      </c>
      <c r="BT177" s="70">
        <v>1.9961851342799777E-2</v>
      </c>
      <c r="BU177" s="70">
        <v>1.6645818483419721E-2</v>
      </c>
      <c r="BV177" s="70">
        <v>1.4309588222304255E-2</v>
      </c>
      <c r="BW177" s="70">
        <v>2.2746824901739605E-2</v>
      </c>
      <c r="BX177" s="70">
        <v>1.6354194023069379E-2</v>
      </c>
      <c r="BY177" s="70">
        <v>1.5580749535369509E-2</v>
      </c>
      <c r="BZ177" s="70">
        <v>8.5806660815351474E-3</v>
      </c>
      <c r="CA177" s="70"/>
      <c r="CB177" s="70">
        <v>1.1224800580503569E-2</v>
      </c>
      <c r="CC177" s="70"/>
      <c r="CD177" s="70"/>
      <c r="CE177" s="70"/>
      <c r="CF177" s="70"/>
    </row>
    <row r="178" spans="1:84" x14ac:dyDescent="0.2">
      <c r="C178" t="s">
        <v>209</v>
      </c>
      <c r="E178" s="2" t="s">
        <v>130</v>
      </c>
      <c r="F178" t="s">
        <v>112</v>
      </c>
      <c r="H178" s="70">
        <v>0.23501452894512509</v>
      </c>
      <c r="I178" s="70">
        <v>0.2344653578991715</v>
      </c>
      <c r="J178" s="70">
        <v>0.23813904883428061</v>
      </c>
      <c r="K178" s="70">
        <v>0.23737729279343217</v>
      </c>
      <c r="L178" s="70"/>
      <c r="M178" s="70">
        <v>0.24084515975339013</v>
      </c>
      <c r="N178" s="70">
        <v>0.23921799526575316</v>
      </c>
      <c r="O178" s="70"/>
      <c r="P178" s="70">
        <v>0.23670081579240937</v>
      </c>
      <c r="Q178" s="70">
        <v>0.24035897573859322</v>
      </c>
      <c r="R178" s="70">
        <v>0.24399503096192132</v>
      </c>
      <c r="S178" s="70">
        <v>0.23730582905470546</v>
      </c>
      <c r="T178" s="70">
        <v>0.24379685809630239</v>
      </c>
      <c r="U178" s="70">
        <v>0.24088710784684181</v>
      </c>
      <c r="V178" s="70">
        <v>0.23794840160372877</v>
      </c>
      <c r="W178" s="70"/>
      <c r="X178" s="70">
        <v>0.24238546740620615</v>
      </c>
      <c r="Y178" s="70">
        <v>0.23738435662813953</v>
      </c>
      <c r="Z178" s="70">
        <v>0.23964157184387222</v>
      </c>
      <c r="AA178" s="70">
        <v>0.23540326291131969</v>
      </c>
      <c r="AB178" s="70">
        <v>0.23897210464788687</v>
      </c>
      <c r="AC178" s="70">
        <v>0.2371517864367105</v>
      </c>
      <c r="AD178" s="70">
        <v>0.24070847719663457</v>
      </c>
      <c r="AE178" s="70">
        <v>0.2402604359868781</v>
      </c>
      <c r="AF178" s="70">
        <v>0.23605122157845737</v>
      </c>
      <c r="AG178" s="70"/>
      <c r="AH178" s="70"/>
      <c r="AI178" s="70">
        <v>0.24157110521427533</v>
      </c>
      <c r="AJ178" s="70">
        <v>0.23803849993471968</v>
      </c>
      <c r="AK178" s="70"/>
      <c r="AL178" s="70">
        <v>0.23552312658591704</v>
      </c>
      <c r="AM178" s="70">
        <v>0.24334100351770993</v>
      </c>
      <c r="AN178" s="70"/>
      <c r="AO178" s="70">
        <v>0.23770087495938547</v>
      </c>
      <c r="AP178" s="70">
        <v>0.23671960987629731</v>
      </c>
      <c r="AQ178" s="70">
        <v>0.23534742952885679</v>
      </c>
      <c r="AR178" s="70"/>
      <c r="AS178" s="789">
        <v>0.23974695307540267</v>
      </c>
      <c r="AT178" s="70">
        <v>0.24066144475169315</v>
      </c>
      <c r="AU178" s="70">
        <v>0.23692616573161554</v>
      </c>
      <c r="AV178" s="70">
        <v>0.23631232756623249</v>
      </c>
      <c r="AW178" s="70">
        <v>0.23752768742309641</v>
      </c>
      <c r="AX178" s="70"/>
      <c r="AY178" s="70">
        <v>0.24150644495433871</v>
      </c>
      <c r="AZ178" s="70">
        <v>0.24245537325966054</v>
      </c>
      <c r="BA178" s="70">
        <v>0.22994263455908787</v>
      </c>
      <c r="BB178" s="70">
        <v>0.23658465323657593</v>
      </c>
      <c r="BC178" s="70"/>
      <c r="BD178" s="70">
        <v>0.23891893917761714</v>
      </c>
      <c r="BE178" s="70">
        <v>0.24689541528271358</v>
      </c>
      <c r="BF178" s="70">
        <v>0.24016542559669507</v>
      </c>
      <c r="BG178" s="70">
        <v>0.24066693803148875</v>
      </c>
      <c r="BH178" s="70">
        <v>0.23960481103023601</v>
      </c>
      <c r="BI178" s="70">
        <v>0.23734108641284274</v>
      </c>
      <c r="BJ178" s="70">
        <v>0.24034003800945888</v>
      </c>
      <c r="BK178" s="70"/>
      <c r="BL178" s="70">
        <v>0.24682936912339726</v>
      </c>
      <c r="BM178" s="70"/>
      <c r="BN178" s="70">
        <v>0.23899782638158207</v>
      </c>
      <c r="BO178" s="70">
        <v>0.23875818624218453</v>
      </c>
      <c r="BP178" s="70">
        <v>0.23649375642142567</v>
      </c>
      <c r="BQ178" s="70">
        <v>0.23625017439007479</v>
      </c>
      <c r="BR178" s="70"/>
      <c r="BS178" s="70">
        <v>0.24187250810036445</v>
      </c>
      <c r="BT178" s="70">
        <v>0.23692183250009161</v>
      </c>
      <c r="BU178" s="70">
        <v>0.23619083156407203</v>
      </c>
      <c r="BV178" s="70">
        <v>0.23768022587236079</v>
      </c>
      <c r="BW178" s="70">
        <v>0.2346755674515506</v>
      </c>
      <c r="BX178" s="70">
        <v>0.23603210030386559</v>
      </c>
      <c r="BY178" s="70">
        <v>0.23720438267032887</v>
      </c>
      <c r="BZ178" s="70">
        <v>0.23571430540696103</v>
      </c>
      <c r="CA178" s="70"/>
      <c r="CB178" s="70">
        <v>0.2373646201482425</v>
      </c>
      <c r="CC178" s="70"/>
      <c r="CD178" s="70"/>
      <c r="CE178" s="70"/>
      <c r="CF178" s="70"/>
    </row>
    <row r="180" spans="1:84" x14ac:dyDescent="0.2">
      <c r="C180" t="s">
        <v>213</v>
      </c>
      <c r="E180" s="2" t="s">
        <v>130</v>
      </c>
      <c r="F180" t="s">
        <v>112</v>
      </c>
      <c r="H180" s="69">
        <v>15.370602204004573</v>
      </c>
      <c r="I180" s="69">
        <v>11.63695947936494</v>
      </c>
      <c r="J180" s="69">
        <v>9.3929867972934957</v>
      </c>
      <c r="K180" s="69">
        <v>12.139929877219821</v>
      </c>
      <c r="L180" s="69"/>
      <c r="M180" s="69">
        <v>12.093511084710967</v>
      </c>
      <c r="N180" s="69">
        <v>12.710339398220588</v>
      </c>
      <c r="O180" s="69"/>
      <c r="P180" s="69">
        <v>12.045471488921113</v>
      </c>
      <c r="Q180" s="69">
        <v>10.547451361183589</v>
      </c>
      <c r="R180" s="69">
        <v>8.7536568890501414</v>
      </c>
      <c r="S180" s="69">
        <v>11.44265408628249</v>
      </c>
      <c r="T180" s="69">
        <v>9.4989965494037509</v>
      </c>
      <c r="U180" s="69">
        <v>10.869365254272649</v>
      </c>
      <c r="V180" s="69">
        <v>12.73679771149683</v>
      </c>
      <c r="W180" s="69"/>
      <c r="X180" s="69">
        <v>12.638687213543033</v>
      </c>
      <c r="Y180" s="69">
        <v>12.998039767811614</v>
      </c>
      <c r="Z180" s="69">
        <v>11.655669543334589</v>
      </c>
      <c r="AA180" s="69">
        <v>10.018043979340817</v>
      </c>
      <c r="AB180" s="69">
        <v>11.823572204803522</v>
      </c>
      <c r="AC180" s="69">
        <v>11.485344711871191</v>
      </c>
      <c r="AD180" s="69">
        <v>9.9229268382352274</v>
      </c>
      <c r="AE180" s="69">
        <v>12.331542582562895</v>
      </c>
      <c r="AF180" s="69">
        <v>11.065587598780212</v>
      </c>
      <c r="AG180" s="69"/>
      <c r="AH180" s="69"/>
      <c r="AI180" s="69">
        <v>11.991149977357441</v>
      </c>
      <c r="AJ180" s="69">
        <v>9.5770123748083495</v>
      </c>
      <c r="AK180" s="69"/>
      <c r="AL180" s="69">
        <v>8.8547048156515444</v>
      </c>
      <c r="AM180" s="69">
        <v>10.163074412475131</v>
      </c>
      <c r="AN180" s="69"/>
      <c r="AO180" s="69">
        <v>15.868677006149499</v>
      </c>
      <c r="AP180" s="69">
        <v>14.055152246246452</v>
      </c>
      <c r="AQ180" s="69">
        <v>11.665854184599933</v>
      </c>
      <c r="AR180" s="69"/>
      <c r="AS180" s="786">
        <v>11.755882571163573</v>
      </c>
      <c r="AT180" s="69">
        <v>12.964507012799331</v>
      </c>
      <c r="AU180" s="69">
        <v>10.829841925640116</v>
      </c>
      <c r="AV180" s="69">
        <v>11.350384209728011</v>
      </c>
      <c r="AW180" s="69">
        <v>13.443604543568501</v>
      </c>
      <c r="AX180" s="69"/>
      <c r="AY180" s="69">
        <v>12.348016785396027</v>
      </c>
      <c r="AZ180" s="69">
        <v>12.273093773351734</v>
      </c>
      <c r="BA180" s="69">
        <v>12.699560425675715</v>
      </c>
      <c r="BB180" s="69">
        <v>11.009276036774278</v>
      </c>
      <c r="BC180" s="69"/>
      <c r="BD180" s="69">
        <v>11.804915202510832</v>
      </c>
      <c r="BE180" s="69">
        <v>10.709911952839049</v>
      </c>
      <c r="BF180" s="69">
        <v>12.757543384607033</v>
      </c>
      <c r="BG180" s="69">
        <v>10.970405876141578</v>
      </c>
      <c r="BH180" s="69">
        <v>11.173568477592752</v>
      </c>
      <c r="BI180" s="69">
        <v>12.438664495241019</v>
      </c>
      <c r="BJ180" s="69">
        <v>11.073954961713573</v>
      </c>
      <c r="BK180" s="69"/>
      <c r="BL180" s="69">
        <v>12.031724970041973</v>
      </c>
      <c r="BM180" s="69"/>
      <c r="BN180" s="69">
        <v>12.079298539544633</v>
      </c>
      <c r="BO180" s="69">
        <v>10.03492887415692</v>
      </c>
      <c r="BP180" s="69">
        <v>10.275282495654963</v>
      </c>
      <c r="BQ180" s="69">
        <v>10.047285705227159</v>
      </c>
      <c r="BR180" s="69"/>
      <c r="BS180" s="69">
        <v>12.498268364477784</v>
      </c>
      <c r="BT180" s="69">
        <v>10.572891790968516</v>
      </c>
      <c r="BU180" s="69">
        <v>15.011962939442556</v>
      </c>
      <c r="BV180" s="69">
        <v>13.442928095084417</v>
      </c>
      <c r="BW180" s="69">
        <v>11.14272495177789</v>
      </c>
      <c r="BX180" s="69">
        <v>12.610841532521434</v>
      </c>
      <c r="BY180" s="69">
        <v>11.683327671567749</v>
      </c>
      <c r="BZ180" s="69">
        <v>10.053600669152065</v>
      </c>
      <c r="CA180" s="69"/>
      <c r="CB180" s="69">
        <v>11.752145996942451</v>
      </c>
      <c r="CC180" s="69"/>
      <c r="CD180" s="69"/>
      <c r="CE180" s="69"/>
      <c r="CF180" s="69"/>
    </row>
    <row r="182" spans="1:84" x14ac:dyDescent="0.2">
      <c r="C182" t="s">
        <v>214</v>
      </c>
      <c r="E182" s="2" t="s">
        <v>130</v>
      </c>
      <c r="F182" t="s">
        <v>112</v>
      </c>
      <c r="H182" s="39">
        <v>761656578.1448251</v>
      </c>
      <c r="I182" s="39">
        <v>14440786.881323941</v>
      </c>
      <c r="J182" s="39">
        <v>1625641.5771601619</v>
      </c>
      <c r="K182" s="39">
        <v>27448095.988174975</v>
      </c>
      <c r="L182" s="39"/>
      <c r="M182" s="39">
        <v>24577028.502484702</v>
      </c>
      <c r="N182" s="39">
        <v>51166891.793176569</v>
      </c>
      <c r="O182" s="39"/>
      <c r="P182" s="39">
        <v>23101087.446758445</v>
      </c>
      <c r="Q182" s="39">
        <v>5500311.1303064441</v>
      </c>
      <c r="R182" s="39">
        <v>869018.55810546374</v>
      </c>
      <c r="S182" s="39">
        <v>12196411.829863373</v>
      </c>
      <c r="T182" s="39">
        <v>2130116.3675003313</v>
      </c>
      <c r="U182" s="39">
        <v>8649721.8028167449</v>
      </c>
      <c r="V182" s="39">
        <v>51037633.878172912</v>
      </c>
      <c r="W182" s="39"/>
      <c r="X182" s="39">
        <v>43182866.228254281</v>
      </c>
      <c r="Y182" s="39">
        <v>72689843.639975846</v>
      </c>
      <c r="Z182" s="39">
        <v>16255733.79082337</v>
      </c>
      <c r="AA182" s="39">
        <v>3077126.7618060145</v>
      </c>
      <c r="AB182" s="39">
        <v>22459958.676402733</v>
      </c>
      <c r="AC182" s="39">
        <v>13393348.738527525</v>
      </c>
      <c r="AD182" s="39">
        <v>2761689.404410739</v>
      </c>
      <c r="AE182" s="39">
        <v>31108929.347892001</v>
      </c>
      <c r="AF182" s="39">
        <v>9878304.4116312228</v>
      </c>
      <c r="AG182" s="39"/>
      <c r="AH182" s="39"/>
      <c r="AI182" s="39">
        <v>25436236.514299188</v>
      </c>
      <c r="AJ182" s="39">
        <v>1979738.3460528755</v>
      </c>
      <c r="AK182" s="39"/>
      <c r="AL182" s="39">
        <v>876516.72862409626</v>
      </c>
      <c r="AM182" s="39">
        <v>3243231.1705910135</v>
      </c>
      <c r="AN182" s="39"/>
      <c r="AO182" s="39">
        <v>1186201232.9420171</v>
      </c>
      <c r="AP182" s="39">
        <v>202822722.17037424</v>
      </c>
      <c r="AQ182" s="39">
        <v>17583731.78237427</v>
      </c>
      <c r="AR182" s="39"/>
      <c r="AS182" s="774">
        <v>16670455.180605117</v>
      </c>
      <c r="AT182" s="39">
        <v>64088989.665135987</v>
      </c>
      <c r="AU182" s="39">
        <v>6978203.4429489644</v>
      </c>
      <c r="AV182" s="39">
        <v>11849635.396437638</v>
      </c>
      <c r="AW182" s="39">
        <v>97162097.833869278</v>
      </c>
      <c r="AX182" s="39"/>
      <c r="AY182" s="39">
        <v>35615112.827117816</v>
      </c>
      <c r="AZ182" s="39">
        <v>33335031.254755046</v>
      </c>
      <c r="BA182" s="39">
        <v>44432386.48130884</v>
      </c>
      <c r="BB182" s="39">
        <v>8196311.5318930848</v>
      </c>
      <c r="BC182" s="39"/>
      <c r="BD182" s="39">
        <v>17129521.640275896</v>
      </c>
      <c r="BE182" s="39">
        <v>6374496.2291075569</v>
      </c>
      <c r="BF182" s="39">
        <v>54738549.157791279</v>
      </c>
      <c r="BG182" s="39">
        <v>9060469.46874981</v>
      </c>
      <c r="BH182" s="39">
        <v>10747664.090265134</v>
      </c>
      <c r="BI182" s="39">
        <v>40591474.646631956</v>
      </c>
      <c r="BJ182" s="39">
        <v>7589459.4528576285</v>
      </c>
      <c r="BK182" s="39"/>
      <c r="BL182" s="39">
        <v>21816849.059619784</v>
      </c>
      <c r="BM182" s="39"/>
      <c r="BN182" s="39">
        <v>22474822.559866775</v>
      </c>
      <c r="BO182" s="39">
        <v>2685143.7990834983</v>
      </c>
      <c r="BP182" s="39">
        <v>3948279.8814767515</v>
      </c>
      <c r="BQ182" s="39">
        <v>3127398.3552458137</v>
      </c>
      <c r="BR182" s="39"/>
      <c r="BS182" s="39">
        <v>36277006.896978177</v>
      </c>
      <c r="BT182" s="39">
        <v>5669882.7639523428</v>
      </c>
      <c r="BU182" s="39">
        <v>532113336.23414797</v>
      </c>
      <c r="BV182" s="39">
        <v>111338443.27832057</v>
      </c>
      <c r="BW182" s="39">
        <v>10421228.328778381</v>
      </c>
      <c r="BX182" s="39">
        <v>44997507.565376282</v>
      </c>
      <c r="BY182" s="39">
        <v>16082566.7486344</v>
      </c>
      <c r="BZ182" s="39">
        <v>3184140.2286370774</v>
      </c>
      <c r="CA182" s="39"/>
      <c r="CB182" s="39">
        <v>15742865.898665646</v>
      </c>
      <c r="CC182" s="39"/>
      <c r="CD182" s="39"/>
      <c r="CE182" s="39"/>
      <c r="CF182" s="39"/>
    </row>
    <row r="184" spans="1:84" x14ac:dyDescent="0.2">
      <c r="A184" s="31" t="s">
        <v>215</v>
      </c>
    </row>
    <row r="186" spans="1:84" x14ac:dyDescent="0.2">
      <c r="B186" t="s">
        <v>109</v>
      </c>
      <c r="E186" s="2" t="s">
        <v>130</v>
      </c>
      <c r="F186" t="s">
        <v>112</v>
      </c>
      <c r="H186" s="37">
        <v>728795878.81239259</v>
      </c>
      <c r="I186" s="37">
        <v>26822165.660638019</v>
      </c>
      <c r="J186" s="37">
        <v>1671882.5042679207</v>
      </c>
      <c r="K186" s="37">
        <v>26228724.385026172</v>
      </c>
      <c r="L186" s="37"/>
      <c r="M186" s="37">
        <v>23425667.004000142</v>
      </c>
      <c r="N186" s="37">
        <v>44923957.515027046</v>
      </c>
      <c r="O186" s="37"/>
      <c r="P186" s="37">
        <v>25784193.27890595</v>
      </c>
      <c r="Q186" s="37">
        <v>4918251.4007819109</v>
      </c>
      <c r="R186" s="37">
        <v>1049319.0126400201</v>
      </c>
      <c r="S186" s="37">
        <v>11059984.161583113</v>
      </c>
      <c r="T186" s="37">
        <v>1232062.1449598833</v>
      </c>
      <c r="U186" s="37">
        <v>4794196.2444440015</v>
      </c>
      <c r="V186" s="37">
        <v>44209209.184542827</v>
      </c>
      <c r="W186" s="37"/>
      <c r="X186" s="37">
        <v>33497164.096749961</v>
      </c>
      <c r="Y186" s="37">
        <v>62366822.990910694</v>
      </c>
      <c r="Z186" s="37">
        <v>16010711.726264328</v>
      </c>
      <c r="AA186" s="37">
        <v>2383330.6143399095</v>
      </c>
      <c r="AB186" s="37">
        <v>17709011.344250903</v>
      </c>
      <c r="AC186" s="37">
        <v>13614677.502831189</v>
      </c>
      <c r="AD186" s="37">
        <v>2465260.4558075592</v>
      </c>
      <c r="AE186" s="37">
        <v>32064100.347067453</v>
      </c>
      <c r="AF186" s="37">
        <v>6993272.6607308257</v>
      </c>
      <c r="AG186" s="37"/>
      <c r="AH186" s="37"/>
      <c r="AI186" s="37">
        <v>18140690.791311566</v>
      </c>
      <c r="AJ186" s="37">
        <v>1442794.1917346371</v>
      </c>
      <c r="AK186" s="37"/>
      <c r="AL186" s="37">
        <v>732466.20537896815</v>
      </c>
      <c r="AM186" s="37">
        <v>1670167.2280759444</v>
      </c>
      <c r="AN186" s="37"/>
      <c r="AO186" s="37">
        <v>1393714229.0196779</v>
      </c>
      <c r="AP186" s="37">
        <v>247277931.34722227</v>
      </c>
      <c r="AQ186" s="37">
        <v>16424476.029888142</v>
      </c>
      <c r="AR186" s="37"/>
      <c r="AS186" s="773">
        <v>15572928.739686845</v>
      </c>
      <c r="AT186" s="37">
        <v>51397414.995745569</v>
      </c>
      <c r="AU186" s="37">
        <v>5317447.0768725015</v>
      </c>
      <c r="AV186" s="37">
        <v>10011356.07783832</v>
      </c>
      <c r="AW186" s="37">
        <v>91223120.778105736</v>
      </c>
      <c r="AX186" s="37"/>
      <c r="AY186" s="37">
        <v>28104236.565675151</v>
      </c>
      <c r="AZ186" s="37">
        <v>28443012.319992881</v>
      </c>
      <c r="BA186" s="37">
        <v>43187747.256892793</v>
      </c>
      <c r="BB186" s="37">
        <v>7219801.3990983097</v>
      </c>
      <c r="BC186" s="37"/>
      <c r="BD186" s="37">
        <v>17375228.310523063</v>
      </c>
      <c r="BE186" s="37">
        <v>4184849.9491113233</v>
      </c>
      <c r="BF186" s="37">
        <v>52684028.245150097</v>
      </c>
      <c r="BG186" s="37">
        <v>6795755.47000378</v>
      </c>
      <c r="BH186" s="37">
        <v>10550111.371269602</v>
      </c>
      <c r="BI186" s="37">
        <v>34376979.097570658</v>
      </c>
      <c r="BJ186" s="37">
        <v>5953373.1489618104</v>
      </c>
      <c r="BK186" s="37"/>
      <c r="BL186" s="37">
        <v>21686682.144233696</v>
      </c>
      <c r="BM186" s="37"/>
      <c r="BN186" s="37">
        <v>22723503.492089454</v>
      </c>
      <c r="BO186" s="37">
        <v>2619307.1542762797</v>
      </c>
      <c r="BP186" s="37">
        <v>3385050.7112423442</v>
      </c>
      <c r="BQ186" s="37">
        <v>2415007.897956471</v>
      </c>
      <c r="BR186" s="37"/>
      <c r="BS186" s="37">
        <v>36451621.102584891</v>
      </c>
      <c r="BT186" s="37">
        <v>5365558.6790763438</v>
      </c>
      <c r="BU186" s="37">
        <v>902789294.02851748</v>
      </c>
      <c r="BV186" s="37">
        <v>106703447.14308611</v>
      </c>
      <c r="BW186" s="37">
        <v>6537085.5690925065</v>
      </c>
      <c r="BX186" s="37">
        <v>46585902.688461564</v>
      </c>
      <c r="BY186" s="37">
        <v>11874843.642470442</v>
      </c>
      <c r="BZ186" s="37">
        <v>3277392.1648874432</v>
      </c>
      <c r="CA186" s="37"/>
      <c r="CB186" s="37">
        <v>14094492.921352066</v>
      </c>
      <c r="CC186" s="37"/>
      <c r="CD186" s="37"/>
      <c r="CE186" s="37"/>
      <c r="CF186" s="37"/>
    </row>
    <row r="188" spans="1:84" x14ac:dyDescent="0.2">
      <c r="B188" t="s">
        <v>160</v>
      </c>
      <c r="E188" s="2" t="s">
        <v>130</v>
      </c>
      <c r="F188" t="s">
        <v>112</v>
      </c>
      <c r="H188" s="37">
        <v>761656578.1448251</v>
      </c>
      <c r="I188" s="37">
        <v>14440786.881323941</v>
      </c>
      <c r="J188" s="37">
        <v>1625641.5771601619</v>
      </c>
      <c r="K188" s="37">
        <v>27448095.988174975</v>
      </c>
      <c r="L188" s="37"/>
      <c r="M188" s="37">
        <v>24577028.502484702</v>
      </c>
      <c r="N188" s="37">
        <v>51166891.793176569</v>
      </c>
      <c r="O188" s="37"/>
      <c r="P188" s="37">
        <v>23101087.446758445</v>
      </c>
      <c r="Q188" s="37">
        <v>5500311.1303064441</v>
      </c>
      <c r="R188" s="37">
        <v>869018.55810546374</v>
      </c>
      <c r="S188" s="37">
        <v>12196411.829863373</v>
      </c>
      <c r="T188" s="37">
        <v>2130116.3675003313</v>
      </c>
      <c r="U188" s="37">
        <v>8649721.8028167449</v>
      </c>
      <c r="V188" s="37">
        <v>51037633.878172912</v>
      </c>
      <c r="W188" s="37"/>
      <c r="X188" s="37">
        <v>43182866.228254281</v>
      </c>
      <c r="Y188" s="37">
        <v>72689843.639975846</v>
      </c>
      <c r="Z188" s="37">
        <v>16255733.79082337</v>
      </c>
      <c r="AA188" s="37">
        <v>3077126.7618060145</v>
      </c>
      <c r="AB188" s="37">
        <v>22459958.676402733</v>
      </c>
      <c r="AC188" s="37">
        <v>13393348.738527525</v>
      </c>
      <c r="AD188" s="37">
        <v>2761689.404410739</v>
      </c>
      <c r="AE188" s="37">
        <v>31108929.347892001</v>
      </c>
      <c r="AF188" s="37">
        <v>9878304.4116312228</v>
      </c>
      <c r="AG188" s="37"/>
      <c r="AH188" s="37"/>
      <c r="AI188" s="37">
        <v>25436236.514299188</v>
      </c>
      <c r="AJ188" s="37">
        <v>1979738.3460528755</v>
      </c>
      <c r="AK188" s="37"/>
      <c r="AL188" s="37">
        <v>876516.72862409626</v>
      </c>
      <c r="AM188" s="37">
        <v>3243231.1705910135</v>
      </c>
      <c r="AN188" s="37"/>
      <c r="AO188" s="37">
        <v>1186201232.9420171</v>
      </c>
      <c r="AP188" s="37">
        <v>202822722.17037424</v>
      </c>
      <c r="AQ188" s="37">
        <v>17583731.78237427</v>
      </c>
      <c r="AR188" s="37"/>
      <c r="AS188" s="773">
        <v>16670455.180605117</v>
      </c>
      <c r="AT188" s="37">
        <v>64088989.665135987</v>
      </c>
      <c r="AU188" s="37">
        <v>6978203.4429489644</v>
      </c>
      <c r="AV188" s="37">
        <v>11849635.396437638</v>
      </c>
      <c r="AW188" s="37">
        <v>97162097.833869278</v>
      </c>
      <c r="AX188" s="37"/>
      <c r="AY188" s="37">
        <v>35615112.827117816</v>
      </c>
      <c r="AZ188" s="37">
        <v>33335031.254755046</v>
      </c>
      <c r="BA188" s="37">
        <v>44432386.48130884</v>
      </c>
      <c r="BB188" s="37">
        <v>8196311.5318930848</v>
      </c>
      <c r="BC188" s="37"/>
      <c r="BD188" s="37">
        <v>17129521.640275896</v>
      </c>
      <c r="BE188" s="37">
        <v>6374496.2291075569</v>
      </c>
      <c r="BF188" s="37">
        <v>54738549.157791279</v>
      </c>
      <c r="BG188" s="37">
        <v>9060469.46874981</v>
      </c>
      <c r="BH188" s="37">
        <v>10747664.090265134</v>
      </c>
      <c r="BI188" s="37">
        <v>40591474.646631956</v>
      </c>
      <c r="BJ188" s="37">
        <v>7589459.4528576285</v>
      </c>
      <c r="BK188" s="37"/>
      <c r="BL188" s="37">
        <v>21816849.059619784</v>
      </c>
      <c r="BM188" s="37"/>
      <c r="BN188" s="37">
        <v>22474822.559866775</v>
      </c>
      <c r="BO188" s="37">
        <v>2685143.7990834983</v>
      </c>
      <c r="BP188" s="37">
        <v>3948279.8814767515</v>
      </c>
      <c r="BQ188" s="37">
        <v>3127398.3552458137</v>
      </c>
      <c r="BR188" s="37"/>
      <c r="BS188" s="37">
        <v>36277006.896978177</v>
      </c>
      <c r="BT188" s="37">
        <v>5669882.7639523428</v>
      </c>
      <c r="BU188" s="37">
        <v>532113336.23414797</v>
      </c>
      <c r="BV188" s="37">
        <v>111338443.27832057</v>
      </c>
      <c r="BW188" s="37">
        <v>10421228.328778381</v>
      </c>
      <c r="BX188" s="37">
        <v>44997507.565376282</v>
      </c>
      <c r="BY188" s="37">
        <v>16082566.7486344</v>
      </c>
      <c r="BZ188" s="37">
        <v>3184140.2286370774</v>
      </c>
      <c r="CA188" s="37"/>
      <c r="CB188" s="37">
        <v>15742865.898665646</v>
      </c>
      <c r="CC188" s="37"/>
      <c r="CD188" s="37"/>
      <c r="CE188" s="37"/>
      <c r="CF188" s="37"/>
    </row>
    <row r="190" spans="1:84" x14ac:dyDescent="0.2">
      <c r="B190" t="s">
        <v>216</v>
      </c>
      <c r="E190" s="2" t="s">
        <v>130</v>
      </c>
      <c r="F190" t="s">
        <v>112</v>
      </c>
      <c r="H190" s="37">
        <v>-32860699.332432508</v>
      </c>
      <c r="I190" s="37">
        <v>12381378.779314078</v>
      </c>
      <c r="J190" s="37">
        <v>46240.92710775882</v>
      </c>
      <c r="K190" s="37">
        <v>-1219371.6031488031</v>
      </c>
      <c r="L190" s="37"/>
      <c r="M190" s="37">
        <v>-1151361.4984845594</v>
      </c>
      <c r="N190" s="37">
        <v>-6242934.2781495228</v>
      </c>
      <c r="O190" s="37"/>
      <c r="P190" s="37">
        <v>2683105.8321475051</v>
      </c>
      <c r="Q190" s="37">
        <v>-582059.72952453326</v>
      </c>
      <c r="R190" s="37">
        <v>180300.45453455637</v>
      </c>
      <c r="S190" s="37">
        <v>-1136427.6682802606</v>
      </c>
      <c r="T190" s="37">
        <v>-898054.22254044795</v>
      </c>
      <c r="U190" s="37">
        <v>-3855525.5583727434</v>
      </c>
      <c r="V190" s="37">
        <v>-6828424.6936300844</v>
      </c>
      <c r="W190" s="37"/>
      <c r="X190" s="37">
        <v>-9685702.1315043196</v>
      </c>
      <c r="Y190" s="37">
        <v>-10323020.649065152</v>
      </c>
      <c r="Z190" s="37">
        <v>-245022.06455904245</v>
      </c>
      <c r="AA190" s="37">
        <v>-693796.14746610494</v>
      </c>
      <c r="AB190" s="37">
        <v>-4750947.3321518302</v>
      </c>
      <c r="AC190" s="37">
        <v>221328.76430366375</v>
      </c>
      <c r="AD190" s="37">
        <v>-296428.94860317977</v>
      </c>
      <c r="AE190" s="37">
        <v>955170.9991754517</v>
      </c>
      <c r="AF190" s="37">
        <v>-2885031.7509003971</v>
      </c>
      <c r="AG190" s="37"/>
      <c r="AH190" s="37"/>
      <c r="AI190" s="37">
        <v>-7295545.722987622</v>
      </c>
      <c r="AJ190" s="37">
        <v>-536944.15431823838</v>
      </c>
      <c r="AK190" s="37"/>
      <c r="AL190" s="37">
        <v>-144050.5232451281</v>
      </c>
      <c r="AM190" s="37">
        <v>-1573063.9425150692</v>
      </c>
      <c r="AN190" s="37"/>
      <c r="AO190" s="37">
        <v>207512996.0776608</v>
      </c>
      <c r="AP190" s="37">
        <v>44455209.176848024</v>
      </c>
      <c r="AQ190" s="37">
        <v>-1159255.7524861284</v>
      </c>
      <c r="AR190" s="37"/>
      <c r="AS190" s="773">
        <v>-1097526.4409182724</v>
      </c>
      <c r="AT190" s="37">
        <v>-12691574.669390418</v>
      </c>
      <c r="AU190" s="37">
        <v>-1660756.3660764629</v>
      </c>
      <c r="AV190" s="37">
        <v>-1838279.3185993172</v>
      </c>
      <c r="AW190" s="37">
        <v>-5938977.0557635427</v>
      </c>
      <c r="AX190" s="37"/>
      <c r="AY190" s="37">
        <v>-7510876.261442665</v>
      </c>
      <c r="AZ190" s="37">
        <v>-4892018.934762165</v>
      </c>
      <c r="BA190" s="37">
        <v>-1244639.2244160473</v>
      </c>
      <c r="BB190" s="37">
        <v>-976510.13279477507</v>
      </c>
      <c r="BC190" s="37"/>
      <c r="BD190" s="37">
        <v>245706.67024716735</v>
      </c>
      <c r="BE190" s="37">
        <v>-2189646.2799962335</v>
      </c>
      <c r="BF190" s="37">
        <v>-2054520.9126411825</v>
      </c>
      <c r="BG190" s="37">
        <v>-2264713.99874603</v>
      </c>
      <c r="BH190" s="37">
        <v>-197552.71899553202</v>
      </c>
      <c r="BI190" s="37">
        <v>-6214495.5490612984</v>
      </c>
      <c r="BJ190" s="37">
        <v>-1636086.3038958181</v>
      </c>
      <c r="BK190" s="37"/>
      <c r="BL190" s="37">
        <v>-130166.91538608819</v>
      </c>
      <c r="BM190" s="37"/>
      <c r="BN190" s="37">
        <v>248680.93222267926</v>
      </c>
      <c r="BO190" s="37">
        <v>-65836.644807218574</v>
      </c>
      <c r="BP190" s="37">
        <v>-563229.1702344073</v>
      </c>
      <c r="BQ190" s="37">
        <v>-712390.45728934277</v>
      </c>
      <c r="BR190" s="37"/>
      <c r="BS190" s="37">
        <v>174614.20560671389</v>
      </c>
      <c r="BT190" s="37">
        <v>-304324.08487599902</v>
      </c>
      <c r="BU190" s="37">
        <v>370675957.79436952</v>
      </c>
      <c r="BV190" s="37">
        <v>-4634996.1352344602</v>
      </c>
      <c r="BW190" s="37">
        <v>-3884142.759685874</v>
      </c>
      <c r="BX190" s="37">
        <v>1588395.1230852827</v>
      </c>
      <c r="BY190" s="37">
        <v>-4207723.1061639581</v>
      </c>
      <c r="BZ190" s="37">
        <v>93251.936250365805</v>
      </c>
      <c r="CA190" s="37"/>
      <c r="CB190" s="37">
        <v>-1648372.97731358</v>
      </c>
      <c r="CC190" s="37"/>
      <c r="CD190" s="37"/>
      <c r="CE190" s="37"/>
      <c r="CF190" s="37"/>
    </row>
    <row r="192" spans="1:84" s="76" customFormat="1" x14ac:dyDescent="0.2">
      <c r="B192" s="76" t="s">
        <v>217</v>
      </c>
      <c r="E192" s="77"/>
      <c r="F192" s="51" t="s">
        <v>112</v>
      </c>
      <c r="G192" s="51"/>
      <c r="H192" s="76">
        <v>-4.4102078076602547E-2</v>
      </c>
      <c r="I192" s="76">
        <v>0.61917199742021156</v>
      </c>
      <c r="J192" s="76">
        <v>2.8047685050207927E-2</v>
      </c>
      <c r="K192" s="76">
        <v>-4.5441641854622634E-2</v>
      </c>
      <c r="M192" s="76">
        <v>-4.797990422022444E-2</v>
      </c>
      <c r="N192" s="76">
        <v>-0.13012145082346863</v>
      </c>
      <c r="P192" s="76">
        <v>0.10988194852726137</v>
      </c>
      <c r="Q192" s="76">
        <v>-0.11185159879780419</v>
      </c>
      <c r="R192" s="76">
        <v>0.18853219261563978</v>
      </c>
      <c r="S192" s="76">
        <v>-9.7808232125186523E-2</v>
      </c>
      <c r="T192" s="76">
        <v>-0.54748730468156581</v>
      </c>
      <c r="U192" s="76">
        <v>-0.59012108829970589</v>
      </c>
      <c r="V192" s="76">
        <v>-0.14363015980296079</v>
      </c>
      <c r="X192" s="76">
        <v>-0.25398302007146839</v>
      </c>
      <c r="Y192" s="76">
        <v>-0.15316822129751145</v>
      </c>
      <c r="Z192" s="76">
        <v>-1.5187714077746148E-2</v>
      </c>
      <c r="AA192" s="76">
        <v>-0.25549736484763641</v>
      </c>
      <c r="AB192" s="76">
        <v>-0.23766048391453037</v>
      </c>
      <c r="AC192" s="76">
        <v>1.6390218011704445E-2</v>
      </c>
      <c r="AD192" s="76">
        <v>-0.11354513201969003</v>
      </c>
      <c r="AE192" s="76">
        <v>3.0242139773718618E-2</v>
      </c>
      <c r="AF192" s="76">
        <v>-0.34539224029061172</v>
      </c>
      <c r="AI192" s="76">
        <v>-0.33801726669905835</v>
      </c>
      <c r="AJ192" s="76">
        <v>-0.31638304316666244</v>
      </c>
      <c r="AL192" s="76">
        <v>-0.17953858606282372</v>
      </c>
      <c r="AM192" s="76">
        <v>-0.66364634974203562</v>
      </c>
      <c r="AO192" s="76">
        <v>0.16121633079278622</v>
      </c>
      <c r="AP192" s="76">
        <v>0.19818062445872181</v>
      </c>
      <c r="AQ192" s="76">
        <v>-6.820148094629308E-2</v>
      </c>
      <c r="AS192" s="791">
        <v>-6.8103932151016539E-2</v>
      </c>
      <c r="AT192" s="76">
        <v>-0.22068470179331931</v>
      </c>
      <c r="AU192" s="76">
        <v>-0.27179818183827964</v>
      </c>
      <c r="AV192" s="76">
        <v>-0.16857704241157284</v>
      </c>
      <c r="AW192" s="76">
        <v>-6.3072313185265474E-2</v>
      </c>
      <c r="AY192" s="76">
        <v>-0.23684973295436651</v>
      </c>
      <c r="AZ192" s="76">
        <v>-0.15870631591477194</v>
      </c>
      <c r="BA192" s="76">
        <v>-2.8411802084296358E-2</v>
      </c>
      <c r="BB192" s="76">
        <v>-0.1268567944138263</v>
      </c>
      <c r="BD192" s="76">
        <v>1.4242144853587924E-2</v>
      </c>
      <c r="BE192" s="76">
        <v>-0.42083421619196193</v>
      </c>
      <c r="BF192" s="76">
        <v>-3.8255858758730582E-2</v>
      </c>
      <c r="BG192" s="76">
        <v>-0.28762271475198842</v>
      </c>
      <c r="BH192" s="76">
        <v>-1.8552020648299302E-2</v>
      </c>
      <c r="BI192" s="76">
        <v>-0.1661709324078994</v>
      </c>
      <c r="BJ192" s="76">
        <v>-0.24280239582567409</v>
      </c>
      <c r="BL192" s="76">
        <v>-5.9842178431464181E-3</v>
      </c>
      <c r="BN192" s="76">
        <v>1.1004099635633324E-2</v>
      </c>
      <c r="BO192" s="76">
        <v>-2.4824445113850246E-2</v>
      </c>
      <c r="BP192" s="76">
        <v>-0.153911123606575</v>
      </c>
      <c r="BQ192" s="76">
        <v>-0.25849890503516093</v>
      </c>
      <c r="BS192" s="76">
        <v>4.8018103990591565E-3</v>
      </c>
      <c r="BT192" s="76">
        <v>-5.5167936282187538E-2</v>
      </c>
      <c r="BU192" s="76">
        <v>0.52863268155633625</v>
      </c>
      <c r="BV192" s="76">
        <v>-4.2521136308402062E-2</v>
      </c>
      <c r="BW192" s="76">
        <v>-0.46635347670964911</v>
      </c>
      <c r="BX192" s="76">
        <v>3.4690877148692061E-2</v>
      </c>
      <c r="BY192" s="76">
        <v>-0.30331369179944884</v>
      </c>
      <c r="BZ192" s="76">
        <v>2.8865725808569453E-2</v>
      </c>
      <c r="CB192" s="76">
        <v>-0.11060315570304359</v>
      </c>
    </row>
    <row r="193" spans="2:83" s="43" customFormat="1" x14ac:dyDescent="0.2">
      <c r="E193" s="56"/>
      <c r="AS193" s="287"/>
    </row>
    <row r="194" spans="2:83" x14ac:dyDescent="0.2">
      <c r="B194" t="s">
        <v>218</v>
      </c>
      <c r="E194" s="2" t="s">
        <v>130</v>
      </c>
      <c r="F194" t="s">
        <v>219</v>
      </c>
      <c r="H194" s="78" t="s">
        <v>220</v>
      </c>
      <c r="I194" s="79">
        <v>0.65488223666464696</v>
      </c>
      <c r="J194" s="79">
        <v>0.18501132549269347</v>
      </c>
      <c r="K194" s="79">
        <v>1.6201222958623612E-2</v>
      </c>
      <c r="L194" s="79"/>
      <c r="M194" s="79">
        <v>2.0030051572412711E-2</v>
      </c>
      <c r="N194" s="79">
        <v>-7.9082182659743538E-2</v>
      </c>
      <c r="O194" s="79"/>
      <c r="P194" s="79">
        <v>0.14020223969352733</v>
      </c>
      <c r="Q194" s="79">
        <v>-4.4072645270502746E-2</v>
      </c>
      <c r="R194" s="79">
        <v>0.18768122209823701</v>
      </c>
      <c r="S194" s="79">
        <v>-6.2809536905426455E-2</v>
      </c>
      <c r="T194" s="79">
        <v>-0.20899999999999999</v>
      </c>
      <c r="U194" s="79">
        <v>-0.26599230991468875</v>
      </c>
      <c r="V194" s="79">
        <v>-7.0401096892426795E-2</v>
      </c>
      <c r="W194" s="79"/>
      <c r="X194" s="79">
        <v>-0.12454986926702423</v>
      </c>
      <c r="Y194" s="79">
        <v>0.19500000000000001</v>
      </c>
      <c r="Z194" s="79">
        <v>0.11050525337310045</v>
      </c>
      <c r="AA194" s="79">
        <v>-0.19961734412492821</v>
      </c>
      <c r="AB194" s="79">
        <v>-0.15548449718301538</v>
      </c>
      <c r="AC194" s="79">
        <v>0.19553655281391019</v>
      </c>
      <c r="AD194" s="79">
        <v>0.12336311515603555</v>
      </c>
      <c r="AE194" s="79">
        <v>9.4865600867991173E-2</v>
      </c>
      <c r="AF194" s="79">
        <v>-0.17100000000000001</v>
      </c>
      <c r="AG194" s="79"/>
      <c r="AH194" s="79"/>
      <c r="AI194" s="79">
        <v>-0.26545842767404065</v>
      </c>
      <c r="AJ194" s="79">
        <v>-0.28298970024891684</v>
      </c>
      <c r="AK194" s="79"/>
      <c r="AL194" s="79">
        <v>-9.2854782301725419E-2</v>
      </c>
      <c r="AM194" s="79">
        <v>-0.58987473833124804</v>
      </c>
      <c r="AN194" s="79"/>
      <c r="AO194" s="79">
        <v>0.58184337989194979</v>
      </c>
      <c r="AP194" s="79">
        <v>1.7000000000000001E-2</v>
      </c>
      <c r="AQ194" s="79">
        <v>-5.2076378199379825E-2</v>
      </c>
      <c r="AR194" s="79"/>
      <c r="AS194" s="792">
        <v>1.5621689305072932E-2</v>
      </c>
      <c r="AT194" s="79">
        <v>-0.22150835276249084</v>
      </c>
      <c r="AU194" s="79">
        <v>-0.15304210942796631</v>
      </c>
      <c r="AV194" s="79">
        <v>-0.10362781263603357</v>
      </c>
      <c r="AW194" s="79">
        <v>-0.12674585691184279</v>
      </c>
      <c r="AX194" s="79"/>
      <c r="AY194" s="79">
        <v>-0.14899384973739099</v>
      </c>
      <c r="AZ194" s="79">
        <v>-0.1834112845686795</v>
      </c>
      <c r="BA194" s="79">
        <v>6.9000000000000006E-2</v>
      </c>
      <c r="BB194" s="79">
        <v>5.5780226653043684E-2</v>
      </c>
      <c r="BC194" s="79"/>
      <c r="BD194" s="79">
        <v>0.05</v>
      </c>
      <c r="BE194" s="79">
        <v>-0.33291982990856417</v>
      </c>
      <c r="BF194" s="79">
        <v>0.10191139537864211</v>
      </c>
      <c r="BG194" s="79">
        <v>-1E-3</v>
      </c>
      <c r="BH194" s="79">
        <v>-3.0504640042878395E-2</v>
      </c>
      <c r="BI194" s="79">
        <v>-0.18057375437973983</v>
      </c>
      <c r="BJ194" s="79">
        <v>-9.5730003928701875E-4</v>
      </c>
      <c r="BK194" s="79"/>
      <c r="BL194" s="79">
        <v>0.1425599967059604</v>
      </c>
      <c r="BM194" s="79"/>
      <c r="BN194" s="79">
        <v>-1.2330333685898684E-3</v>
      </c>
      <c r="BO194" s="79">
        <v>0.17299999999999999</v>
      </c>
      <c r="BP194" s="79">
        <v>-0.104</v>
      </c>
      <c r="BQ194" s="79">
        <v>2.1270784202976123E-2</v>
      </c>
      <c r="BR194" s="79"/>
      <c r="BS194" s="79">
        <v>4.920254730363522E-2</v>
      </c>
      <c r="BT194" s="79">
        <v>0.12158773774379152</v>
      </c>
      <c r="BU194" s="79">
        <v>0.44823552561155772</v>
      </c>
      <c r="BV194" s="79">
        <v>-2.2631051086566923E-2</v>
      </c>
      <c r="BW194" s="79">
        <v>-0.43631063590397717</v>
      </c>
      <c r="BX194" s="79">
        <v>2.5315946148070249E-2</v>
      </c>
      <c r="BY194" s="79">
        <v>-0.15395585266332998</v>
      </c>
      <c r="BZ194" s="79">
        <v>0.12730742707608608</v>
      </c>
      <c r="CA194" s="79"/>
      <c r="CB194" s="79">
        <v>-1.5454885481341002E-2</v>
      </c>
      <c r="CC194" s="79"/>
      <c r="CD194" s="79"/>
    </row>
    <row r="195" spans="2:83" x14ac:dyDescent="0.2"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793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</row>
    <row r="196" spans="2:83" x14ac:dyDescent="0.2">
      <c r="B196" t="s">
        <v>221</v>
      </c>
      <c r="G196" s="56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94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</row>
    <row r="197" spans="2:83" x14ac:dyDescent="0.2">
      <c r="C197">
        <v>2010</v>
      </c>
      <c r="E197" s="2" t="s">
        <v>130</v>
      </c>
      <c r="F197" t="s">
        <v>222</v>
      </c>
      <c r="G197" s="56"/>
      <c r="H197" s="56"/>
      <c r="I197" s="56">
        <v>0.61970000000000003</v>
      </c>
      <c r="J197" s="56">
        <v>0.14929999999999999</v>
      </c>
      <c r="K197" s="56">
        <v>-3.2399999999999998E-2</v>
      </c>
      <c r="L197" s="56"/>
      <c r="M197" s="56">
        <v>3.8199999999999998E-2</v>
      </c>
      <c r="N197" s="56">
        <v>-7.5600000000000001E-2</v>
      </c>
      <c r="O197" s="56"/>
      <c r="P197" s="56">
        <v>0.1643</v>
      </c>
      <c r="Q197" s="56">
        <v>-8.7400000000000005E-2</v>
      </c>
      <c r="R197" s="56">
        <v>0.1754</v>
      </c>
      <c r="S197" s="56">
        <v>-8.1600000000000006E-2</v>
      </c>
      <c r="T197" s="56">
        <v>-0.19339999999999999</v>
      </c>
      <c r="U197" s="56">
        <v>-0.28199999999999997</v>
      </c>
      <c r="V197" s="56"/>
      <c r="W197" s="56"/>
      <c r="X197" s="56"/>
      <c r="Y197" s="56">
        <v>0.17810000000000001</v>
      </c>
      <c r="Z197" s="80"/>
      <c r="AA197" s="56">
        <v>-0.22559999999999999</v>
      </c>
      <c r="AB197" s="56">
        <v>-0.16950000000000001</v>
      </c>
      <c r="AC197" s="56">
        <v>0.20480000000000001</v>
      </c>
      <c r="AD197" s="56">
        <v>0.14810000000000001</v>
      </c>
      <c r="AE197" s="56">
        <v>-2.35E-2</v>
      </c>
      <c r="AF197" s="56">
        <v>-0.23050000000000001</v>
      </c>
      <c r="AG197" s="56">
        <v>0.1236</v>
      </c>
      <c r="AH197" s="56"/>
      <c r="AI197" s="56">
        <v>-0.27239999999999998</v>
      </c>
      <c r="AJ197" s="56">
        <v>-0.26319999999999999</v>
      </c>
      <c r="AK197" s="56"/>
      <c r="AL197" s="56">
        <v>-0.1484</v>
      </c>
      <c r="AM197" s="56">
        <v>-0.61809999999999998</v>
      </c>
      <c r="AN197" s="56"/>
      <c r="AO197" s="56" t="s">
        <v>223</v>
      </c>
      <c r="AP197" s="56">
        <v>-1.2999999999999999E-3</v>
      </c>
      <c r="AQ197" s="56">
        <v>-7.0599999999999996E-2</v>
      </c>
      <c r="AR197" s="56">
        <v>-0.11509999999999999</v>
      </c>
      <c r="AS197" s="795">
        <v>6.9999999999999999E-4</v>
      </c>
      <c r="AT197" s="56">
        <v>-0.2291</v>
      </c>
      <c r="AU197" s="56">
        <v>-0.14699999999999999</v>
      </c>
      <c r="AV197" s="80">
        <v>-7.4700000000000003E-2</v>
      </c>
      <c r="AW197" s="56">
        <v>-0.1681</v>
      </c>
      <c r="AX197" s="56">
        <v>0.16439999999999999</v>
      </c>
      <c r="AY197" s="56">
        <v>-4.0899999999999999E-2</v>
      </c>
      <c r="AZ197" s="56"/>
      <c r="BA197" s="56">
        <v>5.3800000000000001E-2</v>
      </c>
      <c r="BB197" s="56">
        <v>7.5800000000000006E-2</v>
      </c>
      <c r="BC197" s="56"/>
      <c r="BD197" s="56">
        <v>3.6299999999999999E-2</v>
      </c>
      <c r="BE197" s="56">
        <v>-0.3846</v>
      </c>
      <c r="BF197" s="56">
        <v>7.6200000000000004E-2</v>
      </c>
      <c r="BG197" s="56">
        <v>-2.6800000000000001E-2</v>
      </c>
      <c r="BH197" s="56">
        <v>-3.5200000000000002E-2</v>
      </c>
      <c r="BI197" s="56">
        <v>-0.21679999999999999</v>
      </c>
      <c r="BJ197" s="56">
        <v>-2.93E-2</v>
      </c>
      <c r="BK197" s="56" t="s">
        <v>223</v>
      </c>
      <c r="BL197" s="56">
        <v>0.13980000000000001</v>
      </c>
      <c r="BM197" s="56"/>
      <c r="BN197" s="56">
        <v>-8.5000000000000006E-2</v>
      </c>
      <c r="BO197" s="56">
        <v>0.1525</v>
      </c>
      <c r="BP197" s="56">
        <v>-0.10639999999999999</v>
      </c>
      <c r="BQ197" s="56">
        <v>5.7000000000000002E-3</v>
      </c>
      <c r="BR197" s="56">
        <v>-6.3899999999999998E-2</v>
      </c>
      <c r="BS197" s="56"/>
      <c r="BT197" s="56">
        <v>0.1353</v>
      </c>
      <c r="BU197" s="56">
        <v>0.41670000000000001</v>
      </c>
      <c r="BV197" s="56"/>
      <c r="BW197" s="56">
        <v>-0.46829999999999999</v>
      </c>
      <c r="BX197" s="56">
        <v>-3.1399999999999997E-2</v>
      </c>
      <c r="BY197" s="56">
        <v>-0.19620000000000001</v>
      </c>
      <c r="BZ197" s="56">
        <v>7.4300000000000005E-2</v>
      </c>
      <c r="CA197" s="56">
        <v>0.14380000000000001</v>
      </c>
      <c r="CB197" s="56">
        <v>-3.0599999999999999E-2</v>
      </c>
      <c r="CC197" s="56">
        <v>4.0000000000000001E-3</v>
      </c>
      <c r="CD197" s="56"/>
    </row>
    <row r="198" spans="2:83" x14ac:dyDescent="0.2">
      <c r="C198">
        <v>2011</v>
      </c>
      <c r="E198" s="2" t="s">
        <v>130</v>
      </c>
      <c r="F198" t="s">
        <v>222</v>
      </c>
      <c r="G198" s="56"/>
      <c r="H198" s="56">
        <v>-0.1053212460597716</v>
      </c>
      <c r="I198" s="56">
        <v>0.68100000000000005</v>
      </c>
      <c r="J198" s="56">
        <v>7.6999999999999999E-2</v>
      </c>
      <c r="K198" s="56">
        <v>1.7000000000000001E-2</v>
      </c>
      <c r="L198" s="56"/>
      <c r="M198" s="56">
        <v>-2.5000000000000001E-2</v>
      </c>
      <c r="N198" s="56">
        <v>-7.1300000000000002E-2</v>
      </c>
      <c r="O198" s="56"/>
      <c r="P198" s="56">
        <v>0.15620000000000001</v>
      </c>
      <c r="Q198" s="56">
        <v>-4.8500000000000001E-2</v>
      </c>
      <c r="R198" s="56">
        <v>0.14760000000000001</v>
      </c>
      <c r="S198" s="56">
        <v>-9.4700000000000006E-2</v>
      </c>
      <c r="T198" s="56">
        <v>-0.16930000000000001</v>
      </c>
      <c r="U198" s="56">
        <v>-0.2616</v>
      </c>
      <c r="V198" s="56"/>
      <c r="W198" s="56"/>
      <c r="X198" s="56"/>
      <c r="Y198" s="56">
        <v>0.16839999999999999</v>
      </c>
      <c r="Z198" s="80"/>
      <c r="AA198" s="56">
        <v>-0.21840000000000001</v>
      </c>
      <c r="AB198" s="56">
        <v>-0.17100000000000001</v>
      </c>
      <c r="AC198" s="56">
        <v>0.17979999999999999</v>
      </c>
      <c r="AD198" s="56">
        <v>0.10489999999999999</v>
      </c>
      <c r="AE198" s="56">
        <v>0.14080000000000001</v>
      </c>
      <c r="AF198" s="56">
        <v>-0.18640000000000001</v>
      </c>
      <c r="AG198" s="56">
        <v>0.14649999999999999</v>
      </c>
      <c r="AH198" s="56"/>
      <c r="AI198" s="56">
        <v>-0.249</v>
      </c>
      <c r="AJ198" s="56">
        <v>-0.3014</v>
      </c>
      <c r="AK198" s="56"/>
      <c r="AL198" s="56">
        <v>-0.12189999999999999</v>
      </c>
      <c r="AM198" s="56">
        <v>-0.59360000000000002</v>
      </c>
      <c r="AN198" s="56"/>
      <c r="AO198" s="56" t="s">
        <v>223</v>
      </c>
      <c r="AP198" s="56">
        <v>-2.5600000000000001E-2</v>
      </c>
      <c r="AQ198" s="56">
        <v>-6.1499999999999999E-2</v>
      </c>
      <c r="AR198" s="56">
        <v>-4.6399999999999997E-2</v>
      </c>
      <c r="AS198" s="795">
        <v>2.23E-2</v>
      </c>
      <c r="AT198" s="56">
        <v>-0.22819999999999999</v>
      </c>
      <c r="AU198" s="56">
        <v>-0.12509999999999999</v>
      </c>
      <c r="AV198" s="80">
        <v>-9.9900000000000003E-2</v>
      </c>
      <c r="AW198" s="56">
        <v>-0.10100000000000001</v>
      </c>
      <c r="AX198" s="56">
        <v>0.1704</v>
      </c>
      <c r="AY198" s="56">
        <v>-2.98E-2</v>
      </c>
      <c r="AZ198" s="56"/>
      <c r="BA198" s="56">
        <v>5.16E-2</v>
      </c>
      <c r="BB198" s="56">
        <v>6.4600000000000005E-2</v>
      </c>
      <c r="BC198" s="56"/>
      <c r="BD198" s="56">
        <v>5.5300000000000002E-2</v>
      </c>
      <c r="BE198" s="56">
        <v>-0.35659999999999997</v>
      </c>
      <c r="BF198" s="56">
        <v>0.124</v>
      </c>
      <c r="BG198" s="56">
        <v>1.6E-2</v>
      </c>
      <c r="BH198" s="56">
        <v>-1.9300000000000001E-2</v>
      </c>
      <c r="BI198" s="56">
        <v>-0.17979999999999999</v>
      </c>
      <c r="BJ198" s="56">
        <v>2.6800000000000001E-2</v>
      </c>
      <c r="BK198" s="56" t="s">
        <v>223</v>
      </c>
      <c r="BL198" s="56">
        <v>0.15570000000000001</v>
      </c>
      <c r="BM198" s="56"/>
      <c r="BN198" s="56">
        <v>-5.2200000000000003E-2</v>
      </c>
      <c r="BO198" s="56">
        <v>0.18340000000000001</v>
      </c>
      <c r="BP198" s="56">
        <v>-0.13830000000000001</v>
      </c>
      <c r="BQ198" s="56">
        <v>-1.3599999999999999E-2</v>
      </c>
      <c r="BR198" s="56">
        <v>-4.4900000000000002E-2</v>
      </c>
      <c r="BS198" s="56"/>
      <c r="BT198" s="56">
        <v>0.1072</v>
      </c>
      <c r="BU198" s="56">
        <v>0.47720000000000001</v>
      </c>
      <c r="BV198" s="56"/>
      <c r="BW198" s="56">
        <v>-0.46289999999999998</v>
      </c>
      <c r="BX198" s="56">
        <v>6.4000000000000001E-2</v>
      </c>
      <c r="BY198" s="56">
        <v>-0.16209999999999999</v>
      </c>
      <c r="BZ198" s="56">
        <v>0.17979999999999999</v>
      </c>
      <c r="CA198" s="56">
        <v>0.16</v>
      </c>
      <c r="CB198" s="56">
        <v>-1.9E-3</v>
      </c>
      <c r="CC198" s="56">
        <v>-3.0200000000000001E-2</v>
      </c>
      <c r="CD198" s="56"/>
    </row>
    <row r="199" spans="2:83" x14ac:dyDescent="0.2">
      <c r="C199">
        <v>2012</v>
      </c>
      <c r="E199" s="2" t="s">
        <v>130</v>
      </c>
      <c r="F199" t="s">
        <v>222</v>
      </c>
      <c r="G199" s="56"/>
      <c r="H199" s="56">
        <v>-4.6141749081958977E-2</v>
      </c>
      <c r="I199" s="56">
        <v>0.66394670999394068</v>
      </c>
      <c r="J199" s="56">
        <v>0.32873397647808039</v>
      </c>
      <c r="K199" s="56">
        <v>6.4003668875870834E-2</v>
      </c>
      <c r="L199" s="56"/>
      <c r="M199" s="56">
        <v>4.689015471723814E-2</v>
      </c>
      <c r="N199" s="56">
        <v>-9.0346547979230613E-2</v>
      </c>
      <c r="O199" s="56"/>
      <c r="P199" s="56">
        <v>0.100106719080582</v>
      </c>
      <c r="Q199" s="56">
        <v>3.6820641884917765E-3</v>
      </c>
      <c r="R199" s="56">
        <v>0.24004366629471102</v>
      </c>
      <c r="S199" s="56">
        <v>-1.2128610716279353E-2</v>
      </c>
      <c r="T199" s="56">
        <v>-0.26429999999999998</v>
      </c>
      <c r="U199" s="56">
        <v>-0.25437692974406617</v>
      </c>
      <c r="V199" s="56"/>
      <c r="W199" s="56"/>
      <c r="X199" s="56"/>
      <c r="Y199" s="56">
        <v>0.23849999999999993</v>
      </c>
      <c r="Z199" s="80">
        <v>9.6994979380866833E-2</v>
      </c>
      <c r="AA199" s="56">
        <v>-0.15485203237478454</v>
      </c>
      <c r="AB199" s="56">
        <v>-0.12595349154904614</v>
      </c>
      <c r="AC199" s="56">
        <v>0.20200965844173066</v>
      </c>
      <c r="AD199" s="56">
        <v>0.11708934546810668</v>
      </c>
      <c r="AE199" s="56">
        <v>0.16729680260397353</v>
      </c>
      <c r="AF199" s="56">
        <v>-9.6099999999999963E-2</v>
      </c>
      <c r="AG199" s="56">
        <v>-2.0065632576976161E-2</v>
      </c>
      <c r="AH199" s="56"/>
      <c r="AI199" s="56">
        <v>-0.27497528302212204</v>
      </c>
      <c r="AJ199" s="56">
        <v>-0.28436910074675059</v>
      </c>
      <c r="AK199" s="56"/>
      <c r="AL199" s="56">
        <v>-8.2643469051762869E-3</v>
      </c>
      <c r="AM199" s="56">
        <v>-0.55792421499374389</v>
      </c>
      <c r="AN199" s="56"/>
      <c r="AO199" s="56" t="s">
        <v>223</v>
      </c>
      <c r="AP199" s="56">
        <v>7.7900000000000011E-2</v>
      </c>
      <c r="AQ199" s="56">
        <v>-2.4129134598139479E-2</v>
      </c>
      <c r="AR199" s="56">
        <v>-5.1863708702872283E-2</v>
      </c>
      <c r="AS199" s="795">
        <v>2.3865067915218793E-2</v>
      </c>
      <c r="AT199" s="56">
        <v>-0.20722505828747259</v>
      </c>
      <c r="AU199" s="56">
        <v>-0.18702632828389898</v>
      </c>
      <c r="AV199" s="56">
        <v>-6.3957735155168102E-2</v>
      </c>
      <c r="AW199" s="56">
        <v>-0.11113757073552832</v>
      </c>
      <c r="AX199" s="56">
        <v>0.19617139839129094</v>
      </c>
      <c r="AY199" s="56">
        <v>-0.37628154921217299</v>
      </c>
      <c r="AZ199" s="56"/>
      <c r="BA199" s="56">
        <v>0.1016</v>
      </c>
      <c r="BB199" s="56">
        <v>2.6940679959131034E-2</v>
      </c>
      <c r="BC199" s="56"/>
      <c r="BD199" s="56">
        <v>5.8400000000000021E-2</v>
      </c>
      <c r="BE199" s="56">
        <v>-0.25755948972569259</v>
      </c>
      <c r="BF199" s="56">
        <v>0.1055341861359263</v>
      </c>
      <c r="BG199" s="56">
        <v>7.8000000000000014E-3</v>
      </c>
      <c r="BH199" s="56">
        <v>-3.7013920128635178E-2</v>
      </c>
      <c r="BI199" s="56">
        <v>-0.14512126313921944</v>
      </c>
      <c r="BJ199" s="56">
        <v>-3.7190011786105912E-4</v>
      </c>
      <c r="BK199" s="56" t="s">
        <v>223</v>
      </c>
      <c r="BL199" s="56">
        <v>0.13217999011788112</v>
      </c>
      <c r="BM199" s="56"/>
      <c r="BN199" s="56">
        <v>0.13350089989423039</v>
      </c>
      <c r="BO199" s="56">
        <v>0.18309999999999993</v>
      </c>
      <c r="BP199" s="56">
        <v>-6.7299999999999999E-2</v>
      </c>
      <c r="BQ199" s="56">
        <v>7.1712352608928373E-2</v>
      </c>
      <c r="BR199" s="56">
        <v>6.8022254825541389E-2</v>
      </c>
      <c r="BS199" s="56">
        <v>-3.0522976598787301E-2</v>
      </c>
      <c r="BT199" s="56">
        <v>0.12226321323137455</v>
      </c>
      <c r="BU199" s="56">
        <v>0.45080657683467301</v>
      </c>
      <c r="BV199" s="56">
        <v>-2.9823805676915849E-3</v>
      </c>
      <c r="BW199" s="56">
        <v>-0.37773190771193155</v>
      </c>
      <c r="BX199" s="56">
        <v>4.3347838444210737E-2</v>
      </c>
      <c r="BY199" s="56">
        <v>-0.10356755798998987</v>
      </c>
      <c r="BZ199" s="56">
        <v>0.1278222812282582</v>
      </c>
      <c r="CA199" s="56">
        <v>0.34812636577678169</v>
      </c>
      <c r="CB199" s="56">
        <v>-1.3864656444023004E-2</v>
      </c>
      <c r="CC199" s="56">
        <v>-6.9800000000000001E-2</v>
      </c>
      <c r="CD199" s="56"/>
    </row>
    <row r="200" spans="2:83" x14ac:dyDescent="0.2">
      <c r="C200">
        <v>2013</v>
      </c>
      <c r="E200" s="2" t="s">
        <v>130</v>
      </c>
      <c r="F200" t="s">
        <v>222</v>
      </c>
      <c r="G200" s="56"/>
      <c r="H200" s="56">
        <v>-3.3509233759413636E-2</v>
      </c>
      <c r="I200" s="81">
        <v>0.71217778629676232</v>
      </c>
      <c r="J200" s="81">
        <v>0.11627633113620446</v>
      </c>
      <c r="K200" s="81">
        <v>5.91995903194317E-2</v>
      </c>
      <c r="L200" s="81"/>
      <c r="M200" s="81">
        <v>7.0700419235099144E-3</v>
      </c>
      <c r="N200" s="81">
        <v>-7.5153430914081901E-2</v>
      </c>
      <c r="O200" s="56"/>
      <c r="P200" s="81">
        <v>0.13834444125809764</v>
      </c>
      <c r="Q200" s="81">
        <v>4.1932506235579517E-3</v>
      </c>
      <c r="R200" s="81">
        <v>0.2047218593811484</v>
      </c>
      <c r="S200" s="81">
        <v>-0.12258665992553767</v>
      </c>
      <c r="T200" s="81">
        <v>-0.18854540751567986</v>
      </c>
      <c r="U200" s="81">
        <v>-0.33218580529987024</v>
      </c>
      <c r="V200" s="81">
        <v>1.3565659342295365E-2</v>
      </c>
      <c r="W200" s="81"/>
      <c r="X200" s="56">
        <v>-9.1853553469793223E-2</v>
      </c>
      <c r="Y200" s="81">
        <v>0.10259991611228694</v>
      </c>
      <c r="Z200" s="80">
        <v>0.14313985041555877</v>
      </c>
      <c r="AA200" s="81">
        <v>-0.19264751289619567</v>
      </c>
      <c r="AB200" s="81">
        <v>-0.17235361196081644</v>
      </c>
      <c r="AC200" s="81">
        <v>0.19642570050061647</v>
      </c>
      <c r="AD200" s="81">
        <v>6.3670820955084834E-2</v>
      </c>
      <c r="AE200" s="81">
        <v>4.8231189451864401E-2</v>
      </c>
      <c r="AF200" s="81">
        <v>-0.1685086122044622</v>
      </c>
      <c r="AG200" s="81">
        <v>7.7246841493868084E-3</v>
      </c>
      <c r="AH200" s="81"/>
      <c r="AI200" s="81">
        <v>-0.35687083724217328</v>
      </c>
      <c r="AJ200" s="81">
        <v>-0.33071707552081286</v>
      </c>
      <c r="AK200" s="81"/>
      <c r="AL200" s="81">
        <v>-9.6059727966355639E-3</v>
      </c>
      <c r="AM200" s="81">
        <v>-0.51086739673894455</v>
      </c>
      <c r="AN200" s="81"/>
      <c r="AO200" s="81">
        <v>0.26522279435631629</v>
      </c>
      <c r="AP200" s="81">
        <v>8.4663336700462166E-2</v>
      </c>
      <c r="AQ200" s="81">
        <v>-2.7872382785416944E-2</v>
      </c>
      <c r="AR200" s="81">
        <v>-0.11236766271181776</v>
      </c>
      <c r="AS200" s="796">
        <v>3.6597314239210664E-2</v>
      </c>
      <c r="AT200" s="81">
        <v>-0.19320590356944303</v>
      </c>
      <c r="AU200" s="81">
        <v>-7.3946677771740937E-2</v>
      </c>
      <c r="AV200" s="81">
        <v>-9.1891852173685718E-3</v>
      </c>
      <c r="AW200" s="81">
        <v>-0.1102462794960916</v>
      </c>
      <c r="AX200" s="81">
        <v>0.18587837261765586</v>
      </c>
      <c r="AY200" s="81">
        <v>-4.4934620815778863E-2</v>
      </c>
      <c r="AZ200" s="56">
        <v>-0.12989199429469983</v>
      </c>
      <c r="BA200" s="81">
        <v>1.1496876646335067E-2</v>
      </c>
      <c r="BB200" s="81">
        <v>-6.664948424485246E-3</v>
      </c>
      <c r="BC200" s="56"/>
      <c r="BD200" s="81">
        <v>5.3773069891792008E-2</v>
      </c>
      <c r="BE200" s="81">
        <v>-0.21506144457218859</v>
      </c>
      <c r="BF200" s="81">
        <v>0.13802279973796636</v>
      </c>
      <c r="BG200" s="81">
        <v>1.2751046899824037E-3</v>
      </c>
      <c r="BH200" s="81">
        <v>-4.7318593032502479E-2</v>
      </c>
      <c r="BI200" s="81">
        <v>-0.17380787023651523</v>
      </c>
      <c r="BJ200" s="81">
        <v>4.3491305523781242E-2</v>
      </c>
      <c r="BK200" s="56" t="s">
        <v>223</v>
      </c>
      <c r="BL200" s="81">
        <v>0.14501514838844556</v>
      </c>
      <c r="BM200" s="81"/>
      <c r="BN200" s="81">
        <v>0.22663402342485406</v>
      </c>
      <c r="BO200" s="81">
        <v>0.15734681372695519</v>
      </c>
      <c r="BP200" s="81">
        <v>-7.2473039783308282E-2</v>
      </c>
      <c r="BQ200" s="81">
        <v>2.9425641274287182E-2</v>
      </c>
      <c r="BR200" s="81">
        <v>-3.1367271575360079E-3</v>
      </c>
      <c r="BS200" s="56">
        <v>6.2326481281848603E-2</v>
      </c>
      <c r="BT200" s="81">
        <v>0.19466940600604382</v>
      </c>
      <c r="BU200" s="81">
        <v>0.48368308193273107</v>
      </c>
      <c r="BV200" s="56">
        <v>-4.8728513756692224E-2</v>
      </c>
      <c r="BW200" s="81">
        <v>-0.41563181287153517</v>
      </c>
      <c r="BX200" s="81">
        <v>0.10552913668464609</v>
      </c>
      <c r="BY200" s="81">
        <v>-0.15191177859265412</v>
      </c>
      <c r="BZ200" s="81">
        <v>0.17679842259943332</v>
      </c>
      <c r="CA200" s="81">
        <v>0.41387852401458142</v>
      </c>
      <c r="CB200" s="81">
        <v>2.2333718528653238E-2</v>
      </c>
      <c r="CC200" s="81">
        <v>-5.7465427461442932E-2</v>
      </c>
      <c r="CD200" s="81"/>
    </row>
    <row r="201" spans="2:83" x14ac:dyDescent="0.2">
      <c r="C201">
        <v>2014</v>
      </c>
      <c r="E201" s="2" t="s">
        <v>130</v>
      </c>
      <c r="F201" t="s">
        <v>222</v>
      </c>
      <c r="G201" s="56"/>
      <c r="H201" s="56">
        <v>-3.0145833627620754E-2</v>
      </c>
      <c r="I201" s="56">
        <v>0.68075601094256688</v>
      </c>
      <c r="J201" s="56">
        <v>-4.8927369984687823E-2</v>
      </c>
      <c r="K201" s="56">
        <v>3.2778640113520718E-3</v>
      </c>
      <c r="L201" s="56"/>
      <c r="M201" s="56">
        <v>-3.6488753859866649E-2</v>
      </c>
      <c r="N201" s="56">
        <v>-9.35981500019957E-2</v>
      </c>
      <c r="O201" s="56"/>
      <c r="P201" s="56">
        <v>0.12893499187405419</v>
      </c>
      <c r="Q201" s="56">
        <v>-3.099898455895302E-2</v>
      </c>
      <c r="R201" s="56">
        <v>0.27695941196450136</v>
      </c>
      <c r="S201" s="56">
        <v>-0.14237711777141834</v>
      </c>
      <c r="T201" s="56">
        <v>-0.29662582073832661</v>
      </c>
      <c r="U201" s="56">
        <v>-0.44937636517639429</v>
      </c>
      <c r="V201" s="81">
        <v>-2.2355562835493482E-2</v>
      </c>
      <c r="W201" s="56"/>
      <c r="X201" s="56">
        <v>-0.13832646780799715</v>
      </c>
      <c r="Y201" s="56">
        <v>0.10864621228231178</v>
      </c>
      <c r="Z201" s="80">
        <v>0.11801556274343067</v>
      </c>
      <c r="AA201" s="56">
        <v>-0.25421944419791404</v>
      </c>
      <c r="AB201" s="56">
        <v>-0.1267504362694819</v>
      </c>
      <c r="AC201" s="56">
        <v>0.16629744520770681</v>
      </c>
      <c r="AD201" s="56">
        <v>5.597821703116275E-2</v>
      </c>
      <c r="AE201" s="56">
        <v>0.14926324756724754</v>
      </c>
      <c r="AF201" s="56">
        <v>-0.17266276337744782</v>
      </c>
      <c r="AG201" s="56">
        <v>-4.8366529991953448E-2</v>
      </c>
      <c r="AH201" s="56"/>
      <c r="AI201" s="56">
        <v>-0.31273246298588175</v>
      </c>
      <c r="AJ201" s="56">
        <v>-0.22373757375851475</v>
      </c>
      <c r="AK201" s="56"/>
      <c r="AL201" s="56">
        <v>-0.15289511030680633</v>
      </c>
      <c r="AM201" s="56">
        <v>-0.64315045699794049</v>
      </c>
      <c r="AN201" s="56"/>
      <c r="AO201" s="56">
        <v>0.28927508418040176</v>
      </c>
      <c r="AP201" s="56">
        <v>0.12675749033615535</v>
      </c>
      <c r="AQ201" s="56">
        <v>-2.791681335186753E-2</v>
      </c>
      <c r="AR201" s="56">
        <v>-0.11001490230258849</v>
      </c>
      <c r="AS201" s="795">
        <v>-3.5991996283478427E-2</v>
      </c>
      <c r="AT201" s="56">
        <v>-0.1902708496736496</v>
      </c>
      <c r="AU201" s="56">
        <v>-0.16046102990175795</v>
      </c>
      <c r="AV201" s="56">
        <v>-1.883069186139092E-2</v>
      </c>
      <c r="AW201" s="56">
        <v>-0.12819522900670355</v>
      </c>
      <c r="AX201" s="56">
        <v>0.15153933853872822</v>
      </c>
      <c r="AY201" s="56">
        <v>-3.9574769132324723E-2</v>
      </c>
      <c r="AZ201" s="56">
        <v>-0.12835653609601747</v>
      </c>
      <c r="BA201" s="56">
        <v>7.7446488292469431E-2</v>
      </c>
      <c r="BB201" s="56">
        <v>-2.8495762755498758E-2</v>
      </c>
      <c r="BC201" s="56"/>
      <c r="BD201" s="56">
        <v>8.2490088235947195E-2</v>
      </c>
      <c r="BE201" s="56">
        <v>-0.32596548112503049</v>
      </c>
      <c r="BF201" s="56">
        <v>8.6817982554056677E-2</v>
      </c>
      <c r="BG201" s="56">
        <v>-3.9781080338335294E-2</v>
      </c>
      <c r="BH201" s="56">
        <v>-5.2761117042819328E-2</v>
      </c>
      <c r="BI201" s="56">
        <v>-0.1809493985500851</v>
      </c>
      <c r="BJ201" s="56">
        <v>-6.9063703138385474E-2</v>
      </c>
      <c r="BK201" s="56" t="s">
        <v>223</v>
      </c>
      <c r="BL201" s="56">
        <v>0.14480898455601585</v>
      </c>
      <c r="BM201" s="56"/>
      <c r="BN201" s="56">
        <v>0.1456433608223453</v>
      </c>
      <c r="BO201" s="56">
        <v>0.10394293414488494</v>
      </c>
      <c r="BP201" s="56">
        <v>-8.0777541986579257E-2</v>
      </c>
      <c r="BQ201" s="56">
        <v>6.2073160352605815E-2</v>
      </c>
      <c r="BR201" s="56">
        <v>-6.3030623722735976E-2</v>
      </c>
      <c r="BS201" s="56">
        <v>5.5443285923967099E-2</v>
      </c>
      <c r="BT201" s="56">
        <v>4.4358407061192991E-2</v>
      </c>
      <c r="BU201" s="56">
        <v>0.49891854225197385</v>
      </c>
      <c r="BV201" s="56">
        <v>-4.0634761311634258E-2</v>
      </c>
      <c r="BW201" s="56">
        <v>-0.41575714810160036</v>
      </c>
      <c r="BX201" s="56">
        <v>0.11034523300870686</v>
      </c>
      <c r="BY201" s="56">
        <v>-0.17273872088680589</v>
      </c>
      <c r="BZ201" s="56">
        <v>0.14224833148430724</v>
      </c>
      <c r="CA201" s="56">
        <v>0.32790483033239037</v>
      </c>
      <c r="CB201" s="56">
        <v>-4.1518854224978433E-2</v>
      </c>
      <c r="CC201" s="56">
        <v>-6.7790851752569228E-2</v>
      </c>
      <c r="CD201" s="56"/>
    </row>
    <row r="202" spans="2:83" x14ac:dyDescent="0.2">
      <c r="C202">
        <v>2015</v>
      </c>
      <c r="E202" s="2" t="s">
        <v>130</v>
      </c>
      <c r="F202" t="s">
        <v>222</v>
      </c>
      <c r="G202" s="56"/>
      <c r="H202" s="56">
        <v>-1.0056382449455044E-4</v>
      </c>
      <c r="I202" s="56">
        <v>0.70603191069711846</v>
      </c>
      <c r="J202" s="56">
        <v>9.7302851273268903E-2</v>
      </c>
      <c r="K202" s="56">
        <v>7.9116818658470298E-3</v>
      </c>
      <c r="L202" s="56"/>
      <c r="M202" s="56">
        <v>-6.0531179294817661E-2</v>
      </c>
      <c r="N202" s="56">
        <v>-0.10273580479940848</v>
      </c>
      <c r="O202" s="56"/>
      <c r="P202" s="56">
        <v>0.12954887332885678</v>
      </c>
      <c r="Q202" s="56">
        <v>-1.178839990354383E-2</v>
      </c>
      <c r="R202" s="56">
        <v>0.23878141255250601</v>
      </c>
      <c r="S202" s="56">
        <v>-0.14187073129993855</v>
      </c>
      <c r="T202" s="56">
        <v>-0.33248359794952609</v>
      </c>
      <c r="U202" s="56">
        <v>-0.34709538811768975</v>
      </c>
      <c r="V202" s="56">
        <v>-5.3031106206849817E-2</v>
      </c>
      <c r="W202" s="56"/>
      <c r="X202" s="56">
        <v>-0.15399359967918966</v>
      </c>
      <c r="Y202" s="56">
        <v>9.9081698234558827E-2</v>
      </c>
      <c r="Z202" s="80">
        <v>0.11904051015355128</v>
      </c>
      <c r="AA202" s="56">
        <v>-0.20361196118985733</v>
      </c>
      <c r="AB202" s="56">
        <v>-0.13480116485236857</v>
      </c>
      <c r="AC202" s="56">
        <v>0.13983043346236282</v>
      </c>
      <c r="AD202" s="56">
        <v>5.1052990879939683E-2</v>
      </c>
      <c r="AE202" s="56">
        <v>8.012318813172821E-2</v>
      </c>
      <c r="AF202" s="56">
        <v>-0.16981590559649995</v>
      </c>
      <c r="AG202" s="56">
        <v>-3.7508067196586295E-2</v>
      </c>
      <c r="AH202" s="56"/>
      <c r="AI202" s="56">
        <v>-0.28160334207753757</v>
      </c>
      <c r="AJ202" s="56">
        <v>-7.4283903775821045E-2</v>
      </c>
      <c r="AK202" s="56"/>
      <c r="AL202" s="56">
        <v>-6.1766129420147635E-2</v>
      </c>
      <c r="AM202" s="56">
        <v>-0.68104304591369058</v>
      </c>
      <c r="AN202" s="56"/>
      <c r="AO202" s="56">
        <v>0.19679747657353114</v>
      </c>
      <c r="AP202" s="56">
        <v>0.15249207969423123</v>
      </c>
      <c r="AQ202" s="56">
        <v>8.5332278337988773E-2</v>
      </c>
      <c r="AR202" s="56">
        <v>-3.8703118930454125E-2</v>
      </c>
      <c r="AS202" s="795">
        <v>-3.1235094258237218E-2</v>
      </c>
      <c r="AT202" s="56">
        <v>-0.22347261724008805</v>
      </c>
      <c r="AU202" s="56">
        <v>-0.22059548171389978</v>
      </c>
      <c r="AV202" s="56">
        <v>-7.5826148872448346E-2</v>
      </c>
      <c r="AW202" s="56">
        <v>-9.9379610138709898E-2</v>
      </c>
      <c r="AX202" s="56">
        <v>0.13847971310394705</v>
      </c>
      <c r="AY202" s="56">
        <v>2.6932793990189417E-2</v>
      </c>
      <c r="AZ202" s="56">
        <v>-0.13736915513371983</v>
      </c>
      <c r="BA202" s="56">
        <v>4.544285653579741E-2</v>
      </c>
      <c r="BB202" s="56">
        <v>-6.5883889446759644E-2</v>
      </c>
      <c r="BC202" s="56"/>
      <c r="BD202" s="56">
        <v>6.9845361050938568E-2</v>
      </c>
      <c r="BE202" s="56">
        <v>-0.42248785768120484</v>
      </c>
      <c r="BF202" s="56">
        <v>6.8902247247756065E-2</v>
      </c>
      <c r="BG202" s="56">
        <v>-7.6480481158966551E-2</v>
      </c>
      <c r="BH202" s="56">
        <v>-7.9807448010616705E-2</v>
      </c>
      <c r="BI202" s="56">
        <v>-0.14945401007620784</v>
      </c>
      <c r="BJ202" s="56">
        <v>-9.3384746134531446E-2</v>
      </c>
      <c r="BK202" s="56"/>
      <c r="BL202" s="56">
        <v>0.11039920036442048</v>
      </c>
      <c r="BM202" s="56"/>
      <c r="BN202" s="56">
        <v>0.16164588870826915</v>
      </c>
      <c r="BO202" s="56">
        <v>0.10577263093813177</v>
      </c>
      <c r="BP202" s="56">
        <v>-4.7918446426578928E-2</v>
      </c>
      <c r="BQ202" s="56">
        <v>-4.264729379385946E-2</v>
      </c>
      <c r="BR202" s="56">
        <v>-0.10279460260258678</v>
      </c>
      <c r="BS202" s="56">
        <v>7.3466795446362115E-2</v>
      </c>
      <c r="BT202" s="56">
        <v>-4.7652832167869672E-3</v>
      </c>
      <c r="BU202" s="56">
        <v>0.51474627393933603</v>
      </c>
      <c r="BV202" s="56">
        <v>-2.6627090699984181E-2</v>
      </c>
      <c r="BW202" s="56">
        <v>-0.45550285863118628</v>
      </c>
      <c r="BX202" s="56">
        <v>8.1979682414906066E-2</v>
      </c>
      <c r="BY202" s="56">
        <v>-0.1865758992943703</v>
      </c>
      <c r="BZ202" s="56">
        <v>0.1183000698598986</v>
      </c>
      <c r="CA202" s="56">
        <v>0.33475924181663491</v>
      </c>
      <c r="CB202" s="56">
        <v>-5.9947503055636536E-2</v>
      </c>
      <c r="CC202" s="56">
        <v>-2.6103213552321727E-2</v>
      </c>
      <c r="CD202" s="56"/>
      <c r="CE202" s="56"/>
    </row>
    <row r="203" spans="2:83" x14ac:dyDescent="0.2">
      <c r="C203">
        <v>2016</v>
      </c>
      <c r="E203" s="2" t="s">
        <v>114</v>
      </c>
      <c r="F203" t="s">
        <v>222</v>
      </c>
      <c r="G203" s="56"/>
      <c r="H203" s="56">
        <v>-8.0257910309693831E-4</v>
      </c>
      <c r="I203" s="56">
        <v>0.69753664058569687</v>
      </c>
      <c r="J203" s="56">
        <v>0.1185744297966774</v>
      </c>
      <c r="K203" s="56">
        <v>2.0582024902304496E-2</v>
      </c>
      <c r="L203" s="56"/>
      <c r="M203" s="56">
        <v>-4.3633329541489248E-2</v>
      </c>
      <c r="N203" s="56">
        <v>-0.11131026593277424</v>
      </c>
      <c r="O203" s="56"/>
      <c r="P203" s="56">
        <v>0.135325906277316</v>
      </c>
      <c r="Q203" s="56">
        <v>4.2686784785720385E-3</v>
      </c>
      <c r="R203" s="56">
        <v>0.21017910101009249</v>
      </c>
      <c r="S203" s="56">
        <v>-0.1317651130903405</v>
      </c>
      <c r="T203" s="56">
        <v>-0.38188091724152129</v>
      </c>
      <c r="U203" s="56">
        <v>-0.39445143950061579</v>
      </c>
      <c r="V203" s="56">
        <v>-9.8981010167422667E-2</v>
      </c>
      <c r="W203" s="56"/>
      <c r="X203" s="56">
        <v>-0.13494336070784527</v>
      </c>
      <c r="Y203" s="56">
        <v>9.6056461718184813E-2</v>
      </c>
      <c r="Z203" s="80">
        <v>0.11931069835857941</v>
      </c>
      <c r="AA203" s="56">
        <v>-0.20854398605540175</v>
      </c>
      <c r="AB203" s="56">
        <v>-0.14315834076282447</v>
      </c>
      <c r="AC203" s="56">
        <v>0.13430049909877317</v>
      </c>
      <c r="AD203" s="56">
        <v>6.8351028518996521E-2</v>
      </c>
      <c r="AE203" s="56">
        <v>9.6186157822484408E-2</v>
      </c>
      <c r="AF203" s="56">
        <v>-0.12955609529149836</v>
      </c>
      <c r="AG203" s="56">
        <v>-5.1016220642006262E-2</v>
      </c>
      <c r="AH203" s="56"/>
      <c r="AI203" s="56">
        <v>-0.27549199300053506</v>
      </c>
      <c r="AJ203" s="56">
        <v>-0.21270883613216501</v>
      </c>
      <c r="AK203" s="56"/>
      <c r="AL203" s="56">
        <v>-0.19571721019911756</v>
      </c>
      <c r="AM203" s="56">
        <v>-0.66367582201788655</v>
      </c>
      <c r="AN203" s="56"/>
      <c r="AO203" s="56">
        <v>0.15563569706944919</v>
      </c>
      <c r="AP203" s="56">
        <v>0.15701098319323137</v>
      </c>
      <c r="AQ203" s="56">
        <v>9.0521491614362168E-2</v>
      </c>
      <c r="AR203" s="56">
        <v>-0.12471065641265065</v>
      </c>
      <c r="AS203" s="795">
        <v>-2.8906023782322442E-2</v>
      </c>
      <c r="AT203" s="56">
        <v>-0.20354044009622529</v>
      </c>
      <c r="AU203" s="56">
        <v>-0.1880645293297267</v>
      </c>
      <c r="AV203" s="56">
        <v>-0.11645010935552043</v>
      </c>
      <c r="AW203" s="56">
        <v>-8.0204653560004641E-2</v>
      </c>
      <c r="AX203" s="56">
        <v>0.11801121008352268</v>
      </c>
      <c r="AY203" s="56">
        <v>-5.9523642853244862E-3</v>
      </c>
      <c r="AZ203" s="56">
        <v>-0.11915371684144341</v>
      </c>
      <c r="BA203" s="56">
        <v>3.4886150338008036E-2</v>
      </c>
      <c r="BB203" s="56">
        <v>-6.4084655441337193E-2</v>
      </c>
      <c r="BC203" s="56"/>
      <c r="BD203" s="56">
        <v>3.2388891794771085E-2</v>
      </c>
      <c r="BE203" s="56">
        <v>-0.38539494116598599</v>
      </c>
      <c r="BF203" s="56">
        <v>4.4954594754340917E-2</v>
      </c>
      <c r="BG203" s="56">
        <v>-0.10230562681159319</v>
      </c>
      <c r="BH203" s="56">
        <v>-2.5041568319419859E-2</v>
      </c>
      <c r="BI203" s="56">
        <v>-0.15442994850460851</v>
      </c>
      <c r="BJ203" s="56">
        <v>-9.781187694611447E-2</v>
      </c>
      <c r="BK203" s="56"/>
      <c r="BL203" s="56">
        <v>0.12603300772274295</v>
      </c>
      <c r="BM203" s="56"/>
      <c r="BN203" s="56">
        <v>0.14018840917828337</v>
      </c>
      <c r="BO203" s="56">
        <v>0.10565803820530219</v>
      </c>
      <c r="BP203" s="56">
        <v>-8.0797555879495192E-2</v>
      </c>
      <c r="BQ203" s="56">
        <v>-3.4155539993055276E-2</v>
      </c>
      <c r="BR203" s="56">
        <v>-7.6951059193004906E-2</v>
      </c>
      <c r="BS203" s="56">
        <v>9.7539776925489208E-2</v>
      </c>
      <c r="BT203" s="56">
        <v>1.5897035873183286E-2</v>
      </c>
      <c r="BU203" s="56">
        <v>0.52337019654760064</v>
      </c>
      <c r="BV203" s="56">
        <v>-1.6934299077499139E-2</v>
      </c>
      <c r="BW203" s="56">
        <v>-0.4494394170458989</v>
      </c>
      <c r="BX203" s="56">
        <v>9.8501770584952839E-2</v>
      </c>
      <c r="BY203" s="56">
        <v>-0.17370220580672927</v>
      </c>
      <c r="BZ203" s="56">
        <v>0.16157123794359185</v>
      </c>
      <c r="CA203" s="56">
        <v>0.3488934290832868</v>
      </c>
      <c r="CB203" s="56">
        <v>-2.6780322903377264E-2</v>
      </c>
      <c r="CC203" s="56">
        <v>-1.9405557213708326E-2</v>
      </c>
      <c r="CD203" s="56"/>
    </row>
    <row r="204" spans="2:83" x14ac:dyDescent="0.2">
      <c r="C204">
        <v>2017</v>
      </c>
      <c r="F204" t="s">
        <v>222</v>
      </c>
      <c r="G204" s="56"/>
      <c r="H204" s="56">
        <v>4.1244768532978482E-2</v>
      </c>
      <c r="I204" s="56">
        <v>0.68933259749771869</v>
      </c>
      <c r="J204" s="56">
        <v>0.1259040951320283</v>
      </c>
      <c r="K204" s="56">
        <v>4.0005293791986606E-2</v>
      </c>
      <c r="L204" s="56"/>
      <c r="M204" s="56">
        <v>-8.2365765740685132E-2</v>
      </c>
      <c r="N204" s="56">
        <v>-0.11911862981757558</v>
      </c>
      <c r="O204" s="56"/>
      <c r="P204" s="56">
        <v>0.11167797899859878</v>
      </c>
      <c r="Q204" s="56">
        <v>1.0289293438666823E-2</v>
      </c>
      <c r="R204" s="56">
        <v>0.17017583857315138</v>
      </c>
      <c r="S204" s="56">
        <v>-0.18400886803332583</v>
      </c>
      <c r="T204" s="56">
        <v>-0.41062960410939753</v>
      </c>
      <c r="U204" s="56">
        <v>-0.44472131879639099</v>
      </c>
      <c r="V204" s="56">
        <v>-0.11115123769332692</v>
      </c>
      <c r="W204" s="56"/>
      <c r="X204" s="56">
        <v>-0.16809739828459141</v>
      </c>
      <c r="Y204" s="56">
        <v>5.3009560568334758E-2</v>
      </c>
      <c r="Z204" s="80">
        <v>0.11226660693216889</v>
      </c>
      <c r="AA204" s="56">
        <v>-0.23080743238259485</v>
      </c>
      <c r="AB204" s="56">
        <v>-0.1412729855282201</v>
      </c>
      <c r="AC204" s="56">
        <v>8.8072947085392747E-2</v>
      </c>
      <c r="AD204" s="56">
        <v>2.4312200014364814E-2</v>
      </c>
      <c r="AE204" s="56">
        <v>7.1088368407897409E-2</v>
      </c>
      <c r="AF204" s="56">
        <v>-0.2494463748605496</v>
      </c>
      <c r="AG204" s="56">
        <v>-3.5323407065295964E-2</v>
      </c>
      <c r="AH204" s="56"/>
      <c r="AI204" s="56">
        <v>-0.28379343140248919</v>
      </c>
      <c r="AJ204" s="56">
        <v>-0.20133203636505317</v>
      </c>
      <c r="AK204" s="56"/>
      <c r="AL204" s="56">
        <v>-0.23046700501020001</v>
      </c>
      <c r="AM204" s="56">
        <v>-0.56301113228127964</v>
      </c>
      <c r="AN204" s="56"/>
      <c r="AO204" s="56">
        <v>0.16983472745278344</v>
      </c>
      <c r="AP204" s="56">
        <v>0.16517118532726821</v>
      </c>
      <c r="AQ204" s="56">
        <v>4.6849462680324805E-2</v>
      </c>
      <c r="AR204" s="56">
        <v>-9.2030290387265207E-2</v>
      </c>
      <c r="AS204" s="795">
        <v>-1.3597057165973493E-2</v>
      </c>
      <c r="AT204" s="56">
        <v>-0.19886788067098882</v>
      </c>
      <c r="AU204" s="56">
        <v>-0.23517395268724575</v>
      </c>
      <c r="AV204" s="56">
        <v>-0.16138079865080168</v>
      </c>
      <c r="AW204" s="56">
        <v>-7.092120646301206E-2</v>
      </c>
      <c r="AX204" s="56">
        <v>0.11363781750916124</v>
      </c>
      <c r="AY204" s="56">
        <v>-0.14351244814584868</v>
      </c>
      <c r="AZ204" s="56">
        <v>-8.5627189165743509E-2</v>
      </c>
      <c r="BA204" s="56">
        <v>4.8630427941724147E-2</v>
      </c>
      <c r="BB204" s="56">
        <v>-9.1667349480746396E-2</v>
      </c>
      <c r="BC204" s="56"/>
      <c r="BD204" s="56">
        <v>5.4827970423291836E-2</v>
      </c>
      <c r="BE204" s="56">
        <v>-0.35990777494756127</v>
      </c>
      <c r="BF204" s="56">
        <v>2.5742769970603607E-2</v>
      </c>
      <c r="BG204" s="56">
        <v>-0.1427372608489357</v>
      </c>
      <c r="BH204" s="56">
        <v>-3.8394035908504931E-2</v>
      </c>
      <c r="BI204" s="56">
        <v>-0.16264805507018759</v>
      </c>
      <c r="BJ204" s="56">
        <v>-0.10367969672271901</v>
      </c>
      <c r="BK204" s="56"/>
      <c r="BL204" s="56">
        <v>8.2460970620447563E-2</v>
      </c>
      <c r="BM204" s="56"/>
      <c r="BN204" s="56">
        <v>0.11244761129122202</v>
      </c>
      <c r="BO204" s="56">
        <v>7.6920313206913921E-2</v>
      </c>
      <c r="BP204" s="56">
        <v>-4.1485979966266094E-2</v>
      </c>
      <c r="BQ204" s="56">
        <v>-7.9287415644441098E-2</v>
      </c>
      <c r="BR204" s="56">
        <v>-0.14830049709061152</v>
      </c>
      <c r="BS204" s="56">
        <v>9.1388978312723676E-2</v>
      </c>
      <c r="BT204" s="56">
        <v>-1.1501696373013277E-2</v>
      </c>
      <c r="BU204" s="56">
        <v>0.52944574365265096</v>
      </c>
      <c r="BV204" s="56">
        <v>-2.8089669089971049E-2</v>
      </c>
      <c r="BW204" s="56">
        <v>-0.45657017682524337</v>
      </c>
      <c r="BX204" s="56">
        <v>9.5339226117957004E-2</v>
      </c>
      <c r="BY204" s="56">
        <v>-0.19594661765466731</v>
      </c>
      <c r="BZ204" s="56">
        <v>0.1274813872531238</v>
      </c>
      <c r="CA204" s="56">
        <v>0.26802324138088135</v>
      </c>
      <c r="CB204" s="56">
        <v>-1.5373478811613703E-2</v>
      </c>
      <c r="CC204" s="56">
        <v>-2.1033004704942824E-2</v>
      </c>
      <c r="CD204" s="56"/>
    </row>
    <row r="205" spans="2:83" x14ac:dyDescent="0.2">
      <c r="C205">
        <v>2018</v>
      </c>
      <c r="F205" t="s">
        <v>222</v>
      </c>
      <c r="G205" s="56"/>
      <c r="H205" s="56">
        <v>-7.6089498973753271E-3</v>
      </c>
      <c r="I205" s="56">
        <v>0.66057312850554384</v>
      </c>
      <c r="J205" s="56">
        <v>9.559354195673378E-2</v>
      </c>
      <c r="K205" s="56">
        <v>3.6834302788116932E-2</v>
      </c>
      <c r="L205" s="56"/>
      <c r="M205" s="56">
        <v>-9.3754281900766998E-2</v>
      </c>
      <c r="N205" s="56">
        <v>-0.13883101678348378</v>
      </c>
      <c r="O205" s="56"/>
      <c r="P205" s="56">
        <v>0.17053579029887306</v>
      </c>
      <c r="Q205" s="56">
        <v>-2.8001377187363758E-3</v>
      </c>
      <c r="R205" s="56">
        <v>0.24155175538842397</v>
      </c>
      <c r="S205" s="56">
        <v>-0.19307436062658731</v>
      </c>
      <c r="T205" s="56">
        <v>-0.4483860383060369</v>
      </c>
      <c r="U205" s="56">
        <v>-0.47766441528662357</v>
      </c>
      <c r="V205" s="56">
        <v>-0.13118334367303955</v>
      </c>
      <c r="W205" s="56"/>
      <c r="X205" s="56">
        <v>-0.16023770628346737</v>
      </c>
      <c r="Y205" s="56">
        <v>-2.6893244417793071E-2</v>
      </c>
      <c r="Z205" s="80">
        <v>6.6180595326147104E-2</v>
      </c>
      <c r="AA205" s="56">
        <v>-0.24775687024487569</v>
      </c>
      <c r="AB205" s="56">
        <v>-0.12320467107657999</v>
      </c>
      <c r="AC205" s="56">
        <v>0.10847145353854716</v>
      </c>
      <c r="AD205" s="56">
        <v>-7.8708771569075374E-3</v>
      </c>
      <c r="AE205" s="56">
        <v>7.6140422612958253E-2</v>
      </c>
      <c r="AF205" s="56">
        <v>-0.27647306171757707</v>
      </c>
      <c r="AG205" s="56">
        <v>-2.2761367546868562E-2</v>
      </c>
      <c r="AH205" s="56"/>
      <c r="AI205" s="56">
        <v>-0.29151340026801986</v>
      </c>
      <c r="AJ205" s="56">
        <v>-0.21299880948856922</v>
      </c>
      <c r="AK205" s="56"/>
      <c r="AL205" s="56">
        <v>-0.15435074148231448</v>
      </c>
      <c r="AM205" s="56">
        <v>-0.57659660670458412</v>
      </c>
      <c r="AN205" s="56"/>
      <c r="AO205" s="56">
        <v>0.1599439079302731</v>
      </c>
      <c r="AP205" s="56">
        <v>0.18231453200353245</v>
      </c>
      <c r="AQ205" s="56">
        <v>-2.2330564442644099E-2</v>
      </c>
      <c r="AR205" s="56">
        <v>-9.8668585944893958E-2</v>
      </c>
      <c r="AS205" s="795">
        <v>1.255278982614313E-2</v>
      </c>
      <c r="AT205" s="56">
        <v>-0.1923847197764629</v>
      </c>
      <c r="AU205" s="56">
        <v>-0.20985794951884912</v>
      </c>
      <c r="AV205" s="56">
        <v>-9.2470479709290454E-2</v>
      </c>
      <c r="AW205" s="56">
        <v>-5.8883753821959539E-2</v>
      </c>
      <c r="AX205" s="56"/>
      <c r="AY205" s="56">
        <v>-0.17353299422013507</v>
      </c>
      <c r="AZ205" s="56">
        <v>-0.10018715109223296</v>
      </c>
      <c r="BA205" s="56">
        <v>1.2722268251887889E-2</v>
      </c>
      <c r="BB205" s="56">
        <v>-5.1762674360192364E-2</v>
      </c>
      <c r="BC205" s="56"/>
      <c r="BD205" s="56">
        <v>3.2871165743072903E-2</v>
      </c>
      <c r="BE205" s="56">
        <v>-0.37347368955381871</v>
      </c>
      <c r="BF205" s="56">
        <v>1.0010852944333569E-2</v>
      </c>
      <c r="BG205" s="56">
        <v>-0.20003458519954234</v>
      </c>
      <c r="BH205" s="56">
        <v>-5.6650616611175993E-2</v>
      </c>
      <c r="BI205" s="56">
        <v>-0.14448629176665168</v>
      </c>
      <c r="BJ205" s="56">
        <v>-0.21911245789754569</v>
      </c>
      <c r="BK205" s="56"/>
      <c r="BL205" s="56">
        <v>5.797526128895579E-2</v>
      </c>
      <c r="BM205" s="56"/>
      <c r="BN205" s="56">
        <v>8.1650757706730567E-2</v>
      </c>
      <c r="BO205" s="56">
        <v>7.2308948513432877E-2</v>
      </c>
      <c r="BP205" s="56">
        <v>-9.404932931141699E-2</v>
      </c>
      <c r="BQ205" s="56">
        <v>-0.16916290238625717</v>
      </c>
      <c r="BR205" s="56"/>
      <c r="BS205" s="56">
        <v>7.4182109704836394E-2</v>
      </c>
      <c r="BT205" s="56">
        <v>3.2266265180271286E-2</v>
      </c>
      <c r="BU205" s="56">
        <v>0.52967500191875216</v>
      </c>
      <c r="BV205" s="56">
        <v>-5.4613525461217782E-2</v>
      </c>
      <c r="BW205" s="56">
        <v>-0.46737681479801951</v>
      </c>
      <c r="BX205" s="56">
        <v>9.7026758670746019E-2</v>
      </c>
      <c r="BY205" s="56">
        <v>-0.24022901853235762</v>
      </c>
      <c r="BZ205" s="56">
        <v>8.7275315801089132E-2</v>
      </c>
      <c r="CA205" s="56">
        <v>0.26506430253982199</v>
      </c>
      <c r="CB205" s="56">
        <v>-8.4840149794422878E-2</v>
      </c>
      <c r="CC205" s="56">
        <v>-7.6267481216492822E-2</v>
      </c>
      <c r="CD205" s="56"/>
      <c r="CE205" s="56"/>
    </row>
    <row r="206" spans="2:83" x14ac:dyDescent="0.2">
      <c r="C206">
        <v>2019</v>
      </c>
      <c r="F206" t="s">
        <v>222</v>
      </c>
      <c r="G206" s="56"/>
      <c r="H206" s="56">
        <v>1.4237891208959995E-3</v>
      </c>
      <c r="I206" s="56">
        <v>0.64288933286569749</v>
      </c>
      <c r="J206" s="56">
        <v>6.5651347235937477E-2</v>
      </c>
      <c r="K206" s="56">
        <v>3.459907883511248E-3</v>
      </c>
      <c r="L206" s="56">
        <v>0</v>
      </c>
      <c r="M206" s="56">
        <v>-0.10249420583689453</v>
      </c>
      <c r="N206" s="56">
        <v>-0.11690697350740133</v>
      </c>
      <c r="O206" s="56">
        <v>0</v>
      </c>
      <c r="P206" s="56">
        <v>0.15625597104426275</v>
      </c>
      <c r="Q206" s="56">
        <v>-1.0937049107322776E-2</v>
      </c>
      <c r="R206" s="56">
        <v>0.25432466318393848</v>
      </c>
      <c r="S206" s="56">
        <v>-3.8618859926714773E-2</v>
      </c>
      <c r="T206" s="56">
        <v>-0.51251875605656572</v>
      </c>
      <c r="U206" s="56">
        <v>-0.47412168671060451</v>
      </c>
      <c r="V206" s="56">
        <v>-0.14143125715294327</v>
      </c>
      <c r="W206" s="56">
        <v>0</v>
      </c>
      <c r="X206" s="56">
        <v>-0.20953965541268835</v>
      </c>
      <c r="Y206" s="56">
        <v>-0.10059850014143838</v>
      </c>
      <c r="Z206" s="56">
        <v>1.309128830937336E-2</v>
      </c>
      <c r="AA206" s="56">
        <v>-0.17195891734062968</v>
      </c>
      <c r="AB206" s="56">
        <v>-0.19156907547690391</v>
      </c>
      <c r="AC206" s="56">
        <v>5.9408702683434213E-2</v>
      </c>
      <c r="AD206" s="56">
        <v>-5.0941848222132394E-2</v>
      </c>
      <c r="AE206" s="56">
        <v>5.1321104481130961E-2</v>
      </c>
      <c r="AF206" s="56">
        <v>-0.31750127379123649</v>
      </c>
      <c r="AG206" s="56">
        <v>0</v>
      </c>
      <c r="AH206" s="56">
        <v>0</v>
      </c>
      <c r="AI206" s="56">
        <v>-0.30262206479404263</v>
      </c>
      <c r="AJ206" s="56">
        <v>-0.28655718924719448</v>
      </c>
      <c r="AK206" s="56">
        <v>0</v>
      </c>
      <c r="AL206" s="56">
        <v>-0.22364979288063969</v>
      </c>
      <c r="AM206" s="56">
        <v>-0.69256659557232225</v>
      </c>
      <c r="AN206" s="56">
        <v>0</v>
      </c>
      <c r="AO206" s="56">
        <v>0.1634161112788772</v>
      </c>
      <c r="AP206" s="56">
        <v>0.20445706714178802</v>
      </c>
      <c r="AQ206" s="56">
        <v>-5.2907946301099275E-2</v>
      </c>
      <c r="AR206" s="56">
        <v>0</v>
      </c>
      <c r="AS206" s="795">
        <v>-3.8032025254945354E-2</v>
      </c>
      <c r="AT206" s="56">
        <v>-0.21129481184897642</v>
      </c>
      <c r="AU206" s="56">
        <v>-0.2441866843949165</v>
      </c>
      <c r="AV206" s="56">
        <v>-0.14175124704930278</v>
      </c>
      <c r="AW206" s="56">
        <v>-5.768857009901035E-2</v>
      </c>
      <c r="AX206" s="56">
        <v>0</v>
      </c>
      <c r="AY206" s="56">
        <v>-0.18747702304330149</v>
      </c>
      <c r="AZ206" s="56">
        <v>-9.7804855186381212E-2</v>
      </c>
      <c r="BA206" s="56">
        <v>1.1406183632681423E-2</v>
      </c>
      <c r="BB206" s="56">
        <v>-9.532252348910189E-2</v>
      </c>
      <c r="BC206" s="56">
        <v>0</v>
      </c>
      <c r="BD206" s="56">
        <v>4.9053092159230954E-2</v>
      </c>
      <c r="BE206" s="56">
        <v>-0.38221698237767532</v>
      </c>
      <c r="BF206" s="56">
        <v>3.3157081652704147E-3</v>
      </c>
      <c r="BG206" s="56">
        <v>-0.20676384283335048</v>
      </c>
      <c r="BH206" s="56">
        <v>-7.4154535372392971E-2</v>
      </c>
      <c r="BI206" s="56">
        <v>-0.12016954816399628</v>
      </c>
      <c r="BJ206" s="56">
        <v>-0.18855373182112023</v>
      </c>
      <c r="BK206" s="56">
        <v>0</v>
      </c>
      <c r="BL206" s="56">
        <v>1.539097702042197E-2</v>
      </c>
      <c r="BM206" s="56">
        <v>0</v>
      </c>
      <c r="BN206" s="56">
        <v>5.4953129853466662E-2</v>
      </c>
      <c r="BO206" s="56">
        <v>1.1197146956854628E-2</v>
      </c>
      <c r="BP206" s="56">
        <v>-0.11217241043935856</v>
      </c>
      <c r="BQ206" s="56">
        <v>-0.18972864103109879</v>
      </c>
      <c r="BR206" s="56">
        <v>0</v>
      </c>
      <c r="BS206" s="56">
        <v>6.179284492167985E-2</v>
      </c>
      <c r="BT206" s="56">
        <v>3.6977920539523521E-2</v>
      </c>
      <c r="BU206" s="56">
        <v>0.52846486710782936</v>
      </c>
      <c r="BV206" s="56">
        <v>-1.0418145232994567E-2</v>
      </c>
      <c r="BW206" s="56">
        <v>-0.4290961755624258</v>
      </c>
      <c r="BX206" s="56">
        <v>8.0907207874280393E-2</v>
      </c>
      <c r="BY206" s="56">
        <v>-0.2543672282856414</v>
      </c>
      <c r="BZ206" s="56">
        <v>6.7336258615260422E-2</v>
      </c>
      <c r="CA206" s="56">
        <v>0</v>
      </c>
      <c r="CB206" s="56">
        <v>-7.7325232443086409E-2</v>
      </c>
      <c r="CC206" s="56">
        <v>0</v>
      </c>
      <c r="CD206" s="56">
        <v>0</v>
      </c>
      <c r="CE206" s="56"/>
    </row>
    <row r="207" spans="2:83" x14ac:dyDescent="0.2">
      <c r="C207">
        <v>2020</v>
      </c>
      <c r="F207" t="s">
        <v>112</v>
      </c>
      <c r="G207" s="56"/>
      <c r="H207" s="56">
        <v>-4.4102078076602547E-2</v>
      </c>
      <c r="I207" s="56">
        <v>0.61917199742021156</v>
      </c>
      <c r="J207" s="56">
        <v>2.8047685050207927E-2</v>
      </c>
      <c r="K207" s="56">
        <v>-4.5441641854622634E-2</v>
      </c>
      <c r="L207" s="56">
        <v>0</v>
      </c>
      <c r="M207" s="56">
        <v>-4.797990422022444E-2</v>
      </c>
      <c r="N207" s="56">
        <v>-0.13012145082346863</v>
      </c>
      <c r="O207" s="56">
        <v>0</v>
      </c>
      <c r="P207" s="56">
        <v>0.10988194852726137</v>
      </c>
      <c r="Q207" s="56">
        <v>-0.11185159879780419</v>
      </c>
      <c r="R207" s="56">
        <v>0.18853219261563978</v>
      </c>
      <c r="S207" s="56">
        <v>-9.7808232125186523E-2</v>
      </c>
      <c r="T207" s="56">
        <v>-0.54748730468156581</v>
      </c>
      <c r="U207" s="56">
        <v>-0.59012108829970589</v>
      </c>
      <c r="V207" s="56">
        <v>-0.14363015980296079</v>
      </c>
      <c r="W207" s="56">
        <v>0</v>
      </c>
      <c r="X207" s="56">
        <v>-0.25398302007146839</v>
      </c>
      <c r="Y207" s="56">
        <v>-0.15316822129751145</v>
      </c>
      <c r="Z207" s="56">
        <v>-1.5187714077746148E-2</v>
      </c>
      <c r="AA207" s="56">
        <v>-0.25549736484763641</v>
      </c>
      <c r="AB207" s="56">
        <v>-0.23766048391453037</v>
      </c>
      <c r="AC207" s="56">
        <v>1.6390218011704445E-2</v>
      </c>
      <c r="AD207" s="56">
        <v>-0.11354513201969003</v>
      </c>
      <c r="AE207" s="56">
        <v>3.0242139773718618E-2</v>
      </c>
      <c r="AF207" s="56">
        <v>-0.34539224029061172</v>
      </c>
      <c r="AG207" s="56">
        <v>0</v>
      </c>
      <c r="AH207" s="56">
        <v>0</v>
      </c>
      <c r="AI207" s="56">
        <v>-0.33801726669905835</v>
      </c>
      <c r="AJ207" s="56">
        <v>-0.31638304316666244</v>
      </c>
      <c r="AK207" s="56">
        <v>0</v>
      </c>
      <c r="AL207" s="56">
        <v>-0.17953858606282372</v>
      </c>
      <c r="AM207" s="56">
        <v>-0.66364634974203562</v>
      </c>
      <c r="AN207" s="56">
        <v>0</v>
      </c>
      <c r="AO207" s="56">
        <v>0.16121633079278622</v>
      </c>
      <c r="AP207" s="56">
        <v>0.19818062445872181</v>
      </c>
      <c r="AQ207" s="56">
        <v>-6.820148094629308E-2</v>
      </c>
      <c r="AR207" s="56">
        <v>0</v>
      </c>
      <c r="AS207" s="795">
        <v>-6.8103932151016539E-2</v>
      </c>
      <c r="AT207" s="56">
        <v>-0.22068470179331931</v>
      </c>
      <c r="AU207" s="56">
        <v>-0.27179818183827964</v>
      </c>
      <c r="AV207" s="56">
        <v>-0.16857704241157284</v>
      </c>
      <c r="AW207" s="56">
        <v>-6.3072313185265474E-2</v>
      </c>
      <c r="AX207" s="56">
        <v>0</v>
      </c>
      <c r="AY207" s="56">
        <v>-0.23684973295436651</v>
      </c>
      <c r="AZ207" s="56">
        <v>-0.15870631591477194</v>
      </c>
      <c r="BA207" s="56">
        <v>-2.8411802084296358E-2</v>
      </c>
      <c r="BB207" s="56">
        <v>-0.1268567944138263</v>
      </c>
      <c r="BC207" s="56">
        <v>0</v>
      </c>
      <c r="BD207" s="56">
        <v>1.4242144853587924E-2</v>
      </c>
      <c r="BE207" s="56">
        <v>-0.42083421619196193</v>
      </c>
      <c r="BF207" s="56">
        <v>-3.8255858758730582E-2</v>
      </c>
      <c r="BG207" s="56">
        <v>-0.28762271475198842</v>
      </c>
      <c r="BH207" s="56">
        <v>-1.8552020648299302E-2</v>
      </c>
      <c r="BI207" s="56">
        <v>-0.1661709324078994</v>
      </c>
      <c r="BJ207" s="56">
        <v>-0.24280239582567409</v>
      </c>
      <c r="BK207" s="56">
        <v>0</v>
      </c>
      <c r="BL207" s="56">
        <v>-5.9842178431464181E-3</v>
      </c>
      <c r="BM207" s="56">
        <v>0</v>
      </c>
      <c r="BN207" s="56">
        <v>1.1004099635633324E-2</v>
      </c>
      <c r="BO207" s="56">
        <v>-2.4824445113850246E-2</v>
      </c>
      <c r="BP207" s="56">
        <v>-0.153911123606575</v>
      </c>
      <c r="BQ207" s="56">
        <v>-0.25849890503516093</v>
      </c>
      <c r="BR207" s="56">
        <v>0</v>
      </c>
      <c r="BS207" s="56">
        <v>4.8018103990591565E-3</v>
      </c>
      <c r="BT207" s="56">
        <v>-5.5167936282187538E-2</v>
      </c>
      <c r="BU207" s="56">
        <v>0.52863268155633625</v>
      </c>
      <c r="BV207" s="56">
        <v>-4.2521136308402062E-2</v>
      </c>
      <c r="BW207" s="56">
        <v>-0.46635347670964911</v>
      </c>
      <c r="BX207" s="56">
        <v>3.4690877148692061E-2</v>
      </c>
      <c r="BY207" s="56">
        <v>-0.30331369179944884</v>
      </c>
      <c r="BZ207" s="56">
        <v>2.8865725808569453E-2</v>
      </c>
      <c r="CA207" s="56">
        <v>0</v>
      </c>
      <c r="CB207" s="56">
        <v>-0.11060315570304359</v>
      </c>
      <c r="CC207" s="56">
        <v>0</v>
      </c>
      <c r="CD207" s="56">
        <v>0</v>
      </c>
      <c r="CE207" s="56"/>
    </row>
    <row r="208" spans="2:83" x14ac:dyDescent="0.2">
      <c r="I208" s="79"/>
      <c r="J208" s="79"/>
      <c r="K208" s="79"/>
      <c r="L208" s="79"/>
      <c r="M208" s="79"/>
      <c r="N208" s="79"/>
      <c r="O208" s="79"/>
    </row>
    <row r="209" spans="2:88" x14ac:dyDescent="0.2">
      <c r="B209" t="s">
        <v>224</v>
      </c>
      <c r="E209" s="2" t="s">
        <v>130</v>
      </c>
      <c r="F209" t="s">
        <v>112</v>
      </c>
      <c r="H209" s="78">
        <v>-1.6762412951027292E-2</v>
      </c>
      <c r="I209" s="78">
        <v>0.64087815293048422</v>
      </c>
      <c r="J209" s="78">
        <v>6.3097524747626407E-2</v>
      </c>
      <c r="K209" s="78">
        <v>-1.7158103943314847E-3</v>
      </c>
      <c r="L209" s="78">
        <v>0</v>
      </c>
      <c r="M209" s="78">
        <v>-8.140946398596198E-2</v>
      </c>
      <c r="N209" s="78">
        <v>-0.12861981370478459</v>
      </c>
      <c r="O209" s="78">
        <v>0</v>
      </c>
      <c r="P209" s="78">
        <v>0.14555790329013238</v>
      </c>
      <c r="Q209" s="78">
        <v>-4.1862928541287786E-2</v>
      </c>
      <c r="R209" s="78">
        <v>0.22813620372933407</v>
      </c>
      <c r="S209" s="78">
        <v>-0.10983381755949621</v>
      </c>
      <c r="T209" s="78">
        <v>-0.50279736634805616</v>
      </c>
      <c r="U209" s="78">
        <v>-0.5139690634323113</v>
      </c>
      <c r="V209" s="78">
        <v>-0.1387482535429812</v>
      </c>
      <c r="W209" s="78">
        <v>0</v>
      </c>
      <c r="X209" s="78">
        <v>-0.20792012725587469</v>
      </c>
      <c r="Y209" s="78">
        <v>-9.3553321952247637E-2</v>
      </c>
      <c r="Z209" s="78">
        <v>2.1361389852591436E-2</v>
      </c>
      <c r="AA209" s="78">
        <v>-0.22507105081104725</v>
      </c>
      <c r="AB209" s="78">
        <v>-0.1841447434893381</v>
      </c>
      <c r="AC209" s="78">
        <v>6.1423458077895281E-2</v>
      </c>
      <c r="AD209" s="78">
        <v>-5.7452619132909992E-2</v>
      </c>
      <c r="AE209" s="78">
        <v>5.2567888955935942E-2</v>
      </c>
      <c r="AF209" s="78">
        <v>-0.31312219193314178</v>
      </c>
      <c r="AG209" s="78">
        <v>-7.5871225156228543E-3</v>
      </c>
      <c r="AH209" s="78">
        <v>0</v>
      </c>
      <c r="AI209" s="78">
        <v>-0.31071757725370697</v>
      </c>
      <c r="AJ209" s="78">
        <v>-0.27197968063414207</v>
      </c>
      <c r="AK209" s="78">
        <v>0</v>
      </c>
      <c r="AL209" s="78">
        <v>-0.18584637347525931</v>
      </c>
      <c r="AM209" s="78">
        <v>-0.64426985067298059</v>
      </c>
      <c r="AN209" s="78">
        <v>0</v>
      </c>
      <c r="AO209" s="78">
        <v>0.16152545000064553</v>
      </c>
      <c r="AP209" s="78">
        <v>0.19498407453468078</v>
      </c>
      <c r="AQ209" s="78">
        <v>-4.7813330563345489E-2</v>
      </c>
      <c r="AR209" s="78">
        <v>-3.2889528648297986E-2</v>
      </c>
      <c r="AS209" s="794">
        <v>-3.1194389193272925E-2</v>
      </c>
      <c r="AT209" s="78">
        <v>-0.20812141113958624</v>
      </c>
      <c r="AU209" s="78">
        <v>-0.24194760525068174</v>
      </c>
      <c r="AV209" s="78">
        <v>-0.13426625639005538</v>
      </c>
      <c r="AW209" s="78">
        <v>-5.9881545702078452E-2</v>
      </c>
      <c r="AX209" s="78">
        <v>0</v>
      </c>
      <c r="AY209" s="78">
        <v>-0.19928658340593439</v>
      </c>
      <c r="AZ209" s="78">
        <v>-0.11889944073112872</v>
      </c>
      <c r="BA209" s="78">
        <v>-1.4277833999090152E-3</v>
      </c>
      <c r="BB209" s="78">
        <v>-9.1313997421040183E-2</v>
      </c>
      <c r="BC209" s="78">
        <v>0</v>
      </c>
      <c r="BD209" s="78">
        <v>3.2055467585297259E-2</v>
      </c>
      <c r="BE209" s="78">
        <v>-0.3921749627078186</v>
      </c>
      <c r="BF209" s="78">
        <v>-8.3097658830422003E-3</v>
      </c>
      <c r="BG209" s="78">
        <v>-0.23147371426162708</v>
      </c>
      <c r="BH209" s="78">
        <v>-4.9785724210622752E-2</v>
      </c>
      <c r="BI209" s="78">
        <v>-0.14360892411284912</v>
      </c>
      <c r="BJ209" s="78">
        <v>-0.21682286184811331</v>
      </c>
      <c r="BK209" s="78">
        <v>0</v>
      </c>
      <c r="BL209" s="78">
        <v>2.2460673488743782E-2</v>
      </c>
      <c r="BM209" s="78">
        <v>0</v>
      </c>
      <c r="BN209" s="78">
        <v>4.9202662398610181E-2</v>
      </c>
      <c r="BO209" s="78">
        <v>1.9560550118812418E-2</v>
      </c>
      <c r="BP209" s="78">
        <v>-0.12004428778578352</v>
      </c>
      <c r="BQ209" s="78">
        <v>-0.20579681615083897</v>
      </c>
      <c r="BR209" s="78">
        <v>0</v>
      </c>
      <c r="BS209" s="78">
        <v>4.6925588341858469E-2</v>
      </c>
      <c r="BT209" s="78">
        <v>4.6920831458690899E-3</v>
      </c>
      <c r="BU209" s="78">
        <v>0.52892418352763926</v>
      </c>
      <c r="BV209" s="78">
        <v>-3.5850935667538136E-2</v>
      </c>
      <c r="BW209" s="78">
        <v>-0.45427548902336484</v>
      </c>
      <c r="BX209" s="78">
        <v>7.087494789790616E-2</v>
      </c>
      <c r="BY209" s="78">
        <v>-0.2659699795391493</v>
      </c>
      <c r="BZ209" s="78">
        <v>6.1159100074972994E-2</v>
      </c>
      <c r="CA209" s="78">
        <v>8.8354767513273993E-2</v>
      </c>
      <c r="CB209" s="78">
        <v>-9.0922845980184297E-2</v>
      </c>
      <c r="CC209" s="78">
        <v>-2.5422493738830942E-2</v>
      </c>
      <c r="CD209" s="78">
        <v>0</v>
      </c>
      <c r="CE209" s="78"/>
    </row>
    <row r="210" spans="2:88" x14ac:dyDescent="0.2">
      <c r="B210" t="s">
        <v>225</v>
      </c>
      <c r="F210" t="s">
        <v>222</v>
      </c>
      <c r="H210" s="78">
        <v>1.1686535918833049E-2</v>
      </c>
      <c r="I210" s="78">
        <v>0.66426501962298667</v>
      </c>
      <c r="J210" s="78">
        <v>9.5716328108233176E-2</v>
      </c>
      <c r="K210" s="78">
        <v>2.6766501487871592E-2</v>
      </c>
      <c r="L210" s="78">
        <v>0</v>
      </c>
      <c r="M210" s="78">
        <v>-9.2871417826115563E-2</v>
      </c>
      <c r="N210" s="78">
        <v>-0.12495220670282021</v>
      </c>
      <c r="O210" s="78">
        <v>0</v>
      </c>
      <c r="P210" s="78">
        <v>0.14615658011391153</v>
      </c>
      <c r="Q210" s="78">
        <v>-1.149297795797443E-3</v>
      </c>
      <c r="R210" s="78">
        <v>0.22201741904850461</v>
      </c>
      <c r="S210" s="78">
        <v>-0.1385673628622093</v>
      </c>
      <c r="T210" s="78">
        <v>-0.45717813282400011</v>
      </c>
      <c r="U210" s="78">
        <v>-0.46550247359787306</v>
      </c>
      <c r="V210" s="78">
        <v>-0.12792194617310326</v>
      </c>
      <c r="W210" s="78">
        <v>0</v>
      </c>
      <c r="X210" s="78">
        <v>-0.17929158666024905</v>
      </c>
      <c r="Y210" s="78">
        <v>-2.4827394663632232E-2</v>
      </c>
      <c r="Z210" s="78">
        <v>6.3846163522563129E-2</v>
      </c>
      <c r="AA210" s="78">
        <v>-0.21684107332270006</v>
      </c>
      <c r="AB210" s="78">
        <v>-0.152015577360568</v>
      </c>
      <c r="AC210" s="78">
        <v>8.5317701102458052E-2</v>
      </c>
      <c r="AD210" s="78">
        <v>-1.1500175121558371E-2</v>
      </c>
      <c r="AE210" s="78">
        <v>6.6183298500662222E-2</v>
      </c>
      <c r="AF210" s="78">
        <v>-0.28114023678978772</v>
      </c>
      <c r="AG210" s="78">
        <v>0</v>
      </c>
      <c r="AH210" s="78">
        <v>0</v>
      </c>
      <c r="AI210" s="78">
        <v>-0.29264296548818386</v>
      </c>
      <c r="AJ210" s="78">
        <v>-0.23362934503360563</v>
      </c>
      <c r="AK210" s="78">
        <v>0</v>
      </c>
      <c r="AL210" s="78">
        <v>-0.20282251312438473</v>
      </c>
      <c r="AM210" s="78">
        <v>-0.61072477818606208</v>
      </c>
      <c r="AN210" s="78">
        <v>0</v>
      </c>
      <c r="AO210" s="78">
        <v>0.16439824888731125</v>
      </c>
      <c r="AP210" s="78">
        <v>0.18398092815752956</v>
      </c>
      <c r="AQ210" s="78">
        <v>-9.4630160211395236E-3</v>
      </c>
      <c r="AR210" s="78">
        <v>0</v>
      </c>
      <c r="AS210" s="794">
        <v>-1.3025430864925238E-2</v>
      </c>
      <c r="AT210" s="78">
        <v>-0.20084913743214269</v>
      </c>
      <c r="AU210" s="78">
        <v>-0.2297395288670038</v>
      </c>
      <c r="AV210" s="78">
        <v>-0.13186750846979831</v>
      </c>
      <c r="AW210" s="78">
        <v>-6.2497843461327314E-2</v>
      </c>
      <c r="AX210" s="78">
        <v>0</v>
      </c>
      <c r="AY210" s="78">
        <v>-0.16817415513642842</v>
      </c>
      <c r="AZ210" s="78">
        <v>-9.453973181478588E-2</v>
      </c>
      <c r="BA210" s="78">
        <v>2.4252959942097821E-2</v>
      </c>
      <c r="BB210" s="78">
        <v>-7.9584182443346876E-2</v>
      </c>
      <c r="BC210" s="78">
        <v>0</v>
      </c>
      <c r="BD210" s="78">
        <v>4.55840761085319E-2</v>
      </c>
      <c r="BE210" s="78">
        <v>-0.37186614895968512</v>
      </c>
      <c r="BF210" s="78">
        <v>1.3023110360069196E-2</v>
      </c>
      <c r="BG210" s="78">
        <v>-0.18317856296060953</v>
      </c>
      <c r="BH210" s="78">
        <v>-5.639972929735796E-2</v>
      </c>
      <c r="BI210" s="78">
        <v>-0.14243463166694517</v>
      </c>
      <c r="BJ210" s="78">
        <v>-0.17044862881379497</v>
      </c>
      <c r="BK210" s="78">
        <v>0</v>
      </c>
      <c r="BL210" s="78">
        <v>5.1942402976608439E-2</v>
      </c>
      <c r="BM210" s="78">
        <v>0</v>
      </c>
      <c r="BN210" s="78">
        <v>8.3017166283806412E-2</v>
      </c>
      <c r="BO210" s="78">
        <v>5.3475469559067144E-2</v>
      </c>
      <c r="BP210" s="78">
        <v>-8.2569239905680547E-2</v>
      </c>
      <c r="BQ210" s="78">
        <v>-0.14605965302059901</v>
      </c>
      <c r="BR210" s="78">
        <v>0</v>
      </c>
      <c r="BS210" s="78">
        <v>7.5787977646413304E-2</v>
      </c>
      <c r="BT210" s="78">
        <v>1.9247496448927176E-2</v>
      </c>
      <c r="BU210" s="78">
        <v>0.52919520422641086</v>
      </c>
      <c r="BV210" s="78">
        <v>-3.1040446594727798E-2</v>
      </c>
      <c r="BW210" s="78">
        <v>-0.45101438906189623</v>
      </c>
      <c r="BX210" s="78">
        <v>9.1091064220994486E-2</v>
      </c>
      <c r="BY210" s="78">
        <v>-0.2301809548242221</v>
      </c>
      <c r="BZ210" s="78">
        <v>9.403098722315778E-2</v>
      </c>
      <c r="CA210" s="78">
        <v>0</v>
      </c>
      <c r="CB210" s="78">
        <v>-5.9179620349707661E-2</v>
      </c>
      <c r="CC210" s="78">
        <v>0</v>
      </c>
      <c r="CD210" s="78">
        <v>0</v>
      </c>
      <c r="CE210" s="78"/>
    </row>
    <row r="211" spans="2:88" x14ac:dyDescent="0.2">
      <c r="B211" t="s">
        <v>226</v>
      </c>
      <c r="H211" s="78">
        <v>-2.8448948869860342E-2</v>
      </c>
      <c r="I211" s="78">
        <v>-2.338686669250245E-2</v>
      </c>
      <c r="J211" s="78">
        <v>-3.2618803360606768E-2</v>
      </c>
      <c r="K211" s="78">
        <v>-2.8482311882203078E-2</v>
      </c>
      <c r="L211" s="78"/>
      <c r="M211" s="78">
        <v>1.1461953840153583E-2</v>
      </c>
      <c r="N211" s="78">
        <v>-3.6676070019643764E-3</v>
      </c>
      <c r="O211" s="78"/>
      <c r="P211" s="78">
        <v>-5.9867682377914844E-4</v>
      </c>
      <c r="Q211" s="78">
        <v>-4.0713630745490344E-2</v>
      </c>
      <c r="R211" s="78">
        <v>6.1187846808294644E-3</v>
      </c>
      <c r="S211" s="78">
        <v>2.873354530271309E-2</v>
      </c>
      <c r="T211" s="78">
        <v>-4.5619233524056058E-2</v>
      </c>
      <c r="U211" s="78">
        <v>-4.8466589834438245E-2</v>
      </c>
      <c r="V211" s="78">
        <v>-1.0826307369877941E-2</v>
      </c>
      <c r="W211" s="78"/>
      <c r="X211" s="78">
        <v>-2.862854059562564E-2</v>
      </c>
      <c r="Y211" s="78">
        <v>-6.8725927288615402E-2</v>
      </c>
      <c r="Z211" s="78">
        <v>-4.2484773669971693E-2</v>
      </c>
      <c r="AA211" s="78">
        <v>-8.2299774883471954E-3</v>
      </c>
      <c r="AB211" s="78">
        <v>-3.2129166128770092E-2</v>
      </c>
      <c r="AC211" s="78">
        <v>-2.3894243024562771E-2</v>
      </c>
      <c r="AD211" s="78">
        <v>-4.5952444011351623E-2</v>
      </c>
      <c r="AE211" s="78">
        <v>-1.361540954472628E-2</v>
      </c>
      <c r="AF211" s="78">
        <v>-3.1981955143354057E-2</v>
      </c>
      <c r="AG211" s="78"/>
      <c r="AH211" s="78"/>
      <c r="AI211" s="78">
        <v>-1.8074611765523108E-2</v>
      </c>
      <c r="AJ211" s="78">
        <v>-3.8350335600536439E-2</v>
      </c>
      <c r="AK211" s="78"/>
      <c r="AL211" s="78">
        <v>1.6976139649125421E-2</v>
      </c>
      <c r="AM211" s="78">
        <v>-3.3545072486918515E-2</v>
      </c>
      <c r="AN211" s="78"/>
      <c r="AO211" s="78">
        <v>-2.8727988866657228E-3</v>
      </c>
      <c r="AP211" s="78">
        <v>1.1003146377151218E-2</v>
      </c>
      <c r="AQ211" s="78">
        <v>-3.8350314542205964E-2</v>
      </c>
      <c r="AR211" s="78"/>
      <c r="AS211" s="794">
        <v>-1.8168958328347688E-2</v>
      </c>
      <c r="AT211" s="78">
        <v>-7.272273707443544E-3</v>
      </c>
      <c r="AU211" s="78">
        <v>-1.2208076383677935E-2</v>
      </c>
      <c r="AV211" s="78">
        <v>-2.3987479202570716E-3</v>
      </c>
      <c r="AW211" s="78">
        <v>2.6162977592488618E-3</v>
      </c>
      <c r="AX211" s="78"/>
      <c r="AY211" s="78">
        <v>-3.1112428269505971E-2</v>
      </c>
      <c r="AZ211" s="78">
        <v>-2.4359708916342843E-2</v>
      </c>
      <c r="BA211" s="78">
        <v>-2.5680743342006835E-2</v>
      </c>
      <c r="BB211" s="78">
        <v>-1.1729814977693306E-2</v>
      </c>
      <c r="BC211" s="78"/>
      <c r="BD211" s="78">
        <v>-1.3528608523234641E-2</v>
      </c>
      <c r="BE211" s="78">
        <v>-2.0308813748133481E-2</v>
      </c>
      <c r="BF211" s="78">
        <v>-2.1332876243111396E-2</v>
      </c>
      <c r="BG211" s="78">
        <v>-4.8295151301017553E-2</v>
      </c>
      <c r="BH211" s="78">
        <v>6.6140050867352085E-3</v>
      </c>
      <c r="BI211" s="78">
        <v>-1.1742924459039461E-3</v>
      </c>
      <c r="BJ211" s="78">
        <v>-4.6374233034318341E-2</v>
      </c>
      <c r="BK211" s="78"/>
      <c r="BL211" s="78">
        <v>-2.9481729487864657E-2</v>
      </c>
      <c r="BM211" s="78"/>
      <c r="BN211" s="78">
        <v>-3.3814503885196232E-2</v>
      </c>
      <c r="BO211" s="78">
        <v>-3.3914919440254723E-2</v>
      </c>
      <c r="BP211" s="78">
        <v>-3.7475047880102974E-2</v>
      </c>
      <c r="BQ211" s="78">
        <v>-5.9737163130239967E-2</v>
      </c>
      <c r="BR211" s="78"/>
      <c r="BS211" s="78">
        <v>-2.8862389304554835E-2</v>
      </c>
      <c r="BT211" s="78">
        <v>-1.4555413303058085E-2</v>
      </c>
      <c r="BU211" s="78">
        <v>-2.7102069877160684E-4</v>
      </c>
      <c r="BV211" s="78">
        <v>-4.8104890728103387E-3</v>
      </c>
      <c r="BW211" s="78">
        <v>-3.2610999614686165E-3</v>
      </c>
      <c r="BX211" s="78">
        <v>-2.0216116323088326E-2</v>
      </c>
      <c r="BY211" s="78">
        <v>-3.5789024714927203E-2</v>
      </c>
      <c r="BZ211" s="78">
        <v>-3.2871887148184786E-2</v>
      </c>
      <c r="CA211" s="78"/>
      <c r="CB211" s="78">
        <v>-3.1743225630476636E-2</v>
      </c>
      <c r="CC211" s="78"/>
      <c r="CD211" s="78"/>
      <c r="CE211" s="78"/>
    </row>
    <row r="212" spans="2:88" x14ac:dyDescent="0.2"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94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</row>
    <row r="213" spans="2:88" x14ac:dyDescent="0.2"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793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</row>
    <row r="214" spans="2:88" x14ac:dyDescent="0.2">
      <c r="B214" t="s">
        <v>227</v>
      </c>
      <c r="H214" s="78" t="s">
        <v>223</v>
      </c>
      <c r="I214" s="78">
        <v>0.70603191069711846</v>
      </c>
      <c r="J214" s="78">
        <v>9.7302851273268903E-2</v>
      </c>
      <c r="K214" s="78">
        <v>5.6771977329322203E-2</v>
      </c>
      <c r="L214" s="78"/>
      <c r="M214" s="78">
        <v>-6.0658712255793994E-2</v>
      </c>
      <c r="N214" s="78">
        <v>-0.10273580479940848</v>
      </c>
      <c r="O214" s="78"/>
      <c r="P214" s="78">
        <v>0.12954887332885678</v>
      </c>
      <c r="Q214" s="78">
        <v>-1.178839990354383E-2</v>
      </c>
      <c r="R214" s="78">
        <v>0.23878141255250601</v>
      </c>
      <c r="S214" s="78" t="e">
        <v>#N/A</v>
      </c>
      <c r="T214" s="78">
        <v>-0.33248359794952609</v>
      </c>
      <c r="U214" s="78">
        <v>-0.34709538811768975</v>
      </c>
      <c r="V214" s="78">
        <v>-3.6171762355483722E-2</v>
      </c>
      <c r="W214" s="78"/>
      <c r="X214" s="78">
        <v>-0.17338453941922083</v>
      </c>
      <c r="Y214" s="78">
        <v>9.9081698234558827E-2</v>
      </c>
      <c r="Z214" s="78" t="e">
        <v>#N/A</v>
      </c>
      <c r="AA214" s="78">
        <v>-0.20361196118985733</v>
      </c>
      <c r="AB214" s="78">
        <v>-0.11216203828139787</v>
      </c>
      <c r="AC214" s="78">
        <v>0.13983043346236282</v>
      </c>
      <c r="AD214" s="78">
        <v>5.1052990879939683E-2</v>
      </c>
      <c r="AE214" s="78">
        <v>8.012318813172821E-2</v>
      </c>
      <c r="AF214" s="78">
        <v>-0.16981590559649995</v>
      </c>
      <c r="AG214" s="78"/>
      <c r="AH214" s="78"/>
      <c r="AI214" s="78">
        <v>-0.28160334207753757</v>
      </c>
      <c r="AJ214" s="78">
        <v>-7.8085103575302101E-2</v>
      </c>
      <c r="AK214" s="78"/>
      <c r="AL214" s="78">
        <v>-6.1766129420147635E-2</v>
      </c>
      <c r="AM214" s="78">
        <v>-0.68104304591369058</v>
      </c>
      <c r="AN214" s="78"/>
      <c r="AO214" s="78">
        <v>0.21954819191458852</v>
      </c>
      <c r="AP214" s="78">
        <v>0.15249207969423123</v>
      </c>
      <c r="AQ214" s="78">
        <v>8.5332278337988773E-2</v>
      </c>
      <c r="AR214" s="78">
        <v>-3.8703118930454125E-2</v>
      </c>
      <c r="AS214" s="794">
        <v>-3.1235094258237218E-2</v>
      </c>
      <c r="AT214" s="78">
        <v>-0.22347261724008805</v>
      </c>
      <c r="AU214" s="78">
        <v>-0.22059548171389978</v>
      </c>
      <c r="AV214" s="78">
        <v>-7.5826148872448346E-2</v>
      </c>
      <c r="AW214" s="78">
        <v>-9.9379610138709898E-2</v>
      </c>
      <c r="AX214" s="78">
        <v>0.13847971310394705</v>
      </c>
      <c r="AY214" s="78">
        <v>-4.1102052664233977E-3</v>
      </c>
      <c r="AZ214" s="78">
        <v>-0.19301495707109628</v>
      </c>
      <c r="BA214" s="78">
        <v>4.544285653579741E-2</v>
      </c>
      <c r="BB214" s="78">
        <v>-6.5883889446759644E-2</v>
      </c>
      <c r="BC214" s="78"/>
      <c r="BD214" s="78">
        <v>6.9845361050938568E-2</v>
      </c>
      <c r="BE214" s="78">
        <v>-0.42248785768120484</v>
      </c>
      <c r="BF214" s="78">
        <v>6.8902247247756065E-2</v>
      </c>
      <c r="BG214" s="78">
        <v>-7.6480481158966551E-2</v>
      </c>
      <c r="BH214" s="78">
        <v>-7.9807448010616705E-2</v>
      </c>
      <c r="BI214" s="78">
        <v>-0.14945401007620784</v>
      </c>
      <c r="BJ214" s="78">
        <v>-9.3384746134531446E-2</v>
      </c>
      <c r="BK214" s="78"/>
      <c r="BL214" s="78">
        <v>0.11025817452708767</v>
      </c>
      <c r="BM214" s="78"/>
      <c r="BN214" s="78">
        <v>0.16164588870826915</v>
      </c>
      <c r="BO214" s="78">
        <v>0.10577263093813177</v>
      </c>
      <c r="BP214" s="78">
        <v>-4.7918446426578928E-2</v>
      </c>
      <c r="BQ214" s="78">
        <v>-4.264729379385946E-2</v>
      </c>
      <c r="BR214" s="78"/>
      <c r="BS214" s="78" t="e">
        <v>#N/A</v>
      </c>
      <c r="BT214" s="78">
        <v>-4.765501841808282E-3</v>
      </c>
      <c r="BU214" s="78">
        <v>0.51474627393933603</v>
      </c>
      <c r="BV214" s="78" t="e">
        <v>#N/A</v>
      </c>
      <c r="BW214" s="78">
        <v>-0.45550285863118628</v>
      </c>
      <c r="BX214" s="78">
        <v>8.1979682414906066E-2</v>
      </c>
      <c r="BY214" s="78">
        <v>-0.1865758992943703</v>
      </c>
      <c r="BZ214" s="78">
        <v>0.1183000698598986</v>
      </c>
      <c r="CA214" s="78"/>
      <c r="CB214" s="78">
        <v>-5.9947503055636536E-2</v>
      </c>
      <c r="CC214" s="78"/>
      <c r="CD214" s="78"/>
    </row>
    <row r="215" spans="2:88" x14ac:dyDescent="0.2">
      <c r="B215" t="s">
        <v>226</v>
      </c>
      <c r="H215" s="78" t="s">
        <v>223</v>
      </c>
      <c r="I215" s="78">
        <v>0</v>
      </c>
      <c r="J215" s="78">
        <v>0</v>
      </c>
      <c r="K215" s="78">
        <v>4.8860295463475173E-2</v>
      </c>
      <c r="L215" s="78"/>
      <c r="M215" s="78">
        <v>-1.2753296097633288E-4</v>
      </c>
      <c r="N215" s="78">
        <v>0</v>
      </c>
      <c r="O215" s="78"/>
      <c r="P215" s="78">
        <v>0</v>
      </c>
      <c r="Q215" s="78">
        <v>0</v>
      </c>
      <c r="R215" s="78">
        <v>0</v>
      </c>
      <c r="S215" s="78" t="e">
        <v>#N/A</v>
      </c>
      <c r="T215" s="78">
        <v>0</v>
      </c>
      <c r="U215" s="78">
        <v>0</v>
      </c>
      <c r="V215" s="78">
        <v>1.6859343851366095E-2</v>
      </c>
      <c r="W215" s="78"/>
      <c r="X215" s="78">
        <v>-1.9390939740031171E-2</v>
      </c>
      <c r="Y215" s="78">
        <v>0</v>
      </c>
      <c r="Z215" s="78" t="e">
        <v>#N/A</v>
      </c>
      <c r="AA215" s="78">
        <v>0</v>
      </c>
      <c r="AB215" s="78">
        <v>2.2639126570970697E-2</v>
      </c>
      <c r="AC215" s="78">
        <v>0</v>
      </c>
      <c r="AD215" s="78">
        <v>0</v>
      </c>
      <c r="AE215" s="78">
        <v>0</v>
      </c>
      <c r="AF215" s="78">
        <v>0</v>
      </c>
      <c r="AG215" s="78"/>
      <c r="AH215" s="78"/>
      <c r="AI215" s="78">
        <v>0</v>
      </c>
      <c r="AJ215" s="78">
        <v>-3.8011997994810559E-3</v>
      </c>
      <c r="AK215" s="78"/>
      <c r="AL215" s="78">
        <v>0</v>
      </c>
      <c r="AM215" s="78">
        <v>0</v>
      </c>
      <c r="AN215" s="78"/>
      <c r="AO215" s="78">
        <v>2.2750715341057381E-2</v>
      </c>
      <c r="AP215" s="78">
        <v>0</v>
      </c>
      <c r="AQ215" s="78">
        <v>0</v>
      </c>
      <c r="AR215" s="78">
        <v>0</v>
      </c>
      <c r="AS215" s="794">
        <v>0</v>
      </c>
      <c r="AT215" s="78">
        <v>0</v>
      </c>
      <c r="AU215" s="78">
        <v>0</v>
      </c>
      <c r="AV215" s="78">
        <v>0</v>
      </c>
      <c r="AW215" s="78">
        <v>0</v>
      </c>
      <c r="AX215" s="78">
        <v>0</v>
      </c>
      <c r="AY215" s="78">
        <v>-3.1042999256612816E-2</v>
      </c>
      <c r="AZ215" s="78">
        <v>-5.5645801937376449E-2</v>
      </c>
      <c r="BA215" s="78">
        <v>0</v>
      </c>
      <c r="BB215" s="78">
        <v>0</v>
      </c>
      <c r="BC215" s="78"/>
      <c r="BD215" s="78">
        <v>0</v>
      </c>
      <c r="BE215" s="78">
        <v>0</v>
      </c>
      <c r="BF215" s="78">
        <v>0</v>
      </c>
      <c r="BG215" s="78">
        <v>0</v>
      </c>
      <c r="BH215" s="78">
        <v>0</v>
      </c>
      <c r="BI215" s="78">
        <v>0</v>
      </c>
      <c r="BJ215" s="78">
        <v>0</v>
      </c>
      <c r="BK215" s="78"/>
      <c r="BL215" s="78">
        <v>-1.4102583733281715E-4</v>
      </c>
      <c r="BM215" s="78"/>
      <c r="BN215" s="78">
        <v>0</v>
      </c>
      <c r="BO215" s="78">
        <v>0</v>
      </c>
      <c r="BP215" s="78">
        <v>0</v>
      </c>
      <c r="BQ215" s="78">
        <v>0</v>
      </c>
      <c r="BR215" s="78"/>
      <c r="BS215" s="78" t="e">
        <v>#N/A</v>
      </c>
      <c r="BT215" s="78">
        <v>-2.1862502131483191E-7</v>
      </c>
      <c r="BU215" s="78">
        <v>0</v>
      </c>
      <c r="BV215" s="78" t="e">
        <v>#N/A</v>
      </c>
      <c r="BW215" s="78">
        <v>0</v>
      </c>
      <c r="BX215" s="78">
        <v>0</v>
      </c>
      <c r="BY215" s="78">
        <v>0</v>
      </c>
      <c r="BZ215" s="78">
        <v>0</v>
      </c>
      <c r="CA215" s="78"/>
      <c r="CB215" s="78">
        <v>0</v>
      </c>
      <c r="CC215" s="78"/>
      <c r="CD215" s="78"/>
    </row>
    <row r="216" spans="2:88" x14ac:dyDescent="0.2"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793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</row>
    <row r="217" spans="2:88" x14ac:dyDescent="0.2"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793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</row>
    <row r="218" spans="2:88" x14ac:dyDescent="0.2">
      <c r="B218" t="s">
        <v>228</v>
      </c>
      <c r="E218" s="78"/>
      <c r="H218" s="2" t="s">
        <v>223</v>
      </c>
      <c r="I218" s="82">
        <v>0.69753664058569687</v>
      </c>
      <c r="J218" s="82">
        <v>0.1185744297966774</v>
      </c>
      <c r="K218" s="82">
        <v>6.2278353343697024E-2</v>
      </c>
      <c r="L218" s="82"/>
      <c r="M218" s="82">
        <v>-4.3839921563893887E-2</v>
      </c>
      <c r="N218" s="82">
        <v>-0.11131026593277424</v>
      </c>
      <c r="O218" s="82"/>
      <c r="P218" s="82">
        <v>0.135325906277316</v>
      </c>
      <c r="Q218" s="82">
        <v>4.2686784785720385E-3</v>
      </c>
      <c r="R218" s="82">
        <v>0.21017910101009249</v>
      </c>
      <c r="S218" s="82" t="e">
        <v>#N/A</v>
      </c>
      <c r="T218" s="82">
        <v>-0.38188091724152129</v>
      </c>
      <c r="U218" s="82">
        <v>-0.39445143950061579</v>
      </c>
      <c r="V218" s="82">
        <v>-9.8981010167422667E-2</v>
      </c>
      <c r="W218" s="82"/>
      <c r="X218" s="82">
        <v>-0.15709734392501937</v>
      </c>
      <c r="Y218" s="82">
        <v>9.6056461718184813E-2</v>
      </c>
      <c r="Z218" s="82" t="e">
        <v>#N/A</v>
      </c>
      <c r="AA218" s="82">
        <v>-0.20854398605540175</v>
      </c>
      <c r="AB218" s="82">
        <v>-0.14544498508548728</v>
      </c>
      <c r="AC218" s="82">
        <v>0.13430049909877317</v>
      </c>
      <c r="AD218" s="82">
        <v>6.0898210243052905E-2</v>
      </c>
      <c r="AE218" s="82">
        <v>0.12574976066582627</v>
      </c>
      <c r="AF218" s="82">
        <v>-0.12955609529149836</v>
      </c>
      <c r="AG218" s="82"/>
      <c r="AH218" s="82"/>
      <c r="AI218" s="82">
        <v>-0.27549199300053506</v>
      </c>
      <c r="AJ218" s="82">
        <v>-0.21270883613216501</v>
      </c>
      <c r="AK218" s="82"/>
      <c r="AL218" s="82">
        <v>-0.20872037445633293</v>
      </c>
      <c r="AM218" s="82">
        <v>-0.66367582201788655</v>
      </c>
      <c r="AN218" s="82"/>
      <c r="AO218" s="82">
        <v>0.15563569706944919</v>
      </c>
      <c r="AP218" s="82">
        <v>0.15701098319323137</v>
      </c>
      <c r="AQ218" s="82">
        <v>9.0521491614362168E-2</v>
      </c>
      <c r="AR218" s="82">
        <v>-0.12471065641265065</v>
      </c>
      <c r="AS218" s="797">
        <v>-2.8906023782322442E-2</v>
      </c>
      <c r="AT218" s="82">
        <v>-0.20354044009622529</v>
      </c>
      <c r="AU218" s="82">
        <v>-0.1880645293297267</v>
      </c>
      <c r="AV218" s="82">
        <v>-0.11645010935552043</v>
      </c>
      <c r="AW218" s="82">
        <v>-8.0204653560004641E-2</v>
      </c>
      <c r="AX218" s="82">
        <v>0.11801121008352268</v>
      </c>
      <c r="AY218" s="82">
        <v>-6.1951716127438959E-2</v>
      </c>
      <c r="AZ218" s="82">
        <v>-0.16667811693305193</v>
      </c>
      <c r="BA218" s="82">
        <v>3.4886150338008036E-2</v>
      </c>
      <c r="BB218" s="82">
        <v>-6.4084655441337193E-2</v>
      </c>
      <c r="BC218" s="82"/>
      <c r="BD218" s="82">
        <v>7.5394179044674325E-2</v>
      </c>
      <c r="BE218" s="82">
        <v>-0.38539494116598599</v>
      </c>
      <c r="BF218" s="82">
        <v>4.4954594754340917E-2</v>
      </c>
      <c r="BG218" s="82">
        <v>-0.10230562681159319</v>
      </c>
      <c r="BH218" s="82">
        <v>-2.5041568319419859E-2</v>
      </c>
      <c r="BI218" s="82">
        <v>-0.15442994850460851</v>
      </c>
      <c r="BJ218" s="82">
        <v>-9.781187694611447E-2</v>
      </c>
      <c r="BK218" s="82"/>
      <c r="BL218" s="82">
        <v>0.12603300772274295</v>
      </c>
      <c r="BM218" s="82"/>
      <c r="BN218" s="82">
        <v>0.14018840917828337</v>
      </c>
      <c r="BO218" s="82">
        <v>0.10565803820530219</v>
      </c>
      <c r="BP218" s="82">
        <v>-8.0797555879495192E-2</v>
      </c>
      <c r="BQ218" s="82">
        <v>-3.4155539993055276E-2</v>
      </c>
      <c r="BR218" s="82"/>
      <c r="BS218" s="82" t="e">
        <v>#N/A</v>
      </c>
      <c r="BT218" s="82">
        <v>1.5626524332108295E-2</v>
      </c>
      <c r="BU218" s="82">
        <v>0.52337019654760064</v>
      </c>
      <c r="BV218" s="82" t="e">
        <v>#N/A</v>
      </c>
      <c r="BW218" s="82">
        <v>-0.4494394170458989</v>
      </c>
      <c r="BX218" s="82">
        <v>9.8501770584952839E-2</v>
      </c>
      <c r="BY218" s="82">
        <v>-0.17370220580672927</v>
      </c>
      <c r="BZ218" s="82">
        <v>0.16157123794359185</v>
      </c>
      <c r="CA218" s="82"/>
      <c r="CB218" s="82">
        <v>-2.6780322903377264E-2</v>
      </c>
      <c r="CC218" s="82"/>
      <c r="CD218" s="82"/>
      <c r="CE218" s="56"/>
      <c r="CF218" s="56"/>
      <c r="CG218" s="56"/>
      <c r="CH218" s="56"/>
      <c r="CI218" s="56"/>
      <c r="CJ218" s="56"/>
    </row>
    <row r="219" spans="2:88" x14ac:dyDescent="0.2">
      <c r="B219" t="s">
        <v>226</v>
      </c>
      <c r="H219" s="2" t="s">
        <v>223</v>
      </c>
      <c r="I219" s="78">
        <v>0</v>
      </c>
      <c r="J219" s="78">
        <v>0</v>
      </c>
      <c r="K219" s="78">
        <v>4.1696328441392524E-2</v>
      </c>
      <c r="L219" s="78"/>
      <c r="M219" s="78">
        <v>-2.0659202240463914E-4</v>
      </c>
      <c r="N219" s="78">
        <v>0</v>
      </c>
      <c r="O219" s="78"/>
      <c r="P219" s="78">
        <v>0</v>
      </c>
      <c r="Q219" s="78">
        <v>0</v>
      </c>
      <c r="R219" s="78">
        <v>0</v>
      </c>
      <c r="S219" s="78" t="e">
        <v>#N/A</v>
      </c>
      <c r="T219" s="78">
        <v>0</v>
      </c>
      <c r="U219" s="78">
        <v>0</v>
      </c>
      <c r="V219" s="78">
        <v>0</v>
      </c>
      <c r="W219" s="78"/>
      <c r="X219" s="78">
        <v>-2.21539832171741E-2</v>
      </c>
      <c r="Y219" s="78">
        <v>0</v>
      </c>
      <c r="Z219" s="78" t="e">
        <v>#N/A</v>
      </c>
      <c r="AA219" s="78">
        <v>0</v>
      </c>
      <c r="AB219" s="78">
        <v>-2.2866443226628175E-3</v>
      </c>
      <c r="AC219" s="78">
        <v>0</v>
      </c>
      <c r="AD219" s="78">
        <v>-7.4528182759436151E-3</v>
      </c>
      <c r="AE219" s="78">
        <v>2.9563602843341863E-2</v>
      </c>
      <c r="AF219" s="78">
        <v>0</v>
      </c>
      <c r="AG219" s="78"/>
      <c r="AH219" s="78"/>
      <c r="AI219" s="78">
        <v>0</v>
      </c>
      <c r="AJ219" s="78">
        <v>0</v>
      </c>
      <c r="AK219" s="78"/>
      <c r="AL219" s="78">
        <v>-1.3003164257215372E-2</v>
      </c>
      <c r="AM219" s="78">
        <v>0</v>
      </c>
      <c r="AN219" s="78"/>
      <c r="AO219" s="78">
        <v>0</v>
      </c>
      <c r="AP219" s="78">
        <v>0</v>
      </c>
      <c r="AQ219" s="78">
        <v>0</v>
      </c>
      <c r="AR219" s="78">
        <v>0</v>
      </c>
      <c r="AS219" s="794">
        <v>0</v>
      </c>
      <c r="AT219" s="78">
        <v>0</v>
      </c>
      <c r="AU219" s="78">
        <v>0</v>
      </c>
      <c r="AV219" s="78">
        <v>0</v>
      </c>
      <c r="AW219" s="78">
        <v>0</v>
      </c>
      <c r="AX219" s="78">
        <v>0</v>
      </c>
      <c r="AY219" s="78">
        <v>-5.5999351842114471E-2</v>
      </c>
      <c r="AZ219" s="78">
        <v>-4.7524400091608521E-2</v>
      </c>
      <c r="BA219" s="78">
        <v>0</v>
      </c>
      <c r="BB219" s="78">
        <v>0</v>
      </c>
      <c r="BC219" s="78"/>
      <c r="BD219" s="78">
        <v>4.300528724990324E-2</v>
      </c>
      <c r="BE219" s="78">
        <v>0</v>
      </c>
      <c r="BF219" s="78">
        <v>0</v>
      </c>
      <c r="BG219" s="78">
        <v>0</v>
      </c>
      <c r="BH219" s="78">
        <v>0</v>
      </c>
      <c r="BI219" s="78">
        <v>0</v>
      </c>
      <c r="BJ219" s="78">
        <v>0</v>
      </c>
      <c r="BK219" s="78"/>
      <c r="BL219" s="78">
        <v>0</v>
      </c>
      <c r="BM219" s="78"/>
      <c r="BN219" s="78">
        <v>0</v>
      </c>
      <c r="BO219" s="78">
        <v>0</v>
      </c>
      <c r="BP219" s="78">
        <v>0</v>
      </c>
      <c r="BQ219" s="78">
        <v>0</v>
      </c>
      <c r="BR219" s="78"/>
      <c r="BS219" s="78" t="e">
        <v>#N/A</v>
      </c>
      <c r="BT219" s="78">
        <v>-2.7051154107499142E-4</v>
      </c>
      <c r="BU219" s="78">
        <v>0</v>
      </c>
      <c r="BV219" s="78" t="e">
        <v>#N/A</v>
      </c>
      <c r="BW219" s="78">
        <v>0</v>
      </c>
      <c r="BX219" s="78">
        <v>0</v>
      </c>
      <c r="BY219" s="78">
        <v>0</v>
      </c>
      <c r="BZ219" s="78">
        <v>0</v>
      </c>
      <c r="CA219" s="78"/>
      <c r="CB219" s="78">
        <v>0</v>
      </c>
      <c r="CC219" s="78"/>
      <c r="CD219" s="78"/>
    </row>
    <row r="220" spans="2:88" x14ac:dyDescent="0.2"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796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</row>
    <row r="221" spans="2:88" x14ac:dyDescent="0.2">
      <c r="B221" t="s">
        <v>229</v>
      </c>
      <c r="H221" s="81">
        <v>4.5367050329651368E-2</v>
      </c>
      <c r="I221" s="81">
        <v>0.68933259749771869</v>
      </c>
      <c r="J221" s="81">
        <v>0.1259040951320283</v>
      </c>
      <c r="K221" s="81">
        <v>4.0005293791986606E-2</v>
      </c>
      <c r="L221" s="81">
        <v>0</v>
      </c>
      <c r="M221" s="81">
        <v>-8.2365765740685132E-2</v>
      </c>
      <c r="N221" s="81">
        <v>-0.11911862981757558</v>
      </c>
      <c r="O221" s="81">
        <v>0</v>
      </c>
      <c r="P221" s="81">
        <v>0.11167797899859878</v>
      </c>
      <c r="Q221" s="81">
        <v>1.0289293438666823E-2</v>
      </c>
      <c r="R221" s="81">
        <v>0.17425758643692676</v>
      </c>
      <c r="S221" s="81">
        <v>-0.18400886803332583</v>
      </c>
      <c r="T221" s="81">
        <v>-0.41062960410939753</v>
      </c>
      <c r="U221" s="81">
        <v>-0.42010315504719159</v>
      </c>
      <c r="V221" s="81">
        <v>-0.11115123769332692</v>
      </c>
      <c r="W221" s="81">
        <v>0</v>
      </c>
      <c r="X221" s="81">
        <v>-0.17555589500119817</v>
      </c>
      <c r="Y221" s="81">
        <v>5.3009560568334758E-2</v>
      </c>
      <c r="Z221" s="81">
        <v>7.8100495895402341E-2</v>
      </c>
      <c r="AA221" s="81">
        <v>-0.23080743238259485</v>
      </c>
      <c r="AB221" s="81">
        <v>-0.1412729855282201</v>
      </c>
      <c r="AC221" s="81">
        <v>8.8072947085392747E-2</v>
      </c>
      <c r="AD221" s="81">
        <v>2.4312200014364599E-2</v>
      </c>
      <c r="AE221" s="81">
        <v>9.1805689832081608E-2</v>
      </c>
      <c r="AF221" s="81">
        <v>-0.2494463748605496</v>
      </c>
      <c r="AG221" s="81"/>
      <c r="AH221" s="81">
        <v>0</v>
      </c>
      <c r="AI221" s="81">
        <v>-0.28379343140248919</v>
      </c>
      <c r="AJ221" s="81">
        <v>-0.20133203636505317</v>
      </c>
      <c r="AK221" s="81"/>
      <c r="AL221" s="81">
        <v>-7.4392949706278327E-2</v>
      </c>
      <c r="AM221" s="81">
        <v>-0.56301113228127964</v>
      </c>
      <c r="AN221" s="81"/>
      <c r="AO221" s="81">
        <v>0.16985365838462918</v>
      </c>
      <c r="AP221" s="81">
        <v>0.16517118532726821</v>
      </c>
      <c r="AQ221" s="81">
        <v>4.6849462680324805E-2</v>
      </c>
      <c r="AR221" s="81">
        <v>-9.2030290387265207E-2</v>
      </c>
      <c r="AS221" s="796">
        <v>-1.3597057165973493E-2</v>
      </c>
      <c r="AT221" s="81">
        <v>-0.19886788067098882</v>
      </c>
      <c r="AU221" s="81">
        <v>-0.23517395268724575</v>
      </c>
      <c r="AV221" s="81">
        <v>-0.16138079865080168</v>
      </c>
      <c r="AW221" s="81">
        <v>-7.092120646301206E-2</v>
      </c>
      <c r="AX221" s="81">
        <v>0.11363781750916124</v>
      </c>
      <c r="AY221" s="81">
        <v>-0.14351244814584868</v>
      </c>
      <c r="AZ221" s="81">
        <v>-0.12487415603234259</v>
      </c>
      <c r="BA221" s="81">
        <v>4.8387019934672447E-2</v>
      </c>
      <c r="BB221" s="81">
        <v>-9.1667349480746396E-2</v>
      </c>
      <c r="BC221" s="81">
        <v>0</v>
      </c>
      <c r="BD221" s="81">
        <v>5.4827970423291836E-2</v>
      </c>
      <c r="BE221" s="81">
        <v>-0.35990777494756127</v>
      </c>
      <c r="BF221" s="81">
        <v>2.5742769970603607E-2</v>
      </c>
      <c r="BG221" s="81">
        <v>-0.1427372608489357</v>
      </c>
      <c r="BH221" s="81">
        <v>-3.8394035908504931E-2</v>
      </c>
      <c r="BI221" s="81">
        <v>-0.16264805507018759</v>
      </c>
      <c r="BJ221" s="81">
        <v>-0.10367969672271901</v>
      </c>
      <c r="BK221" s="81"/>
      <c r="BL221" s="81">
        <v>8.2460970620447563E-2</v>
      </c>
      <c r="BM221" s="81"/>
      <c r="BN221" s="81">
        <v>0.11244761129122202</v>
      </c>
      <c r="BO221" s="81">
        <v>7.6920313206913921E-2</v>
      </c>
      <c r="BP221" s="81">
        <v>-4.1485979966266094E-2</v>
      </c>
      <c r="BQ221" s="81">
        <v>-7.9287415644441098E-2</v>
      </c>
      <c r="BR221" s="81"/>
      <c r="BS221" s="81">
        <v>0.11189635873102806</v>
      </c>
      <c r="BT221" s="81">
        <v>-1.1612695811018786E-2</v>
      </c>
      <c r="BU221" s="81">
        <v>0.52944574365265096</v>
      </c>
      <c r="BV221" s="81">
        <v>-3.1013643732482783E-2</v>
      </c>
      <c r="BW221" s="81">
        <v>-0.45657017682524337</v>
      </c>
      <c r="BX221" s="81">
        <v>9.5339226117957004E-2</v>
      </c>
      <c r="BY221" s="81">
        <v>-0.19594661765466731</v>
      </c>
      <c r="BZ221" s="81">
        <v>0.1274813872531238</v>
      </c>
      <c r="CA221" s="81"/>
      <c r="CB221" s="81">
        <v>-1.5373478811613703E-2</v>
      </c>
      <c r="CC221" s="81"/>
      <c r="CD221" s="81"/>
    </row>
    <row r="222" spans="2:88" x14ac:dyDescent="0.2">
      <c r="B222" t="s">
        <v>226</v>
      </c>
      <c r="H222" s="78">
        <v>4.1222817966728859E-3</v>
      </c>
      <c r="I222" s="78">
        <v>0</v>
      </c>
      <c r="J222" s="78">
        <v>0</v>
      </c>
      <c r="K222" s="78">
        <v>0</v>
      </c>
      <c r="L222" s="78">
        <v>0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4.0817478637753812E-3</v>
      </c>
      <c r="S222" s="78">
        <v>0</v>
      </c>
      <c r="T222" s="78">
        <v>0</v>
      </c>
      <c r="U222" s="78">
        <v>2.4618163749199395E-2</v>
      </c>
      <c r="V222" s="78">
        <v>0</v>
      </c>
      <c r="W222" s="78">
        <v>0</v>
      </c>
      <c r="X222" s="78">
        <v>-7.4584967166067551E-3</v>
      </c>
      <c r="Y222" s="78">
        <v>0</v>
      </c>
      <c r="Z222" s="78">
        <v>-3.4166111036766547E-2</v>
      </c>
      <c r="AA222" s="78">
        <v>0</v>
      </c>
      <c r="AB222" s="78">
        <v>0</v>
      </c>
      <c r="AC222" s="78">
        <v>0</v>
      </c>
      <c r="AD222" s="78">
        <v>-2.1510571102112408E-16</v>
      </c>
      <c r="AE222" s="78">
        <v>2.0717321424184199E-2</v>
      </c>
      <c r="AF222" s="78">
        <v>0</v>
      </c>
      <c r="AG222" s="78"/>
      <c r="AH222" s="78">
        <v>0</v>
      </c>
      <c r="AI222" s="78">
        <v>0</v>
      </c>
      <c r="AJ222" s="78">
        <v>0</v>
      </c>
      <c r="AK222" s="78"/>
      <c r="AL222" s="78">
        <v>0.15607405530392168</v>
      </c>
      <c r="AM222" s="78">
        <v>0</v>
      </c>
      <c r="AN222" s="78"/>
      <c r="AO222" s="78">
        <v>1.8930931845739796E-5</v>
      </c>
      <c r="AP222" s="78">
        <v>0</v>
      </c>
      <c r="AQ222" s="78">
        <v>0</v>
      </c>
      <c r="AR222" s="78">
        <v>0</v>
      </c>
      <c r="AS222" s="794">
        <v>0</v>
      </c>
      <c r="AT222" s="78">
        <v>0</v>
      </c>
      <c r="AU222" s="78">
        <v>0</v>
      </c>
      <c r="AV222" s="78">
        <v>0</v>
      </c>
      <c r="AW222" s="78">
        <v>0</v>
      </c>
      <c r="AX222" s="78">
        <v>0</v>
      </c>
      <c r="AY222" s="78">
        <v>0</v>
      </c>
      <c r="AZ222" s="78">
        <v>-3.9246966866599078E-2</v>
      </c>
      <c r="BA222" s="78">
        <v>-2.4340800705170001E-4</v>
      </c>
      <c r="BB222" s="78">
        <v>0</v>
      </c>
      <c r="BC222" s="78">
        <v>0</v>
      </c>
      <c r="BD222" s="78">
        <v>0</v>
      </c>
      <c r="BE222" s="78">
        <v>0</v>
      </c>
      <c r="BF222" s="78">
        <v>0</v>
      </c>
      <c r="BG222" s="78">
        <v>0</v>
      </c>
      <c r="BH222" s="78">
        <v>0</v>
      </c>
      <c r="BI222" s="78">
        <v>0</v>
      </c>
      <c r="BJ222" s="78">
        <v>0</v>
      </c>
      <c r="BK222" s="78"/>
      <c r="BL222" s="78">
        <v>0</v>
      </c>
      <c r="BM222" s="78"/>
      <c r="BN222" s="78">
        <v>0</v>
      </c>
      <c r="BO222" s="78">
        <v>0</v>
      </c>
      <c r="BP222" s="78">
        <v>0</v>
      </c>
      <c r="BQ222" s="78">
        <v>0</v>
      </c>
      <c r="BR222" s="78"/>
      <c r="BS222" s="78">
        <v>2.0507380418304383E-2</v>
      </c>
      <c r="BT222" s="78">
        <v>-1.1099943800550911E-4</v>
      </c>
      <c r="BU222" s="78">
        <v>0</v>
      </c>
      <c r="BV222" s="78">
        <v>-2.9239746425117341E-3</v>
      </c>
      <c r="BW222" s="78">
        <v>0</v>
      </c>
      <c r="BX222" s="78">
        <v>0</v>
      </c>
      <c r="BY222" s="78">
        <v>0</v>
      </c>
      <c r="BZ222" s="78">
        <v>0</v>
      </c>
      <c r="CA222" s="78"/>
      <c r="CB222" s="78">
        <v>0</v>
      </c>
      <c r="CC222" s="78"/>
      <c r="CD222" s="81"/>
    </row>
    <row r="223" spans="2:88" x14ac:dyDescent="0.2"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796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</row>
    <row r="224" spans="2:88" x14ac:dyDescent="0.2">
      <c r="B224" t="s">
        <v>230</v>
      </c>
      <c r="E224" s="78"/>
      <c r="H224" s="78" t="s">
        <v>223</v>
      </c>
      <c r="I224" s="78">
        <v>0.69763371626017801</v>
      </c>
      <c r="J224" s="78">
        <v>0.11392712540065819</v>
      </c>
      <c r="K224" s="78">
        <v>5.3018541488335284E-2</v>
      </c>
      <c r="L224" s="78"/>
      <c r="M224" s="78">
        <v>-6.2288133186791002E-2</v>
      </c>
      <c r="N224" s="78">
        <v>-0.11105490018325277</v>
      </c>
      <c r="O224" s="78"/>
      <c r="P224" s="78">
        <v>0.12551758620159051</v>
      </c>
      <c r="Q224" s="78">
        <v>9.2319067123167729E-4</v>
      </c>
      <c r="R224" s="78">
        <v>0.20637878404524992</v>
      </c>
      <c r="S224" s="78" t="e">
        <v>#N/A</v>
      </c>
      <c r="T224" s="78">
        <v>-0.37499803976681495</v>
      </c>
      <c r="U224" s="78">
        <v>-0.39542271547156549</v>
      </c>
      <c r="V224" s="78">
        <v>-8.2101336738744438E-2</v>
      </c>
      <c r="W224" s="78"/>
      <c r="X224" s="78">
        <v>-0.1661930938762772</v>
      </c>
      <c r="Y224" s="78">
        <v>8.2715906840359468E-2</v>
      </c>
      <c r="Z224" s="78" t="e">
        <v>#N/A</v>
      </c>
      <c r="AA224" s="78">
        <v>-0.21432112654261795</v>
      </c>
      <c r="AB224" s="78">
        <v>-0.13296000296503507</v>
      </c>
      <c r="AC224" s="78">
        <v>0.12073462654884291</v>
      </c>
      <c r="AD224" s="78">
        <v>4.5421133712452468E-2</v>
      </c>
      <c r="AE224" s="78">
        <v>9.2320439068483959E-2</v>
      </c>
      <c r="AF224" s="78">
        <v>-0.1829394585828493</v>
      </c>
      <c r="AG224" s="78"/>
      <c r="AH224" s="78"/>
      <c r="AI224" s="78">
        <v>-0.28029625549352061</v>
      </c>
      <c r="AJ224" s="78">
        <v>-0.16404199202417344</v>
      </c>
      <c r="AK224" s="78"/>
      <c r="AL224" s="78">
        <v>-0.16698450296222686</v>
      </c>
      <c r="AM224" s="78">
        <v>-0.63591000007095222</v>
      </c>
      <c r="AN224" s="78"/>
      <c r="AO224" s="78">
        <v>0.18167287214560704</v>
      </c>
      <c r="AP224" s="78">
        <v>0.15822474940491027</v>
      </c>
      <c r="AQ224" s="78">
        <v>7.4234410877558582E-2</v>
      </c>
      <c r="AR224" s="78">
        <v>-8.5148021910123328E-2</v>
      </c>
      <c r="AS224" s="794">
        <v>-2.457939173551105E-2</v>
      </c>
      <c r="AT224" s="78">
        <v>-0.20862697933576738</v>
      </c>
      <c r="AU224" s="78">
        <v>-0.21461132124362406</v>
      </c>
      <c r="AV224" s="78">
        <v>-0.11788568562625683</v>
      </c>
      <c r="AW224" s="78">
        <v>-8.3501823387242213E-2</v>
      </c>
      <c r="AX224" s="78">
        <v>0.123376246898877</v>
      </c>
      <c r="AY224" s="78">
        <v>-6.9858123179903683E-2</v>
      </c>
      <c r="AZ224" s="78">
        <v>-0.14844008772329723</v>
      </c>
      <c r="BA224" s="78">
        <v>4.2986478271843202E-2</v>
      </c>
      <c r="BB224" s="78">
        <v>-7.3878631456281083E-2</v>
      </c>
      <c r="BC224" s="78"/>
      <c r="BD224" s="78">
        <v>6.6689170172968257E-2</v>
      </c>
      <c r="BE224" s="78">
        <v>-0.3892635245982507</v>
      </c>
      <c r="BF224" s="78">
        <v>4.653320399090019E-2</v>
      </c>
      <c r="BG224" s="78">
        <v>-0.10717445627316514</v>
      </c>
      <c r="BH224" s="78">
        <v>-4.7747684079513832E-2</v>
      </c>
      <c r="BI224" s="78">
        <v>-0.15551067121700132</v>
      </c>
      <c r="BJ224" s="78">
        <v>-9.8292106601121643E-2</v>
      </c>
      <c r="BK224" s="78"/>
      <c r="BL224" s="78">
        <v>0.10625071762342607</v>
      </c>
      <c r="BM224" s="78"/>
      <c r="BN224" s="78">
        <v>0.13809396972592483</v>
      </c>
      <c r="BO224" s="78">
        <v>9.6116994116782609E-2</v>
      </c>
      <c r="BP224" s="78">
        <v>-5.6733994090780067E-2</v>
      </c>
      <c r="BQ224" s="78">
        <v>-5.2030083143785287E-2</v>
      </c>
      <c r="BR224" s="78"/>
      <c r="BS224" s="78" t="e">
        <v>#N/A</v>
      </c>
      <c r="BT224" s="78">
        <v>-2.1355796090442107E-4</v>
      </c>
      <c r="BU224" s="78">
        <v>0.52252073804652921</v>
      </c>
      <c r="BV224" s="78" t="e">
        <v>#N/A</v>
      </c>
      <c r="BW224" s="78">
        <v>-0.45383748416744285</v>
      </c>
      <c r="BX224" s="78">
        <v>9.1940226372605308E-2</v>
      </c>
      <c r="BY224" s="78">
        <v>-0.18540824091858896</v>
      </c>
      <c r="BZ224" s="78">
        <v>0.13578423168553808</v>
      </c>
      <c r="CA224" s="78"/>
      <c r="CB224" s="78">
        <v>-3.4033768256875832E-2</v>
      </c>
      <c r="CC224" s="78"/>
      <c r="CD224" s="78"/>
      <c r="CE224" s="56"/>
      <c r="CF224" s="56"/>
      <c r="CG224" s="56"/>
      <c r="CH224" s="56"/>
      <c r="CI224" s="56"/>
      <c r="CJ224" s="56"/>
    </row>
    <row r="225" spans="1:91" s="2" customFormat="1" x14ac:dyDescent="0.2">
      <c r="B225" s="2" t="s">
        <v>231</v>
      </c>
      <c r="H225" s="78" t="e">
        <v>#VALUE!</v>
      </c>
      <c r="I225" s="78">
        <v>5.6755563329693781E-2</v>
      </c>
      <c r="J225" s="78">
        <v>5.0829600653031784E-2</v>
      </c>
      <c r="K225" s="78">
        <v>5.4734351882666767E-2</v>
      </c>
      <c r="L225" s="78"/>
      <c r="M225" s="78">
        <v>1.9121330799170978E-2</v>
      </c>
      <c r="N225" s="78">
        <v>1.7564913521531819E-2</v>
      </c>
      <c r="O225" s="78"/>
      <c r="P225" s="78">
        <v>-2.004031708854187E-2</v>
      </c>
      <c r="Q225" s="78">
        <v>4.2786119212519465E-2</v>
      </c>
      <c r="R225" s="78">
        <v>-2.1757419684084151E-2</v>
      </c>
      <c r="S225" s="78" t="e">
        <v>#N/A</v>
      </c>
      <c r="T225" s="78">
        <v>0.12779932658124121</v>
      </c>
      <c r="U225" s="78">
        <v>0.11854634796074581</v>
      </c>
      <c r="V225" s="78">
        <v>5.6646916804236766E-2</v>
      </c>
      <c r="W225" s="78"/>
      <c r="X225" s="78">
        <v>4.1727033379597489E-2</v>
      </c>
      <c r="Y225" s="78">
        <v>0.17626922879260709</v>
      </c>
      <c r="Z225" s="78" t="e">
        <v>#N/A</v>
      </c>
      <c r="AA225" s="78">
        <v>1.0749924268429301E-2</v>
      </c>
      <c r="AB225" s="78">
        <v>5.1184740524303024E-2</v>
      </c>
      <c r="AC225" s="78">
        <v>5.9311168470947633E-2</v>
      </c>
      <c r="AD225" s="78">
        <v>0.10287375284536246</v>
      </c>
      <c r="AE225" s="78">
        <v>3.9752550112548017E-2</v>
      </c>
      <c r="AF225" s="78">
        <v>0.13018273335029248</v>
      </c>
      <c r="AG225" s="78"/>
      <c r="AH225" s="78"/>
      <c r="AI225" s="78">
        <v>3.0421321760186359E-2</v>
      </c>
      <c r="AJ225" s="78">
        <v>0.10793768860996864</v>
      </c>
      <c r="AK225" s="78"/>
      <c r="AL225" s="78">
        <v>1.8861870513032453E-2</v>
      </c>
      <c r="AM225" s="78">
        <v>8.3598506020283736E-3</v>
      </c>
      <c r="AN225" s="78"/>
      <c r="AO225" s="78">
        <v>2.0147422144961513E-2</v>
      </c>
      <c r="AP225" s="78">
        <v>-3.6759325129770509E-2</v>
      </c>
      <c r="AQ225" s="78">
        <v>0.12204774144090408</v>
      </c>
      <c r="AR225" s="78">
        <v>-5.2258493261825342E-2</v>
      </c>
      <c r="AS225" s="794">
        <v>6.6149974577618745E-3</v>
      </c>
      <c r="AT225" s="78">
        <v>-5.0556819618113868E-4</v>
      </c>
      <c r="AU225" s="78">
        <v>2.7336284007057676E-2</v>
      </c>
      <c r="AV225" s="78">
        <v>1.6380570763798549E-2</v>
      </c>
      <c r="AW225" s="78">
        <v>-2.3620277685163761E-2</v>
      </c>
      <c r="AX225" s="78">
        <v>0.123376246898877</v>
      </c>
      <c r="AY225" s="78">
        <v>0.12942846022603072</v>
      </c>
      <c r="AZ225" s="78">
        <v>-2.9540646992168504E-2</v>
      </c>
      <c r="BA225" s="78">
        <v>4.441426167175222E-2</v>
      </c>
      <c r="BB225" s="78">
        <v>1.74353659647591E-2</v>
      </c>
      <c r="BC225" s="78"/>
      <c r="BD225" s="78">
        <v>3.4633702587670998E-2</v>
      </c>
      <c r="BE225" s="78">
        <v>2.9114381095678987E-3</v>
      </c>
      <c r="BF225" s="78">
        <v>5.4842969873942389E-2</v>
      </c>
      <c r="BG225" s="78">
        <v>0.12429925798846193</v>
      </c>
      <c r="BH225" s="78">
        <v>2.0380401311089202E-3</v>
      </c>
      <c r="BI225" s="78">
        <v>-1.1901747104152205E-2</v>
      </c>
      <c r="BJ225" s="78">
        <v>0.11853075524699166</v>
      </c>
      <c r="BK225" s="78"/>
      <c r="BL225" s="78">
        <v>8.3790044134682287E-2</v>
      </c>
      <c r="BM225" s="78"/>
      <c r="BN225" s="78">
        <v>8.889130732731465E-2</v>
      </c>
      <c r="BO225" s="78">
        <v>7.6556443997970194E-2</v>
      </c>
      <c r="BP225" s="78">
        <v>6.3310293695003461E-2</v>
      </c>
      <c r="BQ225" s="78">
        <v>0.15376673300705368</v>
      </c>
      <c r="BR225" s="78"/>
      <c r="BS225" s="78" t="e">
        <v>#N/A</v>
      </c>
      <c r="BT225" s="78">
        <v>-4.9056411067735107E-3</v>
      </c>
      <c r="BU225" s="78">
        <v>-6.4034454811100483E-3</v>
      </c>
      <c r="BV225" s="78" t="e">
        <v>#N/A</v>
      </c>
      <c r="BW225" s="78">
        <v>4.3800485592199179E-4</v>
      </c>
      <c r="BX225" s="78">
        <v>2.1065278474699148E-2</v>
      </c>
      <c r="BY225" s="78">
        <v>8.0561738620560347E-2</v>
      </c>
      <c r="BZ225" s="78">
        <v>7.4625131610565082E-2</v>
      </c>
      <c r="CA225" s="78"/>
      <c r="CB225" s="78">
        <v>5.6889077723308465E-2</v>
      </c>
      <c r="CC225" s="78"/>
      <c r="CD225" s="78"/>
    </row>
    <row r="226" spans="1:91" x14ac:dyDescent="0.2"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2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  <c r="BG226" s="79"/>
      <c r="BH226" s="79"/>
      <c r="BI226" s="79"/>
      <c r="BJ226" s="79"/>
      <c r="BK226" s="79"/>
      <c r="BL226" s="79"/>
      <c r="BM226" s="79"/>
      <c r="BN226" s="79"/>
      <c r="BO226" s="79"/>
      <c r="BP226" s="79"/>
      <c r="BQ226" s="79"/>
      <c r="BR226" s="79"/>
      <c r="BS226" s="79"/>
      <c r="BT226" s="79"/>
      <c r="BU226" s="79"/>
      <c r="BV226" s="79"/>
      <c r="BW226" s="79"/>
      <c r="BX226" s="79"/>
      <c r="BY226" s="79"/>
      <c r="BZ226" s="79"/>
      <c r="CA226" s="79"/>
      <c r="CB226" s="79"/>
      <c r="CC226" s="79"/>
      <c r="CD226" s="79"/>
    </row>
    <row r="227" spans="1:91" ht="13.5" thickBot="1" x14ac:dyDescent="0.25"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777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</row>
    <row r="228" spans="1:91" x14ac:dyDescent="0.2">
      <c r="H228" s="83" t="s">
        <v>1269</v>
      </c>
      <c r="I228" s="84" t="s">
        <v>1269</v>
      </c>
      <c r="J228" s="84" t="s">
        <v>1269</v>
      </c>
      <c r="K228" s="84" t="s">
        <v>1269</v>
      </c>
      <c r="L228" s="84" t="s">
        <v>1270</v>
      </c>
      <c r="M228" s="84" t="s">
        <v>1270</v>
      </c>
      <c r="N228" s="84" t="s">
        <v>1269</v>
      </c>
      <c r="O228" s="84" t="s">
        <v>1270</v>
      </c>
      <c r="P228" s="84" t="s">
        <v>1269</v>
      </c>
      <c r="Q228" s="84" t="s">
        <v>1269</v>
      </c>
      <c r="R228" s="84" t="s">
        <v>1270</v>
      </c>
      <c r="S228" s="84" t="s">
        <v>1270</v>
      </c>
      <c r="T228" s="84" t="s">
        <v>1269</v>
      </c>
      <c r="U228" s="84" t="s">
        <v>1269</v>
      </c>
      <c r="V228" s="84" t="s">
        <v>1269</v>
      </c>
      <c r="W228" s="84" t="s">
        <v>1270</v>
      </c>
      <c r="X228" s="84" t="s">
        <v>1269</v>
      </c>
      <c r="Y228" s="84" t="s">
        <v>1269</v>
      </c>
      <c r="Z228" s="84" t="s">
        <v>1269</v>
      </c>
      <c r="AA228" s="84" t="s">
        <v>1269</v>
      </c>
      <c r="AB228" s="84" t="s">
        <v>1269</v>
      </c>
      <c r="AC228" s="84" t="s">
        <v>1269</v>
      </c>
      <c r="AD228" s="84" t="s">
        <v>1269</v>
      </c>
      <c r="AE228" s="84" t="s">
        <v>1269</v>
      </c>
      <c r="AF228" s="84" t="s">
        <v>1269</v>
      </c>
      <c r="AG228" s="84" t="s">
        <v>1270</v>
      </c>
      <c r="AH228" s="84" t="s">
        <v>1270</v>
      </c>
      <c r="AI228" s="84" t="s">
        <v>1269</v>
      </c>
      <c r="AJ228" s="84" t="s">
        <v>1269</v>
      </c>
      <c r="AK228" s="84" t="s">
        <v>1270</v>
      </c>
      <c r="AL228" s="84" t="s">
        <v>1270</v>
      </c>
      <c r="AM228" s="84" t="s">
        <v>1269</v>
      </c>
      <c r="AN228" s="84" t="s">
        <v>1270</v>
      </c>
      <c r="AO228" s="84" t="s">
        <v>1269</v>
      </c>
      <c r="AP228" s="84" t="s">
        <v>1270</v>
      </c>
      <c r="AQ228" s="84" t="s">
        <v>1269</v>
      </c>
      <c r="AR228" s="84" t="s">
        <v>1270</v>
      </c>
      <c r="AS228" s="798" t="s">
        <v>1269</v>
      </c>
      <c r="AT228" s="84" t="s">
        <v>1269</v>
      </c>
      <c r="AU228" s="84" t="s">
        <v>1269</v>
      </c>
      <c r="AV228" s="84" t="s">
        <v>1269</v>
      </c>
      <c r="AW228" s="84" t="s">
        <v>1270</v>
      </c>
      <c r="AX228" s="84" t="s">
        <v>1270</v>
      </c>
      <c r="AY228" s="84" t="s">
        <v>1269</v>
      </c>
      <c r="AZ228" s="84" t="s">
        <v>1269</v>
      </c>
      <c r="BA228" s="84" t="s">
        <v>1269</v>
      </c>
      <c r="BB228" s="84" t="s">
        <v>1269</v>
      </c>
      <c r="BC228" s="84" t="s">
        <v>1270</v>
      </c>
      <c r="BD228" s="84" t="s">
        <v>1269</v>
      </c>
      <c r="BE228" s="84" t="s">
        <v>1269</v>
      </c>
      <c r="BF228" s="84" t="s">
        <v>1269</v>
      </c>
      <c r="BG228" s="84" t="s">
        <v>1269</v>
      </c>
      <c r="BH228" s="84" t="s">
        <v>1270</v>
      </c>
      <c r="BI228" s="84" t="s">
        <v>1269</v>
      </c>
      <c r="BJ228" s="84" t="s">
        <v>1269</v>
      </c>
      <c r="BK228" s="84" t="s">
        <v>1270</v>
      </c>
      <c r="BL228" s="84" t="s">
        <v>1269</v>
      </c>
      <c r="BM228" s="84" t="s">
        <v>1270</v>
      </c>
      <c r="BN228" s="84" t="s">
        <v>1269</v>
      </c>
      <c r="BO228" s="84" t="s">
        <v>1269</v>
      </c>
      <c r="BP228" s="84" t="s">
        <v>1269</v>
      </c>
      <c r="BQ228" s="84" t="s">
        <v>1269</v>
      </c>
      <c r="BR228" s="84" t="s">
        <v>1270</v>
      </c>
      <c r="BS228" s="84" t="s">
        <v>1269</v>
      </c>
      <c r="BT228" s="84" t="s">
        <v>1269</v>
      </c>
      <c r="BU228" s="84" t="s">
        <v>1269</v>
      </c>
      <c r="BV228" s="84" t="s">
        <v>1269</v>
      </c>
      <c r="BW228" s="84" t="s">
        <v>1269</v>
      </c>
      <c r="BX228" s="84" t="s">
        <v>1269</v>
      </c>
      <c r="BY228" s="84" t="s">
        <v>1269</v>
      </c>
      <c r="BZ228" s="84" t="s">
        <v>1269</v>
      </c>
      <c r="CA228" s="84" t="s">
        <v>1270</v>
      </c>
      <c r="CB228" s="84" t="s">
        <v>1269</v>
      </c>
      <c r="CC228" s="84" t="s">
        <v>1270</v>
      </c>
      <c r="CD228" s="85" t="s">
        <v>1270</v>
      </c>
    </row>
    <row r="229" spans="1:91" x14ac:dyDescent="0.2">
      <c r="H229" s="86" t="s">
        <v>599</v>
      </c>
      <c r="I229" t="s">
        <v>599</v>
      </c>
      <c r="J229" t="s">
        <v>599</v>
      </c>
      <c r="K229" t="s">
        <v>599</v>
      </c>
      <c r="L229" t="s">
        <v>599</v>
      </c>
      <c r="M229" t="s">
        <v>599</v>
      </c>
      <c r="N229" t="s">
        <v>599</v>
      </c>
      <c r="O229" t="s">
        <v>599</v>
      </c>
      <c r="P229" t="s">
        <v>599</v>
      </c>
      <c r="Q229" t="s">
        <v>599</v>
      </c>
      <c r="R229" t="s">
        <v>599</v>
      </c>
      <c r="S229" t="s">
        <v>599</v>
      </c>
      <c r="T229" t="s">
        <v>599</v>
      </c>
      <c r="U229" t="s">
        <v>599</v>
      </c>
      <c r="V229" t="s">
        <v>599</v>
      </c>
      <c r="W229" t="s">
        <v>599</v>
      </c>
      <c r="X229" t="s">
        <v>599</v>
      </c>
      <c r="Y229" t="s">
        <v>1271</v>
      </c>
      <c r="Z229" t="s">
        <v>599</v>
      </c>
      <c r="AA229" t="s">
        <v>599</v>
      </c>
      <c r="AB229" t="s">
        <v>599</v>
      </c>
      <c r="AC229" t="s">
        <v>599</v>
      </c>
      <c r="AD229" s="87" t="s">
        <v>599</v>
      </c>
      <c r="AE229" t="s">
        <v>599</v>
      </c>
      <c r="AF229" t="s">
        <v>599</v>
      </c>
      <c r="AG229" t="s">
        <v>599</v>
      </c>
      <c r="AH229" t="s">
        <v>599</v>
      </c>
      <c r="AI229" t="s">
        <v>599</v>
      </c>
      <c r="AJ229" t="s">
        <v>599</v>
      </c>
      <c r="AK229" t="s">
        <v>599</v>
      </c>
      <c r="AL229" t="s">
        <v>599</v>
      </c>
      <c r="AM229" t="s">
        <v>599</v>
      </c>
      <c r="AN229" t="s">
        <v>599</v>
      </c>
      <c r="AO229" t="s">
        <v>599</v>
      </c>
      <c r="AP229" t="s">
        <v>599</v>
      </c>
      <c r="AQ229" t="s">
        <v>599</v>
      </c>
      <c r="AR229" t="s">
        <v>599</v>
      </c>
      <c r="AS229" s="336" t="s">
        <v>599</v>
      </c>
      <c r="AT229" t="s">
        <v>599</v>
      </c>
      <c r="AU229" t="s">
        <v>599</v>
      </c>
      <c r="AV229" t="s">
        <v>599</v>
      </c>
      <c r="AW229" t="s">
        <v>599</v>
      </c>
      <c r="AX229" t="s">
        <v>599</v>
      </c>
      <c r="AY229" t="s">
        <v>599</v>
      </c>
      <c r="AZ229" t="s">
        <v>599</v>
      </c>
      <c r="BA229" t="s">
        <v>599</v>
      </c>
      <c r="BB229" t="s">
        <v>599</v>
      </c>
      <c r="BC229" t="s">
        <v>599</v>
      </c>
      <c r="BD229" t="s">
        <v>599</v>
      </c>
      <c r="BE229" t="s">
        <v>599</v>
      </c>
      <c r="BF229" t="s">
        <v>599</v>
      </c>
      <c r="BG229" t="s">
        <v>599</v>
      </c>
      <c r="BH229" t="s">
        <v>599</v>
      </c>
      <c r="BI229" t="s">
        <v>599</v>
      </c>
      <c r="BJ229" t="s">
        <v>599</v>
      </c>
      <c r="BK229" t="s">
        <v>599</v>
      </c>
      <c r="BL229" t="s">
        <v>599</v>
      </c>
      <c r="BM229" t="s">
        <v>599</v>
      </c>
      <c r="BN229" t="s">
        <v>599</v>
      </c>
      <c r="BO229" t="s">
        <v>599</v>
      </c>
      <c r="BP229" t="s">
        <v>599</v>
      </c>
      <c r="BQ229" s="87" t="s">
        <v>1271</v>
      </c>
      <c r="BR229" t="s">
        <v>599</v>
      </c>
      <c r="BS229" t="s">
        <v>599</v>
      </c>
      <c r="BT229" t="s">
        <v>599</v>
      </c>
      <c r="BU229" t="s">
        <v>599</v>
      </c>
      <c r="BV229" t="s">
        <v>599</v>
      </c>
      <c r="BW229" t="s">
        <v>599</v>
      </c>
      <c r="BX229" t="s">
        <v>599</v>
      </c>
      <c r="BY229" t="s">
        <v>599</v>
      </c>
      <c r="BZ229" t="s">
        <v>599</v>
      </c>
      <c r="CA229" t="s">
        <v>599</v>
      </c>
      <c r="CB229" t="s">
        <v>599</v>
      </c>
      <c r="CC229" t="s">
        <v>599</v>
      </c>
      <c r="CD229" s="88" t="s">
        <v>599</v>
      </c>
    </row>
    <row r="230" spans="1:91" ht="13.5" thickBot="1" x14ac:dyDescent="0.25">
      <c r="B230" t="s">
        <v>232</v>
      </c>
      <c r="H230" s="89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799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1"/>
    </row>
    <row r="231" spans="1:91" x14ac:dyDescent="0.2">
      <c r="E231" s="2" t="s">
        <v>233</v>
      </c>
      <c r="F231" s="79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777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</row>
    <row r="232" spans="1:91" x14ac:dyDescent="0.2">
      <c r="F232" s="79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777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</row>
    <row r="233" spans="1:91" s="93" customFormat="1" ht="19.5" x14ac:dyDescent="0.35">
      <c r="A233" s="92" t="s">
        <v>234</v>
      </c>
      <c r="E233" s="94"/>
      <c r="F233" s="95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777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</row>
    <row r="234" spans="1:91" s="93" customFormat="1" x14ac:dyDescent="0.2">
      <c r="E234" s="94"/>
      <c r="F234" s="95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777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</row>
    <row r="235" spans="1:91" s="93" customFormat="1" ht="48.75" customHeight="1" x14ac:dyDescent="0.2">
      <c r="A235" s="93" t="s">
        <v>235</v>
      </c>
      <c r="E235" s="94"/>
      <c r="F235" s="95"/>
      <c r="H235" s="30" t="s">
        <v>4</v>
      </c>
      <c r="I235" s="97" t="s">
        <v>20</v>
      </c>
      <c r="J235" s="97" t="s">
        <v>21</v>
      </c>
      <c r="K235" s="97" t="s">
        <v>22</v>
      </c>
      <c r="L235" s="97" t="s">
        <v>23</v>
      </c>
      <c r="M235" s="97" t="s">
        <v>24</v>
      </c>
      <c r="N235" s="97" t="s">
        <v>25</v>
      </c>
      <c r="O235" s="97" t="s">
        <v>26</v>
      </c>
      <c r="P235" s="97" t="s">
        <v>27</v>
      </c>
      <c r="Q235" s="97" t="s">
        <v>28</v>
      </c>
      <c r="R235" s="97" t="s">
        <v>29</v>
      </c>
      <c r="S235" s="97" t="s">
        <v>442</v>
      </c>
      <c r="T235" s="97" t="s">
        <v>30</v>
      </c>
      <c r="U235" s="97" t="s">
        <v>31</v>
      </c>
      <c r="V235" s="97" t="s">
        <v>6</v>
      </c>
      <c r="W235" s="97" t="s">
        <v>32</v>
      </c>
      <c r="X235" s="97" t="s">
        <v>33</v>
      </c>
      <c r="Y235" s="97" t="s">
        <v>34</v>
      </c>
      <c r="Z235" s="97" t="s">
        <v>443</v>
      </c>
      <c r="AA235" s="97" t="s">
        <v>35</v>
      </c>
      <c r="AB235" s="97" t="s">
        <v>36</v>
      </c>
      <c r="AC235" s="97" t="s">
        <v>37</v>
      </c>
      <c r="AD235" s="97" t="s">
        <v>38</v>
      </c>
      <c r="AE235" s="97" t="s">
        <v>39</v>
      </c>
      <c r="AF235" s="97" t="s">
        <v>40</v>
      </c>
      <c r="AG235" s="97" t="s">
        <v>41</v>
      </c>
      <c r="AH235" s="97" t="s">
        <v>42</v>
      </c>
      <c r="AI235" s="97" t="s">
        <v>43</v>
      </c>
      <c r="AJ235" s="97" t="s">
        <v>44</v>
      </c>
      <c r="AK235" s="97" t="s">
        <v>45</v>
      </c>
      <c r="AL235" s="97" t="s">
        <v>46</v>
      </c>
      <c r="AM235" s="97" t="s">
        <v>47</v>
      </c>
      <c r="AN235" s="97" t="s">
        <v>48</v>
      </c>
      <c r="AO235" s="97" t="s">
        <v>49</v>
      </c>
      <c r="AP235" s="97" t="s">
        <v>50</v>
      </c>
      <c r="AQ235" s="97" t="s">
        <v>51</v>
      </c>
      <c r="AR235" s="97" t="s">
        <v>248</v>
      </c>
      <c r="AS235" s="24" t="s">
        <v>52</v>
      </c>
      <c r="AT235" s="97" t="s">
        <v>53</v>
      </c>
      <c r="AU235" s="97" t="s">
        <v>54</v>
      </c>
      <c r="AV235" s="97" t="s">
        <v>55</v>
      </c>
      <c r="AW235" s="97" t="s">
        <v>56</v>
      </c>
      <c r="AX235" s="97" t="s">
        <v>57</v>
      </c>
      <c r="AY235" s="97" t="s">
        <v>58</v>
      </c>
      <c r="AZ235" s="97" t="s">
        <v>59</v>
      </c>
      <c r="BA235" s="97" t="s">
        <v>60</v>
      </c>
      <c r="BB235" s="97" t="s">
        <v>61</v>
      </c>
      <c r="BC235" s="97" t="s">
        <v>62</v>
      </c>
      <c r="BD235" s="97" t="s">
        <v>63</v>
      </c>
      <c r="BE235" s="97" t="s">
        <v>64</v>
      </c>
      <c r="BF235" s="97" t="s">
        <v>65</v>
      </c>
      <c r="BG235" s="97" t="s">
        <v>66</v>
      </c>
      <c r="BH235" s="97" t="s">
        <v>67</v>
      </c>
      <c r="BI235" s="97" t="s">
        <v>68</v>
      </c>
      <c r="BJ235" s="97" t="s">
        <v>69</v>
      </c>
      <c r="BK235" s="97" t="s">
        <v>70</v>
      </c>
      <c r="BL235" s="97" t="s">
        <v>71</v>
      </c>
      <c r="BM235" s="97" t="s">
        <v>72</v>
      </c>
      <c r="BN235" s="97" t="s">
        <v>73</v>
      </c>
      <c r="BO235" s="97" t="s">
        <v>74</v>
      </c>
      <c r="BP235" s="97" t="s">
        <v>75</v>
      </c>
      <c r="BQ235" s="97" t="s">
        <v>76</v>
      </c>
      <c r="BR235" s="97" t="s">
        <v>77</v>
      </c>
      <c r="BS235" s="97" t="s">
        <v>444</v>
      </c>
      <c r="BT235" s="97" t="s">
        <v>78</v>
      </c>
      <c r="BU235" s="97" t="s">
        <v>79</v>
      </c>
      <c r="BV235" s="97" t="s">
        <v>80</v>
      </c>
      <c r="BW235" s="97" t="s">
        <v>81</v>
      </c>
      <c r="BX235" s="97" t="s">
        <v>82</v>
      </c>
      <c r="BY235" s="97" t="s">
        <v>83</v>
      </c>
      <c r="BZ235" s="97" t="s">
        <v>84</v>
      </c>
      <c r="CA235" s="97" t="s">
        <v>249</v>
      </c>
      <c r="CB235" s="97" t="s">
        <v>85</v>
      </c>
      <c r="CC235" s="97" t="s">
        <v>86</v>
      </c>
      <c r="CD235" s="96"/>
    </row>
    <row r="236" spans="1:91" s="93" customFormat="1" x14ac:dyDescent="0.2">
      <c r="A236" s="98" t="s">
        <v>236</v>
      </c>
      <c r="E236" s="94"/>
      <c r="F236" s="95"/>
      <c r="H236" s="99">
        <v>-1.6762412951027292E-2</v>
      </c>
      <c r="I236" s="95">
        <v>0.64087815293048422</v>
      </c>
      <c r="J236" s="95">
        <v>6.3097524747626407E-2</v>
      </c>
      <c r="K236" s="95">
        <v>-1.7158103943314847E-3</v>
      </c>
      <c r="L236" s="95">
        <v>0</v>
      </c>
      <c r="M236" s="95">
        <v>-8.140946398596198E-2</v>
      </c>
      <c r="N236" s="95">
        <v>-0.12861981370478459</v>
      </c>
      <c r="O236" s="95">
        <v>0</v>
      </c>
      <c r="P236" s="95">
        <v>0.14555790329013238</v>
      </c>
      <c r="Q236" s="95">
        <v>-4.1862928541287786E-2</v>
      </c>
      <c r="R236" s="95">
        <v>0.22813620372933407</v>
      </c>
      <c r="S236" s="95">
        <v>-0.10983381755949621</v>
      </c>
      <c r="T236" s="95">
        <v>-0.50279736634805616</v>
      </c>
      <c r="U236" s="95">
        <v>-0.5139690634323113</v>
      </c>
      <c r="V236" s="95">
        <v>-0.1387482535429812</v>
      </c>
      <c r="W236" s="95">
        <v>0</v>
      </c>
      <c r="X236" s="95">
        <v>-0.20792012725587469</v>
      </c>
      <c r="Y236" s="95">
        <v>-9.3553321952247637E-2</v>
      </c>
      <c r="Z236" s="95">
        <v>2.1361389852591436E-2</v>
      </c>
      <c r="AA236" s="95">
        <v>-0.22507105081104725</v>
      </c>
      <c r="AB236" s="95">
        <v>-0.1841447434893381</v>
      </c>
      <c r="AC236" s="95">
        <v>6.1423458077895281E-2</v>
      </c>
      <c r="AD236" s="95">
        <v>-5.7452619132909992E-2</v>
      </c>
      <c r="AE236" s="95">
        <v>5.2567888955935942E-2</v>
      </c>
      <c r="AF236" s="95">
        <v>-0.31312219193314178</v>
      </c>
      <c r="AG236" s="95">
        <v>-7.5871225156228543E-3</v>
      </c>
      <c r="AH236" s="95">
        <v>0</v>
      </c>
      <c r="AI236" s="95">
        <v>-0.31071757725370697</v>
      </c>
      <c r="AJ236" s="95">
        <v>-0.27197968063414207</v>
      </c>
      <c r="AK236" s="95">
        <v>0</v>
      </c>
      <c r="AL236" s="95">
        <v>-0.18584637347525931</v>
      </c>
      <c r="AM236" s="95">
        <v>-0.64426985067298059</v>
      </c>
      <c r="AN236" s="95">
        <v>0</v>
      </c>
      <c r="AO236" s="95">
        <v>0.16152545000064553</v>
      </c>
      <c r="AP236" s="95">
        <v>0.19498407453468078</v>
      </c>
      <c r="AQ236" s="95">
        <v>-4.7813330563345489E-2</v>
      </c>
      <c r="AR236" s="95">
        <v>-3.2889528648297986E-2</v>
      </c>
      <c r="AS236" s="792">
        <v>-3.1194389193272925E-2</v>
      </c>
      <c r="AT236" s="95">
        <v>-0.20812141113958624</v>
      </c>
      <c r="AU236" s="95">
        <v>-0.24194760525068174</v>
      </c>
      <c r="AV236" s="95">
        <v>-0.13426625639005538</v>
      </c>
      <c r="AW236" s="95">
        <v>-5.9881545702078452E-2</v>
      </c>
      <c r="AX236" s="95">
        <v>0</v>
      </c>
      <c r="AY236" s="95">
        <v>-0.19928658340593439</v>
      </c>
      <c r="AZ236" s="95">
        <v>-0.11889944073112872</v>
      </c>
      <c r="BA236" s="95">
        <v>-1.4277833999090152E-3</v>
      </c>
      <c r="BB236" s="95">
        <v>-9.1313997421040183E-2</v>
      </c>
      <c r="BC236" s="95">
        <v>0</v>
      </c>
      <c r="BD236" s="95">
        <v>3.2055467585297259E-2</v>
      </c>
      <c r="BE236" s="95">
        <v>-0.3921749627078186</v>
      </c>
      <c r="BF236" s="95">
        <v>-8.3097658830422003E-3</v>
      </c>
      <c r="BG236" s="95">
        <v>-0.23147371426162708</v>
      </c>
      <c r="BH236" s="95">
        <v>-4.9785724210622752E-2</v>
      </c>
      <c r="BI236" s="95">
        <v>-0.14360892411284912</v>
      </c>
      <c r="BJ236" s="95">
        <v>-0.21682286184811331</v>
      </c>
      <c r="BK236" s="95">
        <v>0</v>
      </c>
      <c r="BL236" s="95">
        <v>2.2460673488743782E-2</v>
      </c>
      <c r="BM236" s="95">
        <v>0</v>
      </c>
      <c r="BN236" s="95">
        <v>4.9202662398610181E-2</v>
      </c>
      <c r="BO236" s="95">
        <v>1.9560550118812418E-2</v>
      </c>
      <c r="BP236" s="95">
        <v>-0.12004428778578352</v>
      </c>
      <c r="BQ236" s="95">
        <v>-0.20579681615083897</v>
      </c>
      <c r="BR236" s="95">
        <v>0</v>
      </c>
      <c r="BS236" s="95">
        <v>4.6925588341858469E-2</v>
      </c>
      <c r="BT236" s="95">
        <v>4.6920831458690899E-3</v>
      </c>
      <c r="BU236" s="95">
        <v>0.52892418352763926</v>
      </c>
      <c r="BV236" s="95">
        <v>-3.5850935667538136E-2</v>
      </c>
      <c r="BW236" s="95">
        <v>-0.45427548902336484</v>
      </c>
      <c r="BX236" s="95">
        <v>7.087494789790616E-2</v>
      </c>
      <c r="BY236" s="95">
        <v>-0.2659699795391493</v>
      </c>
      <c r="BZ236" s="95">
        <v>6.1159100074972994E-2</v>
      </c>
      <c r="CA236" s="95">
        <v>8.8354767513273993E-2</v>
      </c>
      <c r="CB236" s="95">
        <v>-9.0922845980184297E-2</v>
      </c>
      <c r="CC236" s="95">
        <v>-2.5422493738830942E-2</v>
      </c>
      <c r="CD236" s="96"/>
    </row>
    <row r="237" spans="1:91" s="93" customFormat="1" x14ac:dyDescent="0.2">
      <c r="A237" s="93" t="s">
        <v>237</v>
      </c>
      <c r="E237" s="94"/>
      <c r="F237" s="95"/>
      <c r="H237" s="100">
        <v>728795878.81239259</v>
      </c>
      <c r="I237" s="101">
        <v>26822165.660638019</v>
      </c>
      <c r="J237" s="101">
        <v>1671882.5042679207</v>
      </c>
      <c r="K237" s="101">
        <v>26228724.385026172</v>
      </c>
      <c r="L237" s="101">
        <v>0</v>
      </c>
      <c r="M237" s="101">
        <v>23425667.004000142</v>
      </c>
      <c r="N237" s="101">
        <v>44923957.515027046</v>
      </c>
      <c r="O237" s="101">
        <v>0</v>
      </c>
      <c r="P237" s="101">
        <v>25784193.27890595</v>
      </c>
      <c r="Q237" s="101">
        <v>4918251.4007819109</v>
      </c>
      <c r="R237" s="101">
        <v>1049319.0126400201</v>
      </c>
      <c r="S237" s="101">
        <v>11059984.161583113</v>
      </c>
      <c r="T237" s="101">
        <v>1232062.1449598833</v>
      </c>
      <c r="U237" s="101">
        <v>4794196.2444440015</v>
      </c>
      <c r="V237" s="101">
        <v>44209209.184542827</v>
      </c>
      <c r="W237" s="101">
        <v>0</v>
      </c>
      <c r="X237" s="101">
        <v>33497164.096749961</v>
      </c>
      <c r="Y237" s="101">
        <v>62366822.990910694</v>
      </c>
      <c r="Z237" s="101">
        <v>16010711.726264328</v>
      </c>
      <c r="AA237" s="101">
        <v>2383330.6143399095</v>
      </c>
      <c r="AB237" s="101">
        <v>17709011.344250903</v>
      </c>
      <c r="AC237" s="101">
        <v>13614677.502831189</v>
      </c>
      <c r="AD237" s="101">
        <v>2465260.4558075592</v>
      </c>
      <c r="AE237" s="101">
        <v>32064100.347067453</v>
      </c>
      <c r="AF237" s="101">
        <v>6993272.6607308257</v>
      </c>
      <c r="AG237" s="101">
        <v>0</v>
      </c>
      <c r="AH237" s="101">
        <v>0</v>
      </c>
      <c r="AI237" s="101">
        <v>18140690.791311566</v>
      </c>
      <c r="AJ237" s="101">
        <v>1442794.1917346371</v>
      </c>
      <c r="AK237" s="101">
        <v>0</v>
      </c>
      <c r="AL237" s="101">
        <v>732466.20537896815</v>
      </c>
      <c r="AM237" s="101">
        <v>1670167.2280759444</v>
      </c>
      <c r="AN237" s="101">
        <v>0</v>
      </c>
      <c r="AO237" s="101">
        <v>1393714229.0196779</v>
      </c>
      <c r="AP237" s="101">
        <v>247277931.34722227</v>
      </c>
      <c r="AQ237" s="101">
        <v>16424476.029888142</v>
      </c>
      <c r="AR237" s="101">
        <v>0</v>
      </c>
      <c r="AS237" s="773">
        <v>15572928.739686845</v>
      </c>
      <c r="AT237" s="101">
        <v>51397414.995745569</v>
      </c>
      <c r="AU237" s="101">
        <v>5317447.0768725015</v>
      </c>
      <c r="AV237" s="101">
        <v>10011356.07783832</v>
      </c>
      <c r="AW237" s="101">
        <v>91223120.778105736</v>
      </c>
      <c r="AX237" s="101">
        <v>0</v>
      </c>
      <c r="AY237" s="101">
        <v>28104236.565675151</v>
      </c>
      <c r="AZ237" s="101">
        <v>28443012.319992881</v>
      </c>
      <c r="BA237" s="101">
        <v>43187747.256892793</v>
      </c>
      <c r="BB237" s="101">
        <v>7219801.3990983097</v>
      </c>
      <c r="BC237" s="101">
        <v>0</v>
      </c>
      <c r="BD237" s="101">
        <v>17375228.310523063</v>
      </c>
      <c r="BE237" s="101">
        <v>4184849.9491113233</v>
      </c>
      <c r="BF237" s="101">
        <v>52684028.245150097</v>
      </c>
      <c r="BG237" s="101">
        <v>6795755.47000378</v>
      </c>
      <c r="BH237" s="101">
        <v>10550111.371269602</v>
      </c>
      <c r="BI237" s="101">
        <v>34376979.097570658</v>
      </c>
      <c r="BJ237" s="101">
        <v>5953373.1489618104</v>
      </c>
      <c r="BK237" s="101">
        <v>0</v>
      </c>
      <c r="BL237" s="101">
        <v>21686682.144233696</v>
      </c>
      <c r="BM237" s="101">
        <v>0</v>
      </c>
      <c r="BN237" s="101">
        <v>22723503.492089454</v>
      </c>
      <c r="BO237" s="101">
        <v>2619307.1542762797</v>
      </c>
      <c r="BP237" s="101">
        <v>3385050.7112423442</v>
      </c>
      <c r="BQ237" s="101">
        <v>2415007.897956471</v>
      </c>
      <c r="BR237" s="101">
        <v>0</v>
      </c>
      <c r="BS237" s="101">
        <v>36451621.102584891</v>
      </c>
      <c r="BT237" s="101">
        <v>5365558.6790763438</v>
      </c>
      <c r="BU237" s="101">
        <v>902789294.02851748</v>
      </c>
      <c r="BV237" s="101">
        <v>106703447.14308611</v>
      </c>
      <c r="BW237" s="101">
        <v>6537085.5690925065</v>
      </c>
      <c r="BX237" s="101">
        <v>46585902.688461564</v>
      </c>
      <c r="BY237" s="101">
        <v>11874843.642470442</v>
      </c>
      <c r="BZ237" s="101">
        <v>3277392.1648874432</v>
      </c>
      <c r="CA237" s="101">
        <v>0</v>
      </c>
      <c r="CB237" s="101">
        <v>14094492.921352066</v>
      </c>
      <c r="CC237" s="101">
        <v>0</v>
      </c>
      <c r="CD237" s="96"/>
    </row>
    <row r="238" spans="1:91" s="93" customFormat="1" x14ac:dyDescent="0.2">
      <c r="A238" s="93" t="s">
        <v>194</v>
      </c>
      <c r="E238" s="94"/>
      <c r="F238" s="95"/>
      <c r="H238" s="100">
        <v>1062041</v>
      </c>
      <c r="I238" s="101">
        <v>12124</v>
      </c>
      <c r="J238" s="101">
        <v>1627</v>
      </c>
      <c r="K238" s="101">
        <v>36916</v>
      </c>
      <c r="L238" s="101">
        <v>0</v>
      </c>
      <c r="M238" s="101">
        <v>40663</v>
      </c>
      <c r="N238" s="101">
        <v>68568</v>
      </c>
      <c r="O238" s="101">
        <v>0</v>
      </c>
      <c r="P238" s="101">
        <v>29719</v>
      </c>
      <c r="Q238" s="101">
        <v>7283</v>
      </c>
      <c r="R238" s="101">
        <v>1223</v>
      </c>
      <c r="S238" s="101">
        <v>18203</v>
      </c>
      <c r="T238" s="101">
        <v>2409</v>
      </c>
      <c r="U238" s="101">
        <v>12612</v>
      </c>
      <c r="V238" s="101">
        <v>67311</v>
      </c>
      <c r="W238" s="101">
        <v>0</v>
      </c>
      <c r="X238" s="101">
        <v>60588</v>
      </c>
      <c r="Y238" s="101">
        <v>90104</v>
      </c>
      <c r="Z238" s="101">
        <v>23551</v>
      </c>
      <c r="AA238" s="101">
        <v>3328</v>
      </c>
      <c r="AB238" s="101">
        <v>30665</v>
      </c>
      <c r="AC238" s="101">
        <v>21654</v>
      </c>
      <c r="AD238" s="101">
        <v>3761</v>
      </c>
      <c r="AE238" s="101">
        <v>47865</v>
      </c>
      <c r="AF238" s="101">
        <v>11685</v>
      </c>
      <c r="AG238" s="101">
        <v>0</v>
      </c>
      <c r="AH238" s="101">
        <v>0</v>
      </c>
      <c r="AI238" s="101">
        <v>22564</v>
      </c>
      <c r="AJ238" s="101">
        <v>2659</v>
      </c>
      <c r="AK238" s="101">
        <v>0</v>
      </c>
      <c r="AL238" s="101">
        <v>1273</v>
      </c>
      <c r="AM238" s="101">
        <v>5474</v>
      </c>
      <c r="AN238" s="101">
        <v>0</v>
      </c>
      <c r="AO238" s="101">
        <v>1361461</v>
      </c>
      <c r="AP238" s="101">
        <v>346347</v>
      </c>
      <c r="AQ238" s="101">
        <v>19281</v>
      </c>
      <c r="AR238" s="101">
        <v>0</v>
      </c>
      <c r="AS238" s="773">
        <v>27718</v>
      </c>
      <c r="AT238" s="101">
        <v>99027</v>
      </c>
      <c r="AU238" s="101">
        <v>10639</v>
      </c>
      <c r="AV238" s="101">
        <v>13936</v>
      </c>
      <c r="AW238" s="101">
        <v>162140</v>
      </c>
      <c r="AX238" s="101">
        <v>0</v>
      </c>
      <c r="AY238" s="101">
        <v>41221</v>
      </c>
      <c r="AZ238" s="101">
        <v>44187</v>
      </c>
      <c r="BA238" s="101">
        <v>56973</v>
      </c>
      <c r="BB238" s="101">
        <v>9632</v>
      </c>
      <c r="BC238" s="101">
        <v>0</v>
      </c>
      <c r="BD238" s="101">
        <v>24290</v>
      </c>
      <c r="BE238" s="101">
        <v>5929</v>
      </c>
      <c r="BF238" s="101">
        <v>74002</v>
      </c>
      <c r="BG238" s="101">
        <v>12697</v>
      </c>
      <c r="BH238" s="101">
        <v>14552</v>
      </c>
      <c r="BI238" s="101">
        <v>59486</v>
      </c>
      <c r="BJ238" s="101">
        <v>11442</v>
      </c>
      <c r="BK238" s="101">
        <v>0</v>
      </c>
      <c r="BL238" s="101">
        <v>37467</v>
      </c>
      <c r="BM238" s="101">
        <v>0</v>
      </c>
      <c r="BN238" s="101">
        <v>33751</v>
      </c>
      <c r="BO238" s="101">
        <v>4345</v>
      </c>
      <c r="BP238" s="101">
        <v>5899</v>
      </c>
      <c r="BQ238" s="101">
        <v>2841</v>
      </c>
      <c r="BR238" s="101">
        <v>0</v>
      </c>
      <c r="BS238" s="101">
        <v>56887</v>
      </c>
      <c r="BT238" s="101">
        <v>7719</v>
      </c>
      <c r="BU238" s="101">
        <v>779176</v>
      </c>
      <c r="BV238" s="101">
        <v>169489</v>
      </c>
      <c r="BW238" s="101">
        <v>14238</v>
      </c>
      <c r="BX238" s="101">
        <v>58439</v>
      </c>
      <c r="BY238" s="101">
        <v>24054</v>
      </c>
      <c r="BZ238" s="101">
        <v>3859</v>
      </c>
      <c r="CA238" s="101">
        <v>0</v>
      </c>
      <c r="CB238" s="101">
        <v>23953</v>
      </c>
      <c r="CC238" s="101">
        <v>0</v>
      </c>
      <c r="CD238" s="96"/>
    </row>
    <row r="239" spans="1:91" s="93" customFormat="1" x14ac:dyDescent="0.2">
      <c r="A239" s="93" t="s">
        <v>238</v>
      </c>
      <c r="E239" s="94"/>
      <c r="F239" s="95"/>
      <c r="H239" s="100">
        <v>49478</v>
      </c>
      <c r="I239" s="101">
        <v>2198</v>
      </c>
      <c r="J239" s="101">
        <v>92</v>
      </c>
      <c r="K239" s="101">
        <v>1209</v>
      </c>
      <c r="L239" s="101">
        <v>0</v>
      </c>
      <c r="M239" s="101">
        <v>534</v>
      </c>
      <c r="N239" s="101">
        <v>1513</v>
      </c>
      <c r="O239" s="101">
        <v>0</v>
      </c>
      <c r="P239" s="101">
        <v>1555</v>
      </c>
      <c r="Q239" s="101">
        <v>160</v>
      </c>
      <c r="R239" s="101">
        <v>54</v>
      </c>
      <c r="S239" s="101">
        <v>376</v>
      </c>
      <c r="T239" s="101">
        <v>37</v>
      </c>
      <c r="U239" s="101">
        <v>168</v>
      </c>
      <c r="V239" s="101">
        <v>1530</v>
      </c>
      <c r="W239" s="101">
        <v>0</v>
      </c>
      <c r="X239" s="101">
        <v>3043</v>
      </c>
      <c r="Y239" s="101">
        <v>4712</v>
      </c>
      <c r="Z239" s="101">
        <v>443</v>
      </c>
      <c r="AA239" s="101">
        <v>101</v>
      </c>
      <c r="AB239" s="101">
        <v>1613</v>
      </c>
      <c r="AC239" s="101">
        <v>263</v>
      </c>
      <c r="AD239" s="101">
        <v>81</v>
      </c>
      <c r="AE239" s="101">
        <v>1015</v>
      </c>
      <c r="AF239" s="101">
        <v>691</v>
      </c>
      <c r="AG239" s="101">
        <v>0</v>
      </c>
      <c r="AH239" s="101">
        <v>0</v>
      </c>
      <c r="AI239" s="101">
        <v>1671</v>
      </c>
      <c r="AJ239" s="101">
        <v>97</v>
      </c>
      <c r="AK239" s="101">
        <v>0</v>
      </c>
      <c r="AL239" s="101">
        <v>21</v>
      </c>
      <c r="AM239" s="101">
        <v>71</v>
      </c>
      <c r="AN239" s="101">
        <v>0</v>
      </c>
      <c r="AO239" s="101">
        <v>123489</v>
      </c>
      <c r="AP239" s="101">
        <v>5913</v>
      </c>
      <c r="AQ239" s="101">
        <v>1464</v>
      </c>
      <c r="AR239" s="101">
        <v>0</v>
      </c>
      <c r="AS239" s="773">
        <v>335</v>
      </c>
      <c r="AT239" s="101">
        <v>1993</v>
      </c>
      <c r="AU239" s="101">
        <v>221</v>
      </c>
      <c r="AV239" s="101">
        <v>353</v>
      </c>
      <c r="AW239" s="101">
        <v>3070</v>
      </c>
      <c r="AX239" s="101">
        <v>0</v>
      </c>
      <c r="AY239" s="101">
        <v>2767</v>
      </c>
      <c r="AZ239" s="101">
        <v>1029</v>
      </c>
      <c r="BA239" s="101">
        <v>3287</v>
      </c>
      <c r="BB239" s="101">
        <v>369</v>
      </c>
      <c r="BC239" s="101">
        <v>0</v>
      </c>
      <c r="BD239" s="101">
        <v>574</v>
      </c>
      <c r="BE239" s="101">
        <v>370</v>
      </c>
      <c r="BF239" s="101">
        <v>2000</v>
      </c>
      <c r="BG239" s="101">
        <v>222</v>
      </c>
      <c r="BH239" s="101">
        <v>245</v>
      </c>
      <c r="BI239" s="101">
        <v>1006</v>
      </c>
      <c r="BJ239" s="101">
        <v>510</v>
      </c>
      <c r="BK239" s="101">
        <v>0</v>
      </c>
      <c r="BL239" s="101">
        <v>576</v>
      </c>
      <c r="BM239" s="101">
        <v>0</v>
      </c>
      <c r="BN239" s="101">
        <v>738</v>
      </c>
      <c r="BO239" s="101">
        <v>81</v>
      </c>
      <c r="BP239" s="101">
        <v>107</v>
      </c>
      <c r="BQ239" s="101">
        <v>712</v>
      </c>
      <c r="BR239" s="101">
        <v>0</v>
      </c>
      <c r="BS239" s="101">
        <v>1266</v>
      </c>
      <c r="BT239" s="101">
        <v>132</v>
      </c>
      <c r="BU239" s="101">
        <v>29010</v>
      </c>
      <c r="BV239" s="101">
        <v>3867</v>
      </c>
      <c r="BW239" s="101">
        <v>291</v>
      </c>
      <c r="BX239" s="101">
        <v>1654</v>
      </c>
      <c r="BY239" s="101">
        <v>494</v>
      </c>
      <c r="BZ239" s="101">
        <v>210</v>
      </c>
      <c r="CA239" s="101">
        <v>0</v>
      </c>
      <c r="CB239" s="101">
        <v>577</v>
      </c>
      <c r="CC239" s="101">
        <v>0</v>
      </c>
      <c r="CD239" s="96"/>
    </row>
    <row r="240" spans="1:91" s="93" customFormat="1" x14ac:dyDescent="0.2">
      <c r="A240" s="93" t="s">
        <v>239</v>
      </c>
      <c r="E240" s="94"/>
      <c r="F240" s="95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773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96"/>
    </row>
    <row r="241" spans="1:100" s="93" customFormat="1" x14ac:dyDescent="0.2">
      <c r="A241" s="93" t="s">
        <v>240</v>
      </c>
      <c r="E241" s="94"/>
      <c r="F241" s="95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773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96"/>
    </row>
    <row r="242" spans="1:100" s="93" customFormat="1" x14ac:dyDescent="0.2">
      <c r="A242" s="93" t="s">
        <v>241</v>
      </c>
      <c r="E242" s="94"/>
      <c r="F242" s="95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777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96"/>
    </row>
    <row r="243" spans="1:100" s="93" customFormat="1" x14ac:dyDescent="0.2">
      <c r="A243" s="93" t="s">
        <v>242</v>
      </c>
      <c r="E243" s="94"/>
      <c r="F243" s="95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100"/>
      <c r="AH243" s="100"/>
      <c r="AI243" s="100"/>
      <c r="AJ243" s="100"/>
      <c r="AK243" s="100"/>
      <c r="AL243" s="100"/>
      <c r="AM243" s="100"/>
      <c r="AN243" s="100"/>
      <c r="AO243" s="100"/>
      <c r="AP243" s="100"/>
      <c r="AQ243" s="100"/>
      <c r="AR243" s="100"/>
      <c r="AS243" s="773"/>
      <c r="AT243" s="100"/>
      <c r="AU243" s="100"/>
      <c r="AV243" s="100"/>
      <c r="AW243" s="100"/>
      <c r="AX243" s="100"/>
      <c r="AY243" s="100"/>
      <c r="AZ243" s="100"/>
      <c r="BA243" s="100"/>
      <c r="BB243" s="100"/>
      <c r="BC243" s="100"/>
      <c r="BD243" s="100"/>
      <c r="BE243" s="100"/>
      <c r="BF243" s="100"/>
      <c r="BG243" s="100"/>
      <c r="BH243" s="100"/>
      <c r="BI243" s="100"/>
      <c r="BJ243" s="100"/>
      <c r="BK243" s="100"/>
      <c r="BL243" s="100"/>
      <c r="BM243" s="100"/>
      <c r="BN243" s="100"/>
      <c r="BO243" s="100"/>
      <c r="BP243" s="100"/>
      <c r="BQ243" s="100"/>
      <c r="BR243" s="100"/>
      <c r="BS243" s="100"/>
      <c r="BT243" s="100"/>
      <c r="BU243" s="100"/>
      <c r="BV243" s="100"/>
      <c r="BW243" s="100"/>
      <c r="BX243" s="100"/>
      <c r="BY243" s="100"/>
      <c r="BZ243" s="100"/>
      <c r="CA243" s="100"/>
      <c r="CB243" s="100"/>
      <c r="CC243" s="100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96"/>
    </row>
    <row r="244" spans="1:100" s="93" customFormat="1" x14ac:dyDescent="0.2">
      <c r="A244" s="93" t="s">
        <v>243</v>
      </c>
      <c r="E244" s="94"/>
      <c r="F244" s="95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  <c r="AH244" s="100"/>
      <c r="AI244" s="100"/>
      <c r="AJ244" s="100"/>
      <c r="AK244" s="100"/>
      <c r="AL244" s="100"/>
      <c r="AM244" s="100"/>
      <c r="AN244" s="100"/>
      <c r="AO244" s="100"/>
      <c r="AP244" s="100"/>
      <c r="AQ244" s="100"/>
      <c r="AR244" s="100"/>
      <c r="AS244" s="773"/>
      <c r="AT244" s="100"/>
      <c r="AU244" s="100"/>
      <c r="AV244" s="100"/>
      <c r="AW244" s="100"/>
      <c r="AX244" s="100"/>
      <c r="AY244" s="100"/>
      <c r="AZ244" s="100"/>
      <c r="BA244" s="100"/>
      <c r="BB244" s="100"/>
      <c r="BC244" s="100"/>
      <c r="BD244" s="100"/>
      <c r="BE244" s="100"/>
      <c r="BF244" s="100"/>
      <c r="BG244" s="100"/>
      <c r="BH244" s="100"/>
      <c r="BI244" s="100"/>
      <c r="BJ244" s="100"/>
      <c r="BK244" s="100"/>
      <c r="BL244" s="100"/>
      <c r="BM244" s="100"/>
      <c r="BN244" s="100"/>
      <c r="BO244" s="100"/>
      <c r="BP244" s="100"/>
      <c r="BQ244" s="100"/>
      <c r="BR244" s="100"/>
      <c r="BS244" s="100"/>
      <c r="BT244" s="100"/>
      <c r="BU244" s="100"/>
      <c r="BV244" s="100"/>
      <c r="BW244" s="100"/>
      <c r="BX244" s="100"/>
      <c r="BY244" s="100"/>
      <c r="BZ244" s="100"/>
      <c r="CA244" s="100"/>
      <c r="CB244" s="100"/>
      <c r="CC244" s="100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96"/>
    </row>
    <row r="245" spans="1:100" s="104" customFormat="1" ht="51.75" customHeight="1" x14ac:dyDescent="0.2">
      <c r="A245" s="104" t="s">
        <v>244</v>
      </c>
      <c r="E245" s="105"/>
      <c r="F245" s="106"/>
      <c r="H245" s="107" t="s">
        <v>4</v>
      </c>
      <c r="I245" s="108" t="s">
        <v>20</v>
      </c>
      <c r="J245" s="108" t="s">
        <v>21</v>
      </c>
      <c r="K245" s="108" t="s">
        <v>22</v>
      </c>
      <c r="L245" s="108"/>
      <c r="M245" s="108" t="s">
        <v>24</v>
      </c>
      <c r="N245" s="108" t="s">
        <v>25</v>
      </c>
      <c r="O245" s="108"/>
      <c r="P245" s="108" t="s">
        <v>27</v>
      </c>
      <c r="Q245" s="108" t="s">
        <v>28</v>
      </c>
      <c r="R245" s="108" t="s">
        <v>29</v>
      </c>
      <c r="S245" s="108" t="s">
        <v>245</v>
      </c>
      <c r="T245" s="108" t="s">
        <v>30</v>
      </c>
      <c r="U245" s="108" t="s">
        <v>31</v>
      </c>
      <c r="V245" s="108" t="s">
        <v>6</v>
      </c>
      <c r="W245" s="108"/>
      <c r="X245" s="108" t="s">
        <v>33</v>
      </c>
      <c r="Y245" s="108" t="s">
        <v>34</v>
      </c>
      <c r="Z245" s="108" t="s">
        <v>246</v>
      </c>
      <c r="AA245" s="108" t="s">
        <v>35</v>
      </c>
      <c r="AB245" s="108" t="s">
        <v>36</v>
      </c>
      <c r="AC245" s="108" t="s">
        <v>37</v>
      </c>
      <c r="AD245" s="108" t="s">
        <v>38</v>
      </c>
      <c r="AE245" s="108" t="s">
        <v>39</v>
      </c>
      <c r="AF245" s="108" t="s">
        <v>247</v>
      </c>
      <c r="AG245" s="108" t="s">
        <v>41</v>
      </c>
      <c r="AH245" s="108"/>
      <c r="AI245" s="108" t="s">
        <v>43</v>
      </c>
      <c r="AJ245" s="108" t="s">
        <v>44</v>
      </c>
      <c r="AK245" s="108"/>
      <c r="AL245" s="108" t="s">
        <v>46</v>
      </c>
      <c r="AM245" s="108" t="s">
        <v>47</v>
      </c>
      <c r="AN245" s="108"/>
      <c r="AO245" s="108" t="s">
        <v>49</v>
      </c>
      <c r="AP245" s="108" t="s">
        <v>50</v>
      </c>
      <c r="AQ245" s="108" t="s">
        <v>51</v>
      </c>
      <c r="AR245" s="108" t="s">
        <v>248</v>
      </c>
      <c r="AS245" s="800" t="s">
        <v>52</v>
      </c>
      <c r="AT245" s="108" t="s">
        <v>53</v>
      </c>
      <c r="AU245" s="108" t="s">
        <v>54</v>
      </c>
      <c r="AV245" s="108" t="s">
        <v>55</v>
      </c>
      <c r="AW245" s="108" t="s">
        <v>56</v>
      </c>
      <c r="AX245" s="108" t="s">
        <v>57</v>
      </c>
      <c r="AY245" s="108" t="s">
        <v>58</v>
      </c>
      <c r="AZ245" s="108" t="s">
        <v>59</v>
      </c>
      <c r="BA245" s="108" t="s">
        <v>60</v>
      </c>
      <c r="BB245" s="108" t="s">
        <v>61</v>
      </c>
      <c r="BC245" s="108"/>
      <c r="BD245" s="108" t="s">
        <v>63</v>
      </c>
      <c r="BE245" s="108" t="s">
        <v>64</v>
      </c>
      <c r="BF245" s="108" t="s">
        <v>65</v>
      </c>
      <c r="BG245" s="108" t="s">
        <v>66</v>
      </c>
      <c r="BH245" s="108" t="s">
        <v>67</v>
      </c>
      <c r="BI245" s="108" t="s">
        <v>68</v>
      </c>
      <c r="BJ245" s="108" t="s">
        <v>69</v>
      </c>
      <c r="BK245" s="108"/>
      <c r="BL245" s="108" t="s">
        <v>71</v>
      </c>
      <c r="BM245" s="108"/>
      <c r="BN245" s="108" t="s">
        <v>73</v>
      </c>
      <c r="BO245" s="108" t="s">
        <v>74</v>
      </c>
      <c r="BP245" s="108" t="s">
        <v>75</v>
      </c>
      <c r="BQ245" s="108" t="s">
        <v>76</v>
      </c>
      <c r="BR245" s="108" t="s">
        <v>77</v>
      </c>
      <c r="BS245" s="108" t="s">
        <v>17</v>
      </c>
      <c r="BT245" s="108" t="s">
        <v>78</v>
      </c>
      <c r="BU245" s="108" t="s">
        <v>79</v>
      </c>
      <c r="BV245" s="108" t="s">
        <v>18</v>
      </c>
      <c r="BW245" s="108" t="s">
        <v>81</v>
      </c>
      <c r="BX245" s="108" t="s">
        <v>82</v>
      </c>
      <c r="BY245" s="108" t="s">
        <v>83</v>
      </c>
      <c r="BZ245" s="108" t="s">
        <v>84</v>
      </c>
      <c r="CA245" s="108" t="s">
        <v>249</v>
      </c>
      <c r="CB245" s="108" t="s">
        <v>85</v>
      </c>
      <c r="CC245" s="108" t="s">
        <v>86</v>
      </c>
      <c r="CD245" s="109"/>
      <c r="CE245" s="109"/>
      <c r="CF245" s="109"/>
      <c r="CG245" s="109"/>
      <c r="CH245" s="109"/>
      <c r="CI245" s="109"/>
      <c r="CJ245" s="109"/>
      <c r="CK245" s="109"/>
      <c r="CL245" s="109"/>
      <c r="CM245" s="109"/>
    </row>
    <row r="246" spans="1:100" x14ac:dyDescent="0.2">
      <c r="F246" s="79"/>
      <c r="H246" s="110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777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</row>
    <row r="247" spans="1:100" s="93" customFormat="1" ht="19.5" x14ac:dyDescent="0.35">
      <c r="A247" s="92" t="s">
        <v>250</v>
      </c>
      <c r="E247" s="94"/>
      <c r="F247" s="95"/>
      <c r="H247" s="110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777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</row>
    <row r="248" spans="1:100" s="93" customFormat="1" x14ac:dyDescent="0.2">
      <c r="E248" s="94"/>
      <c r="F248" s="95"/>
      <c r="H248" s="110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777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</row>
    <row r="249" spans="1:100" s="93" customFormat="1" ht="32.25" customHeight="1" x14ac:dyDescent="0.2">
      <c r="A249" s="93" t="s">
        <v>235</v>
      </c>
      <c r="E249" s="94"/>
      <c r="F249" s="95"/>
      <c r="H249" s="30" t="s">
        <v>4</v>
      </c>
      <c r="I249" s="97" t="s">
        <v>20</v>
      </c>
      <c r="J249" s="97" t="s">
        <v>21</v>
      </c>
      <c r="K249" s="97" t="s">
        <v>22</v>
      </c>
      <c r="L249" s="97" t="s">
        <v>23</v>
      </c>
      <c r="M249" s="97" t="s">
        <v>24</v>
      </c>
      <c r="N249" s="97" t="s">
        <v>25</v>
      </c>
      <c r="O249" s="97" t="s">
        <v>26</v>
      </c>
      <c r="P249" s="97" t="s">
        <v>27</v>
      </c>
      <c r="Q249" s="97" t="s">
        <v>28</v>
      </c>
      <c r="R249" s="97" t="s">
        <v>29</v>
      </c>
      <c r="S249" s="97" t="s">
        <v>442</v>
      </c>
      <c r="T249" s="97" t="s">
        <v>30</v>
      </c>
      <c r="U249" s="97" t="s">
        <v>31</v>
      </c>
      <c r="V249" s="97" t="s">
        <v>6</v>
      </c>
      <c r="W249" s="97" t="s">
        <v>32</v>
      </c>
      <c r="X249" s="97" t="s">
        <v>33</v>
      </c>
      <c r="Y249" s="97" t="s">
        <v>34</v>
      </c>
      <c r="Z249" s="97" t="s">
        <v>443</v>
      </c>
      <c r="AA249" s="97" t="s">
        <v>35</v>
      </c>
      <c r="AB249" s="97" t="s">
        <v>36</v>
      </c>
      <c r="AC249" s="97" t="s">
        <v>37</v>
      </c>
      <c r="AD249" s="97" t="s">
        <v>38</v>
      </c>
      <c r="AE249" s="97" t="s">
        <v>39</v>
      </c>
      <c r="AF249" s="97" t="s">
        <v>40</v>
      </c>
      <c r="AG249" s="97" t="s">
        <v>41</v>
      </c>
      <c r="AH249" s="97" t="s">
        <v>42</v>
      </c>
      <c r="AI249" s="97" t="s">
        <v>43</v>
      </c>
      <c r="AJ249" s="97" t="s">
        <v>44</v>
      </c>
      <c r="AK249" s="97" t="s">
        <v>45</v>
      </c>
      <c r="AL249" s="97" t="s">
        <v>46</v>
      </c>
      <c r="AM249" s="97" t="s">
        <v>47</v>
      </c>
      <c r="AN249" s="97" t="s">
        <v>48</v>
      </c>
      <c r="AO249" s="97" t="s">
        <v>49</v>
      </c>
      <c r="AP249" s="97" t="s">
        <v>50</v>
      </c>
      <c r="AQ249" s="97" t="s">
        <v>51</v>
      </c>
      <c r="AR249" s="97" t="s">
        <v>248</v>
      </c>
      <c r="AS249" s="24" t="s">
        <v>52</v>
      </c>
      <c r="AT249" s="97" t="s">
        <v>53</v>
      </c>
      <c r="AU249" s="97" t="s">
        <v>54</v>
      </c>
      <c r="AV249" s="97" t="s">
        <v>55</v>
      </c>
      <c r="AW249" s="97" t="s">
        <v>56</v>
      </c>
      <c r="AX249" s="97" t="s">
        <v>57</v>
      </c>
      <c r="AY249" s="97" t="s">
        <v>58</v>
      </c>
      <c r="AZ249" s="97" t="s">
        <v>59</v>
      </c>
      <c r="BA249" s="97" t="s">
        <v>60</v>
      </c>
      <c r="BB249" s="97" t="s">
        <v>61</v>
      </c>
      <c r="BC249" s="97" t="s">
        <v>62</v>
      </c>
      <c r="BD249" s="97" t="s">
        <v>63</v>
      </c>
      <c r="BE249" s="97" t="s">
        <v>64</v>
      </c>
      <c r="BF249" s="97" t="s">
        <v>65</v>
      </c>
      <c r="BG249" s="97" t="s">
        <v>66</v>
      </c>
      <c r="BH249" s="97" t="s">
        <v>67</v>
      </c>
      <c r="BI249" s="97" t="s">
        <v>68</v>
      </c>
      <c r="BJ249" s="97" t="s">
        <v>69</v>
      </c>
      <c r="BK249" s="97" t="s">
        <v>70</v>
      </c>
      <c r="BL249" s="97" t="s">
        <v>71</v>
      </c>
      <c r="BM249" s="97" t="s">
        <v>72</v>
      </c>
      <c r="BN249" s="97" t="s">
        <v>73</v>
      </c>
      <c r="BO249" s="97" t="s">
        <v>74</v>
      </c>
      <c r="BP249" s="97" t="s">
        <v>75</v>
      </c>
      <c r="BQ249" s="97" t="s">
        <v>76</v>
      </c>
      <c r="BR249" s="97" t="s">
        <v>77</v>
      </c>
      <c r="BS249" s="97" t="s">
        <v>444</v>
      </c>
      <c r="BT249" s="97" t="s">
        <v>78</v>
      </c>
      <c r="BU249" s="97" t="s">
        <v>79</v>
      </c>
      <c r="BV249" s="97" t="s">
        <v>80</v>
      </c>
      <c r="BW249" s="97" t="s">
        <v>81</v>
      </c>
      <c r="BX249" s="97" t="s">
        <v>82</v>
      </c>
      <c r="BY249" s="97" t="s">
        <v>83</v>
      </c>
      <c r="BZ249" s="97" t="s">
        <v>84</v>
      </c>
      <c r="CA249" s="97" t="s">
        <v>249</v>
      </c>
      <c r="CB249" s="97" t="s">
        <v>85</v>
      </c>
      <c r="CC249" s="97" t="s">
        <v>86</v>
      </c>
      <c r="CD249" s="96"/>
    </row>
    <row r="250" spans="1:100" s="93" customFormat="1" x14ac:dyDescent="0.2">
      <c r="A250" s="98" t="s">
        <v>251</v>
      </c>
      <c r="D250" s="93" t="s">
        <v>252</v>
      </c>
      <c r="E250" s="94"/>
      <c r="F250" s="95"/>
      <c r="H250" s="100">
        <v>257552392.22999999</v>
      </c>
      <c r="I250" s="101">
        <v>11990934.029999999</v>
      </c>
      <c r="J250" s="101">
        <v>1083377.24</v>
      </c>
      <c r="K250" s="101">
        <v>13313535.220000001</v>
      </c>
      <c r="L250" s="101">
        <v>0</v>
      </c>
      <c r="M250" s="101">
        <v>10071915.24</v>
      </c>
      <c r="N250" s="101">
        <v>19043935.529999997</v>
      </c>
      <c r="O250" s="101">
        <v>0</v>
      </c>
      <c r="P250" s="101">
        <v>10005215.690000001</v>
      </c>
      <c r="Q250" s="101">
        <v>2602316.9699999993</v>
      </c>
      <c r="R250" s="101">
        <v>819047.94000000006</v>
      </c>
      <c r="S250" s="101">
        <v>6529882.9100000001</v>
      </c>
      <c r="T250" s="101">
        <v>691107.49</v>
      </c>
      <c r="U250" s="101">
        <v>2787807.9099999992</v>
      </c>
      <c r="V250" s="101">
        <v>18361849.140000001</v>
      </c>
      <c r="W250" s="101">
        <v>0</v>
      </c>
      <c r="X250" s="101">
        <v>13298367.649999999</v>
      </c>
      <c r="Y250" s="101">
        <v>24432744.719999999</v>
      </c>
      <c r="Z250" s="101">
        <v>7261721.5700000003</v>
      </c>
      <c r="AA250" s="101">
        <v>1709667.17</v>
      </c>
      <c r="AB250" s="101">
        <v>7356412.9500000002</v>
      </c>
      <c r="AC250" s="101">
        <v>5855853.1500000013</v>
      </c>
      <c r="AD250" s="101">
        <v>1629255.6199999996</v>
      </c>
      <c r="AE250" s="101">
        <v>14566545.779999999</v>
      </c>
      <c r="AF250" s="101">
        <v>3151551.19</v>
      </c>
      <c r="AG250" s="101">
        <v>0</v>
      </c>
      <c r="AH250" s="101">
        <v>0</v>
      </c>
      <c r="AI250" s="101">
        <v>6215697.0300000012</v>
      </c>
      <c r="AJ250" s="101">
        <v>1086335.3699999999</v>
      </c>
      <c r="AK250" s="101">
        <v>0</v>
      </c>
      <c r="AL250" s="101">
        <v>506164.25999999995</v>
      </c>
      <c r="AM250" s="101">
        <v>991637.8</v>
      </c>
      <c r="AN250" s="101">
        <v>0</v>
      </c>
      <c r="AO250" s="101">
        <v>538618194.63</v>
      </c>
      <c r="AP250" s="101">
        <v>78332370.787500009</v>
      </c>
      <c r="AQ250" s="101">
        <v>5765660.6499999994</v>
      </c>
      <c r="AR250" s="101">
        <v>0</v>
      </c>
      <c r="AS250" s="773">
        <v>6960489.3200000003</v>
      </c>
      <c r="AT250" s="101">
        <v>17521849.060000002</v>
      </c>
      <c r="AU250" s="101">
        <v>2618296.11</v>
      </c>
      <c r="AV250" s="101">
        <v>4991820.18</v>
      </c>
      <c r="AW250" s="101">
        <v>37864464.18</v>
      </c>
      <c r="AX250" s="101">
        <v>0</v>
      </c>
      <c r="AY250" s="101">
        <v>9936414</v>
      </c>
      <c r="AZ250" s="101">
        <v>12351094.149999999</v>
      </c>
      <c r="BA250" s="101">
        <v>18348752.419999998</v>
      </c>
      <c r="BB250" s="101">
        <v>2774719.53</v>
      </c>
      <c r="BC250" s="101">
        <v>0</v>
      </c>
      <c r="BD250" s="101">
        <v>6567534.0700000003</v>
      </c>
      <c r="BE250" s="101">
        <v>2790464.4935000003</v>
      </c>
      <c r="BF250" s="101">
        <v>17906961.609999999</v>
      </c>
      <c r="BG250" s="101">
        <v>3419293.9399999995</v>
      </c>
      <c r="BH250" s="101">
        <v>4906135</v>
      </c>
      <c r="BI250" s="101">
        <v>12607249.100000001</v>
      </c>
      <c r="BJ250" s="101">
        <v>3337203.24</v>
      </c>
      <c r="BK250" s="101">
        <v>0</v>
      </c>
      <c r="BL250" s="101">
        <v>8467413.4199999999</v>
      </c>
      <c r="BM250" s="101">
        <v>0</v>
      </c>
      <c r="BN250" s="101">
        <v>10740394.319999998</v>
      </c>
      <c r="BO250" s="101">
        <v>1355865.11</v>
      </c>
      <c r="BP250" s="101">
        <v>2242574.36</v>
      </c>
      <c r="BQ250" s="101">
        <v>1546223.81</v>
      </c>
      <c r="BR250" s="101">
        <v>0</v>
      </c>
      <c r="BS250" s="101">
        <v>16857003.66</v>
      </c>
      <c r="BT250" s="101">
        <v>2767763.0200000005</v>
      </c>
      <c r="BU250" s="101">
        <v>253196236.09999999</v>
      </c>
      <c r="BV250" s="101">
        <v>40136683.710000001</v>
      </c>
      <c r="BW250" s="101">
        <v>3432077.8199999989</v>
      </c>
      <c r="BX250" s="101">
        <v>13878886.42</v>
      </c>
      <c r="BY250" s="101">
        <v>6757918.0299999993</v>
      </c>
      <c r="BZ250" s="101">
        <v>1806901.8099999998</v>
      </c>
      <c r="CA250" s="101">
        <v>0</v>
      </c>
      <c r="CB250" s="101">
        <v>5927808.3200000003</v>
      </c>
      <c r="CC250" s="101">
        <v>0</v>
      </c>
      <c r="CD250" s="96"/>
    </row>
    <row r="251" spans="1:100" s="93" customFormat="1" x14ac:dyDescent="0.2">
      <c r="A251" s="98" t="s">
        <v>253</v>
      </c>
      <c r="E251" s="94"/>
      <c r="F251" s="95"/>
      <c r="H251" s="100">
        <v>246360016.24999997</v>
      </c>
      <c r="I251" s="101">
        <v>13122890.970000001</v>
      </c>
      <c r="J251" s="101">
        <v>1110089.3600000001</v>
      </c>
      <c r="K251" s="101">
        <v>12871964.73</v>
      </c>
      <c r="L251" s="101">
        <v>0</v>
      </c>
      <c r="M251" s="101">
        <v>11056985.73</v>
      </c>
      <c r="N251" s="101">
        <v>19760560.030000001</v>
      </c>
      <c r="O251" s="101">
        <v>0</v>
      </c>
      <c r="P251" s="101">
        <v>9416458.6899999976</v>
      </c>
      <c r="Q251" s="101">
        <v>2465654.2799999998</v>
      </c>
      <c r="R251" s="101">
        <v>824638.84999999986</v>
      </c>
      <c r="S251" s="101">
        <v>6144806.2199999997</v>
      </c>
      <c r="T251" s="101">
        <v>730184.54999999993</v>
      </c>
      <c r="U251" s="101">
        <v>2416767.3100000005</v>
      </c>
      <c r="V251" s="101">
        <v>18601178.529999997</v>
      </c>
      <c r="W251" s="101">
        <v>0</v>
      </c>
      <c r="X251" s="101">
        <v>13263122.73</v>
      </c>
      <c r="Y251" s="101">
        <v>25310134.599999998</v>
      </c>
      <c r="Z251" s="101">
        <v>7273016.8200000003</v>
      </c>
      <c r="AA251" s="101">
        <v>1605578.5815000003</v>
      </c>
      <c r="AB251" s="101">
        <v>7805877.4500000011</v>
      </c>
      <c r="AC251" s="101">
        <v>6002783.96</v>
      </c>
      <c r="AD251" s="101">
        <v>1565266.1799999997</v>
      </c>
      <c r="AE251" s="101">
        <v>14709333.180000002</v>
      </c>
      <c r="AF251" s="101">
        <v>3388617</v>
      </c>
      <c r="AG251" s="101">
        <v>0</v>
      </c>
      <c r="AH251" s="101">
        <v>0</v>
      </c>
      <c r="AI251" s="101">
        <v>6452824.0799999982</v>
      </c>
      <c r="AJ251" s="101">
        <v>1089703.83</v>
      </c>
      <c r="AK251" s="101">
        <v>0</v>
      </c>
      <c r="AL251" s="101">
        <v>584259.69999999995</v>
      </c>
      <c r="AM251" s="101">
        <v>1090444.54</v>
      </c>
      <c r="AN251" s="101">
        <v>0</v>
      </c>
      <c r="AO251" s="101">
        <v>525977906.26999998</v>
      </c>
      <c r="AP251" s="101">
        <v>80181186.020500004</v>
      </c>
      <c r="AQ251" s="101">
        <v>6121413.3799999999</v>
      </c>
      <c r="AR251" s="101">
        <v>0</v>
      </c>
      <c r="AS251" s="773">
        <v>7017165.0899999999</v>
      </c>
      <c r="AT251" s="101">
        <v>18911858.689999998</v>
      </c>
      <c r="AU251" s="101">
        <v>2668435.8000000003</v>
      </c>
      <c r="AV251" s="101">
        <v>5188176.93</v>
      </c>
      <c r="AW251" s="101">
        <v>38287945.830000006</v>
      </c>
      <c r="AX251" s="101">
        <v>0</v>
      </c>
      <c r="AY251" s="101">
        <v>10485033</v>
      </c>
      <c r="AZ251" s="101">
        <v>11873565.219999999</v>
      </c>
      <c r="BA251" s="101">
        <v>18278751.41</v>
      </c>
      <c r="BB251" s="101">
        <v>2911179.0199999996</v>
      </c>
      <c r="BC251" s="101">
        <v>0</v>
      </c>
      <c r="BD251" s="101">
        <v>6656815.5446159998</v>
      </c>
      <c r="BE251" s="101">
        <v>2775791.6745000007</v>
      </c>
      <c r="BF251" s="101">
        <v>18103232.030000001</v>
      </c>
      <c r="BG251" s="101">
        <v>3189463.42</v>
      </c>
      <c r="BH251" s="101">
        <v>5937171</v>
      </c>
      <c r="BI251" s="101">
        <v>12083295.920000002</v>
      </c>
      <c r="BJ251" s="101">
        <v>3468415.86</v>
      </c>
      <c r="BK251" s="101">
        <v>0</v>
      </c>
      <c r="BL251" s="101">
        <v>9197488.3625999987</v>
      </c>
      <c r="BM251" s="101">
        <v>0</v>
      </c>
      <c r="BN251" s="101">
        <v>10623175.08</v>
      </c>
      <c r="BO251" s="101">
        <v>1411560.8300000003</v>
      </c>
      <c r="BP251" s="101">
        <v>2215870.88</v>
      </c>
      <c r="BQ251" s="101">
        <v>1495092.9800000002</v>
      </c>
      <c r="BR251" s="101">
        <v>0</v>
      </c>
      <c r="BS251" s="101">
        <v>15980376.920000002</v>
      </c>
      <c r="BT251" s="101">
        <v>2794063.3600000003</v>
      </c>
      <c r="BU251" s="101">
        <v>254882858.45999998</v>
      </c>
      <c r="BV251" s="101">
        <v>40002780.729999997</v>
      </c>
      <c r="BW251" s="101">
        <v>3505519.16</v>
      </c>
      <c r="BX251" s="101">
        <v>13591305.300000001</v>
      </c>
      <c r="BY251" s="101">
        <v>6580465.9900000002</v>
      </c>
      <c r="BZ251" s="101">
        <v>1856980.2000000002</v>
      </c>
      <c r="CA251" s="101">
        <v>0</v>
      </c>
      <c r="CB251" s="101">
        <v>5997246.6799999997</v>
      </c>
      <c r="CC251" s="101">
        <v>0</v>
      </c>
      <c r="CD251" s="96"/>
    </row>
    <row r="252" spans="1:100" s="93" customFormat="1" x14ac:dyDescent="0.2">
      <c r="A252" s="93" t="s">
        <v>254</v>
      </c>
      <c r="D252" s="93" t="s">
        <v>252</v>
      </c>
      <c r="E252" s="94"/>
      <c r="F252" s="95"/>
      <c r="H252" s="100">
        <v>497115696.43934584</v>
      </c>
      <c r="I252" s="101">
        <v>14233880.81505576</v>
      </c>
      <c r="J252" s="101">
        <v>602858.2400142242</v>
      </c>
      <c r="K252" s="101">
        <v>13641781.639215052</v>
      </c>
      <c r="L252" s="101">
        <v>0</v>
      </c>
      <c r="M252" s="101">
        <v>11698662.164011417</v>
      </c>
      <c r="N252" s="101">
        <v>26038314.494861163</v>
      </c>
      <c r="O252" s="101">
        <v>0</v>
      </c>
      <c r="P252" s="101">
        <v>16301128.706604192</v>
      </c>
      <c r="Q252" s="101">
        <v>2628436.3986561061</v>
      </c>
      <c r="R252" s="101">
        <v>236824.91560448825</v>
      </c>
      <c r="S252" s="101">
        <v>4953086.3808894996</v>
      </c>
      <c r="T252" s="101">
        <v>516778.37578573392</v>
      </c>
      <c r="U252" s="101">
        <v>2428306.7049044142</v>
      </c>
      <c r="V252" s="101">
        <v>26671124.657178171</v>
      </c>
      <c r="W252" s="101">
        <v>0</v>
      </c>
      <c r="X252" s="101">
        <v>20560305.920738835</v>
      </c>
      <c r="Y252" s="101">
        <v>39064213.953404017</v>
      </c>
      <c r="Z252" s="101">
        <v>8903938.1415213458</v>
      </c>
      <c r="AA252" s="101">
        <v>798526.3009556497</v>
      </c>
      <c r="AB252" s="101">
        <v>10269224.170824971</v>
      </c>
      <c r="AC252" s="101">
        <v>8034349.7826004932</v>
      </c>
      <c r="AD252" s="101">
        <v>931035.91142760753</v>
      </c>
      <c r="AE252" s="101">
        <v>17850661.354483981</v>
      </c>
      <c r="AF252" s="101">
        <v>3758286.1383864204</v>
      </c>
      <c r="AG252" s="101">
        <v>0</v>
      </c>
      <c r="AH252" s="101">
        <v>0</v>
      </c>
      <c r="AI252" s="101">
        <v>12189535.262022195</v>
      </c>
      <c r="AJ252" s="101">
        <v>368521.61690336018</v>
      </c>
      <c r="AK252" s="101">
        <v>0</v>
      </c>
      <c r="AL252" s="101">
        <v>152566.24398924696</v>
      </c>
      <c r="AM252" s="101">
        <v>613883.9456970446</v>
      </c>
      <c r="AN252" s="101">
        <v>0</v>
      </c>
      <c r="AO252" s="101">
        <v>874005187.64851189</v>
      </c>
      <c r="AP252" s="101">
        <v>170827553.55818588</v>
      </c>
      <c r="AQ252" s="101">
        <v>10012926.291526053</v>
      </c>
      <c r="AR252" s="101">
        <v>0</v>
      </c>
      <c r="AS252" s="773">
        <v>8971879.8262589332</v>
      </c>
      <c r="AT252" s="101">
        <v>33707186.250976525</v>
      </c>
      <c r="AU252" s="101">
        <v>2660380.4791104225</v>
      </c>
      <c r="AV252" s="101">
        <v>5058682.2282778099</v>
      </c>
      <c r="AW252" s="101">
        <v>53390903.102984577</v>
      </c>
      <c r="AX252" s="101">
        <v>0</v>
      </c>
      <c r="AY252" s="101">
        <v>18354677.938026402</v>
      </c>
      <c r="AZ252" s="101">
        <v>17444217.610926379</v>
      </c>
      <c r="BA252" s="101">
        <v>25695030.210767802</v>
      </c>
      <c r="BB252" s="101">
        <v>4466080.1324753743</v>
      </c>
      <c r="BC252" s="101">
        <v>0</v>
      </c>
      <c r="BD252" s="101">
        <v>11154005.147768533</v>
      </c>
      <c r="BE252" s="101">
        <v>1483587.5768018942</v>
      </c>
      <c r="BF252" s="101">
        <v>35941071.058694936</v>
      </c>
      <c r="BG252" s="101">
        <v>3763493.8698211145</v>
      </c>
      <c r="BH252" s="101">
        <v>4807450.2407991914</v>
      </c>
      <c r="BI252" s="101">
        <v>22784127.590868939</v>
      </c>
      <c r="BJ252" s="101">
        <v>2666140.6644760952</v>
      </c>
      <c r="BK252" s="101">
        <v>0</v>
      </c>
      <c r="BL252" s="101">
        <v>13382599.586455351</v>
      </c>
      <c r="BM252" s="101">
        <v>0</v>
      </c>
      <c r="BN252" s="101">
        <v>12709727.306322565</v>
      </c>
      <c r="BO252" s="101">
        <v>1269531.2168160325</v>
      </c>
      <c r="BP252" s="101">
        <v>1206954.0974528035</v>
      </c>
      <c r="BQ252" s="101">
        <v>929922.01196271461</v>
      </c>
      <c r="BR252" s="101">
        <v>0</v>
      </c>
      <c r="BS252" s="101">
        <v>21435307.008486953</v>
      </c>
      <c r="BT252" s="101">
        <v>2565809.3552506133</v>
      </c>
      <c r="BU252" s="101">
        <v>652375141.09163439</v>
      </c>
      <c r="BV252" s="101">
        <v>68419347.232468039</v>
      </c>
      <c r="BW252" s="101">
        <v>3120994.7430953728</v>
      </c>
      <c r="BX252" s="101">
        <v>34310087.817389674</v>
      </c>
      <c r="BY252" s="101">
        <v>5352054.5079991966</v>
      </c>
      <c r="BZ252" s="101">
        <v>1436725.053608201</v>
      </c>
      <c r="CA252" s="101">
        <v>0</v>
      </c>
      <c r="CB252" s="101">
        <v>8361826.2775248</v>
      </c>
      <c r="CC252" s="101">
        <v>0</v>
      </c>
      <c r="CD252" s="96"/>
    </row>
    <row r="253" spans="1:100" s="93" customFormat="1" x14ac:dyDescent="0.2">
      <c r="A253" s="93" t="s">
        <v>255</v>
      </c>
      <c r="E253" s="94"/>
      <c r="F253" s="95"/>
      <c r="H253" s="100">
        <v>482435862.56239265</v>
      </c>
      <c r="I253" s="101">
        <v>13699274.690638019</v>
      </c>
      <c r="J253" s="101">
        <v>561793.14426792075</v>
      </c>
      <c r="K253" s="101">
        <v>13356759.655026169</v>
      </c>
      <c r="L253" s="101">
        <v>0</v>
      </c>
      <c r="M253" s="101">
        <v>12368681.27400014</v>
      </c>
      <c r="N253" s="101">
        <v>25163397.485027045</v>
      </c>
      <c r="O253" s="101">
        <v>0</v>
      </c>
      <c r="P253" s="101">
        <v>16367734.588905955</v>
      </c>
      <c r="Q253" s="101">
        <v>2452597.1207819111</v>
      </c>
      <c r="R253" s="101">
        <v>224680.16264002034</v>
      </c>
      <c r="S253" s="101">
        <v>4915177.9415831128</v>
      </c>
      <c r="T253" s="101">
        <v>501877.59495988337</v>
      </c>
      <c r="U253" s="101">
        <v>2377428.9344440014</v>
      </c>
      <c r="V253" s="101">
        <v>25608030.65454283</v>
      </c>
      <c r="W253" s="101">
        <v>0</v>
      </c>
      <c r="X253" s="101">
        <v>20234041.366749961</v>
      </c>
      <c r="Y253" s="101">
        <v>37056688.3909107</v>
      </c>
      <c r="Z253" s="101">
        <v>8737694.9062643275</v>
      </c>
      <c r="AA253" s="101">
        <v>777752.03283990931</v>
      </c>
      <c r="AB253" s="101">
        <v>9903133.8942509033</v>
      </c>
      <c r="AC253" s="101">
        <v>7611893.542831189</v>
      </c>
      <c r="AD253" s="101">
        <v>899994.27580755937</v>
      </c>
      <c r="AE253" s="101">
        <v>17354767.16706745</v>
      </c>
      <c r="AF253" s="101">
        <v>3604655.6607308253</v>
      </c>
      <c r="AG253" s="101">
        <v>0</v>
      </c>
      <c r="AH253" s="101">
        <v>0</v>
      </c>
      <c r="AI253" s="101">
        <v>11687866.711311568</v>
      </c>
      <c r="AJ253" s="101">
        <v>353090.361734637</v>
      </c>
      <c r="AK253" s="101">
        <v>0</v>
      </c>
      <c r="AL253" s="101">
        <v>148206.50537896817</v>
      </c>
      <c r="AM253" s="101">
        <v>579722.6880759442</v>
      </c>
      <c r="AN253" s="101">
        <v>0</v>
      </c>
      <c r="AO253" s="101">
        <v>867736322.7496779</v>
      </c>
      <c r="AP253" s="101">
        <v>167096745.32672226</v>
      </c>
      <c r="AQ253" s="101">
        <v>10303062.649888143</v>
      </c>
      <c r="AR253" s="101">
        <v>0</v>
      </c>
      <c r="AS253" s="773">
        <v>8555763.649686845</v>
      </c>
      <c r="AT253" s="101">
        <v>32485556.305745568</v>
      </c>
      <c r="AU253" s="101">
        <v>2649011.2768725012</v>
      </c>
      <c r="AV253" s="101">
        <v>4823179.1478383197</v>
      </c>
      <c r="AW253" s="101">
        <v>52935174.948105723</v>
      </c>
      <c r="AX253" s="101">
        <v>0</v>
      </c>
      <c r="AY253" s="101">
        <v>17619203.565675151</v>
      </c>
      <c r="AZ253" s="101">
        <v>16569447.099992882</v>
      </c>
      <c r="BA253" s="101">
        <v>24908995.846892793</v>
      </c>
      <c r="BB253" s="101">
        <v>4308622.3790983101</v>
      </c>
      <c r="BC253" s="101">
        <v>0</v>
      </c>
      <c r="BD253" s="101">
        <v>10718412.765907064</v>
      </c>
      <c r="BE253" s="101">
        <v>1409058.2746113227</v>
      </c>
      <c r="BF253" s="101">
        <v>34580796.215150096</v>
      </c>
      <c r="BG253" s="101">
        <v>3606292.0500037801</v>
      </c>
      <c r="BH253" s="101">
        <v>4612940.3712696014</v>
      </c>
      <c r="BI253" s="101">
        <v>22293683.17757066</v>
      </c>
      <c r="BJ253" s="101">
        <v>2484957.2889618101</v>
      </c>
      <c r="BK253" s="101">
        <v>0</v>
      </c>
      <c r="BL253" s="101">
        <v>12489193.781633697</v>
      </c>
      <c r="BM253" s="101">
        <v>0</v>
      </c>
      <c r="BN253" s="101">
        <v>12100328.412089454</v>
      </c>
      <c r="BO253" s="101">
        <v>1207746.3242762792</v>
      </c>
      <c r="BP253" s="101">
        <v>1169179.8312423441</v>
      </c>
      <c r="BQ253" s="101">
        <v>919914.91795647051</v>
      </c>
      <c r="BR253" s="101">
        <v>0</v>
      </c>
      <c r="BS253" s="101">
        <v>20471244.182584889</v>
      </c>
      <c r="BT253" s="101">
        <v>2571495.3190763434</v>
      </c>
      <c r="BU253" s="101">
        <v>647906435.56851757</v>
      </c>
      <c r="BV253" s="101">
        <v>66700666.413086109</v>
      </c>
      <c r="BW253" s="101">
        <v>3031566.4090925069</v>
      </c>
      <c r="BX253" s="101">
        <v>32994597.388461564</v>
      </c>
      <c r="BY253" s="101">
        <v>5294377.6524704406</v>
      </c>
      <c r="BZ253" s="101">
        <v>1420411.9648874428</v>
      </c>
      <c r="CA253" s="101">
        <v>0</v>
      </c>
      <c r="CB253" s="101">
        <v>8097246.2413520673</v>
      </c>
      <c r="CC253" s="101">
        <v>0</v>
      </c>
      <c r="CD253" s="96"/>
    </row>
    <row r="254" spans="1:100" s="93" customFormat="1" x14ac:dyDescent="0.2">
      <c r="A254" s="93" t="s">
        <v>256</v>
      </c>
      <c r="D254" s="93" t="s">
        <v>252</v>
      </c>
      <c r="E254" s="94"/>
      <c r="F254" s="95"/>
      <c r="H254" s="100">
        <v>754668088.66934586</v>
      </c>
      <c r="I254" s="101">
        <v>26224814.845055759</v>
      </c>
      <c r="J254" s="101">
        <v>1686235.4800142241</v>
      </c>
      <c r="K254" s="101">
        <v>26955316.859215051</v>
      </c>
      <c r="L254" s="101">
        <v>0</v>
      </c>
      <c r="M254" s="101">
        <v>21770577.404011417</v>
      </c>
      <c r="N254" s="101">
        <v>45082250.024861157</v>
      </c>
      <c r="O254" s="101">
        <v>0</v>
      </c>
      <c r="P254" s="101">
        <v>26306344.396604195</v>
      </c>
      <c r="Q254" s="101">
        <v>5230753.3686561054</v>
      </c>
      <c r="R254" s="101">
        <v>1055872.8556044884</v>
      </c>
      <c r="S254" s="101">
        <v>11482969.2908895</v>
      </c>
      <c r="T254" s="101">
        <v>1207885.8657857338</v>
      </c>
      <c r="U254" s="101">
        <v>5216114.614904413</v>
      </c>
      <c r="V254" s="101">
        <v>45032973.797178172</v>
      </c>
      <c r="W254" s="101">
        <v>0</v>
      </c>
      <c r="X254" s="101">
        <v>33858673.570738837</v>
      </c>
      <c r="Y254" s="101">
        <v>63496958.673404016</v>
      </c>
      <c r="Z254" s="101">
        <v>16165659.711521346</v>
      </c>
      <c r="AA254" s="101">
        <v>2508193.4709556494</v>
      </c>
      <c r="AB254" s="101">
        <v>17625637.12082497</v>
      </c>
      <c r="AC254" s="101">
        <v>13890202.932600494</v>
      </c>
      <c r="AD254" s="101">
        <v>2560291.5314276069</v>
      </c>
      <c r="AE254" s="101">
        <v>32417207.134483978</v>
      </c>
      <c r="AF254" s="101">
        <v>6909837.3283864204</v>
      </c>
      <c r="AG254" s="101">
        <v>0</v>
      </c>
      <c r="AH254" s="101">
        <v>0</v>
      </c>
      <c r="AI254" s="101">
        <v>18405232.292022198</v>
      </c>
      <c r="AJ254" s="101">
        <v>1454856.9869033601</v>
      </c>
      <c r="AK254" s="101">
        <v>0</v>
      </c>
      <c r="AL254" s="101">
        <v>658730.50398924691</v>
      </c>
      <c r="AM254" s="101">
        <v>1605521.7456970448</v>
      </c>
      <c r="AN254" s="101">
        <v>0</v>
      </c>
      <c r="AO254" s="101">
        <v>1412623382.278512</v>
      </c>
      <c r="AP254" s="101">
        <v>249159924.3456859</v>
      </c>
      <c r="AQ254" s="101">
        <v>15778586.941526052</v>
      </c>
      <c r="AR254" s="101">
        <v>0</v>
      </c>
      <c r="AS254" s="773">
        <v>15932369.146258933</v>
      </c>
      <c r="AT254" s="101">
        <v>51229035.310976528</v>
      </c>
      <c r="AU254" s="101">
        <v>5278676.5891104229</v>
      </c>
      <c r="AV254" s="101">
        <v>10050502.40827781</v>
      </c>
      <c r="AW254" s="101">
        <v>91255367.282984585</v>
      </c>
      <c r="AX254" s="101">
        <v>0</v>
      </c>
      <c r="AY254" s="101">
        <v>28291091.938026402</v>
      </c>
      <c r="AZ254" s="101">
        <v>29795311.760926377</v>
      </c>
      <c r="BA254" s="101">
        <v>44043782.6307678</v>
      </c>
      <c r="BB254" s="101">
        <v>7240799.6624753736</v>
      </c>
      <c r="BC254" s="101">
        <v>0</v>
      </c>
      <c r="BD254" s="101">
        <v>17721539.217768535</v>
      </c>
      <c r="BE254" s="101">
        <v>4274052.0703018941</v>
      </c>
      <c r="BF254" s="101">
        <v>53848032.668694936</v>
      </c>
      <c r="BG254" s="101">
        <v>7182787.8098211139</v>
      </c>
      <c r="BH254" s="101">
        <v>9713585.2407991923</v>
      </c>
      <c r="BI254" s="101">
        <v>35391376.690868944</v>
      </c>
      <c r="BJ254" s="101">
        <v>6003343.904476095</v>
      </c>
      <c r="BK254" s="101">
        <v>0</v>
      </c>
      <c r="BL254" s="101">
        <v>21850013.006455351</v>
      </c>
      <c r="BM254" s="101">
        <v>0</v>
      </c>
      <c r="BN254" s="101">
        <v>23450121.626322564</v>
      </c>
      <c r="BO254" s="101">
        <v>2625396.3268160326</v>
      </c>
      <c r="BP254" s="101">
        <v>3449528.4574528034</v>
      </c>
      <c r="BQ254" s="101">
        <v>2476145.8219627147</v>
      </c>
      <c r="BR254" s="101">
        <v>0</v>
      </c>
      <c r="BS254" s="101">
        <v>38292310.668486953</v>
      </c>
      <c r="BT254" s="101">
        <v>5333572.3752506133</v>
      </c>
      <c r="BU254" s="101">
        <v>905571377.19163442</v>
      </c>
      <c r="BV254" s="101">
        <v>108556030.94246805</v>
      </c>
      <c r="BW254" s="101">
        <v>6553072.5630953722</v>
      </c>
      <c r="BX254" s="101">
        <v>48188974.237389676</v>
      </c>
      <c r="BY254" s="101">
        <v>12109972.537999196</v>
      </c>
      <c r="BZ254" s="101">
        <v>3243626.863608201</v>
      </c>
      <c r="CA254" s="101">
        <v>0</v>
      </c>
      <c r="CB254" s="101">
        <v>14289634.597524799</v>
      </c>
      <c r="CC254" s="101">
        <v>0</v>
      </c>
      <c r="CD254" s="96"/>
    </row>
    <row r="255" spans="1:100" s="93" customFormat="1" x14ac:dyDescent="0.2">
      <c r="A255" s="93" t="s">
        <v>158</v>
      </c>
      <c r="D255" s="93" t="s">
        <v>257</v>
      </c>
      <c r="E255" s="94"/>
      <c r="F255" s="95"/>
      <c r="H255" s="100">
        <v>754668088.66934586</v>
      </c>
      <c r="I255" s="100">
        <v>26224814.845055759</v>
      </c>
      <c r="J255" s="100">
        <v>1686235.4800142241</v>
      </c>
      <c r="K255" s="100">
        <v>26955316.859215051</v>
      </c>
      <c r="L255" s="100">
        <v>0</v>
      </c>
      <c r="M255" s="100">
        <v>21770577.404011417</v>
      </c>
      <c r="N255" s="100">
        <v>45082250.024861157</v>
      </c>
      <c r="O255" s="100">
        <v>0</v>
      </c>
      <c r="P255" s="100">
        <v>26306344.396604195</v>
      </c>
      <c r="Q255" s="100">
        <v>5230753.3686561054</v>
      </c>
      <c r="R255" s="100">
        <v>1055872.8556044884</v>
      </c>
      <c r="S255" s="100">
        <v>11482969.2908895</v>
      </c>
      <c r="T255" s="100">
        <v>1207885.8657857338</v>
      </c>
      <c r="U255" s="100">
        <v>5216114.614904413</v>
      </c>
      <c r="V255" s="100">
        <v>45032973.797178172</v>
      </c>
      <c r="W255" s="100">
        <v>0</v>
      </c>
      <c r="X255" s="100">
        <v>33858673.570738837</v>
      </c>
      <c r="Y255" s="100">
        <v>63496958.673404016</v>
      </c>
      <c r="Z255" s="100">
        <v>16165659.711521346</v>
      </c>
      <c r="AA255" s="100">
        <v>2508193.4709556494</v>
      </c>
      <c r="AB255" s="100">
        <v>17625637.12082497</v>
      </c>
      <c r="AC255" s="100">
        <v>13890202.932600494</v>
      </c>
      <c r="AD255" s="100">
        <v>2560291.5314276069</v>
      </c>
      <c r="AE255" s="100">
        <v>32417207.134483978</v>
      </c>
      <c r="AF255" s="100">
        <v>6909837.3283864204</v>
      </c>
      <c r="AG255" s="100">
        <v>0</v>
      </c>
      <c r="AH255" s="100">
        <v>0</v>
      </c>
      <c r="AI255" s="100">
        <v>18405232.292022198</v>
      </c>
      <c r="AJ255" s="100">
        <v>1454856.9869033601</v>
      </c>
      <c r="AK255" s="100">
        <v>0</v>
      </c>
      <c r="AL255" s="100">
        <v>658730.50398924691</v>
      </c>
      <c r="AM255" s="100">
        <v>1605521.7456970448</v>
      </c>
      <c r="AN255" s="100">
        <v>0</v>
      </c>
      <c r="AO255" s="100">
        <v>1412623382.278512</v>
      </c>
      <c r="AP255" s="100">
        <v>249159924.3456859</v>
      </c>
      <c r="AQ255" s="100">
        <v>15778586.941526052</v>
      </c>
      <c r="AR255" s="100">
        <v>0</v>
      </c>
      <c r="AS255" s="773">
        <v>15932369.146258933</v>
      </c>
      <c r="AT255" s="100">
        <v>51229035.310976528</v>
      </c>
      <c r="AU255" s="100">
        <v>5278676.5891104229</v>
      </c>
      <c r="AV255" s="100">
        <v>10050502.40827781</v>
      </c>
      <c r="AW255" s="100">
        <v>91255367.282984585</v>
      </c>
      <c r="AX255" s="100">
        <v>0</v>
      </c>
      <c r="AY255" s="100">
        <v>28291091.938026402</v>
      </c>
      <c r="AZ255" s="100">
        <v>29795311.760926377</v>
      </c>
      <c r="BA255" s="100">
        <v>44043782.6307678</v>
      </c>
      <c r="BB255" s="100">
        <v>7240799.6624753736</v>
      </c>
      <c r="BC255" s="100">
        <v>0</v>
      </c>
      <c r="BD255" s="100">
        <v>17721539.217768535</v>
      </c>
      <c r="BE255" s="100">
        <v>4274052.0703018941</v>
      </c>
      <c r="BF255" s="100">
        <v>53848032.668694936</v>
      </c>
      <c r="BG255" s="100">
        <v>7182787.8098211139</v>
      </c>
      <c r="BH255" s="100">
        <v>9713585.2407991923</v>
      </c>
      <c r="BI255" s="100">
        <v>35391376.690868944</v>
      </c>
      <c r="BJ255" s="100">
        <v>6003343.904476095</v>
      </c>
      <c r="BK255" s="100">
        <v>0</v>
      </c>
      <c r="BL255" s="100">
        <v>21850013.006455351</v>
      </c>
      <c r="BM255" s="100">
        <v>0</v>
      </c>
      <c r="BN255" s="100">
        <v>23450121.626322564</v>
      </c>
      <c r="BO255" s="100">
        <v>2625396.3268160326</v>
      </c>
      <c r="BP255" s="100">
        <v>3449528.4574528034</v>
      </c>
      <c r="BQ255" s="100">
        <v>2476145.8219627147</v>
      </c>
      <c r="BR255" s="100">
        <v>0</v>
      </c>
      <c r="BS255" s="100">
        <v>38292310.668486953</v>
      </c>
      <c r="BT255" s="100">
        <v>5333572.3752506133</v>
      </c>
      <c r="BU255" s="100">
        <v>905571377.19163442</v>
      </c>
      <c r="BV255" s="100">
        <v>108556030.94246805</v>
      </c>
      <c r="BW255" s="100">
        <v>6553072.5630953722</v>
      </c>
      <c r="BX255" s="100">
        <v>48188974.237389676</v>
      </c>
      <c r="BY255" s="100">
        <v>12109972.537999196</v>
      </c>
      <c r="BZ255" s="100">
        <v>3243626.863608201</v>
      </c>
      <c r="CA255" s="100">
        <v>0</v>
      </c>
      <c r="CB255" s="100">
        <v>14289634.597524799</v>
      </c>
      <c r="CC255" s="100">
        <v>0</v>
      </c>
      <c r="CD255" s="100">
        <v>0</v>
      </c>
    </row>
    <row r="256" spans="1:100" s="93" customFormat="1" x14ac:dyDescent="0.2">
      <c r="A256" s="93" t="s">
        <v>157</v>
      </c>
      <c r="E256" s="94"/>
      <c r="F256" s="95"/>
      <c r="H256" s="100">
        <v>728795878.81239259</v>
      </c>
      <c r="I256" s="100">
        <v>26822165.660638019</v>
      </c>
      <c r="J256" s="100">
        <v>1671882.5042679207</v>
      </c>
      <c r="K256" s="100">
        <v>26228724.385026172</v>
      </c>
      <c r="L256" s="100">
        <v>0</v>
      </c>
      <c r="M256" s="100">
        <v>23425667.004000142</v>
      </c>
      <c r="N256" s="100">
        <v>44923957.515027046</v>
      </c>
      <c r="O256" s="100">
        <v>0</v>
      </c>
      <c r="P256" s="100">
        <v>25784193.27890595</v>
      </c>
      <c r="Q256" s="100">
        <v>4918251.4007819109</v>
      </c>
      <c r="R256" s="100">
        <v>1049319.0126400201</v>
      </c>
      <c r="S256" s="100">
        <v>11059984.161583113</v>
      </c>
      <c r="T256" s="100">
        <v>1232062.1449598833</v>
      </c>
      <c r="U256" s="100">
        <v>4794196.2444440015</v>
      </c>
      <c r="V256" s="100">
        <v>44209209.184542827</v>
      </c>
      <c r="W256" s="100">
        <v>0</v>
      </c>
      <c r="X256" s="100">
        <v>33497164.096749961</v>
      </c>
      <c r="Y256" s="100">
        <v>62366822.990910694</v>
      </c>
      <c r="Z256" s="100">
        <v>16010711.726264328</v>
      </c>
      <c r="AA256" s="100">
        <v>2383330.6143399095</v>
      </c>
      <c r="AB256" s="100">
        <v>17709011.344250903</v>
      </c>
      <c r="AC256" s="100">
        <v>13614677.502831189</v>
      </c>
      <c r="AD256" s="100">
        <v>2465260.4558075592</v>
      </c>
      <c r="AE256" s="100">
        <v>32064100.347067453</v>
      </c>
      <c r="AF256" s="100">
        <v>6993272.6607308257</v>
      </c>
      <c r="AG256" s="100">
        <v>0</v>
      </c>
      <c r="AH256" s="100">
        <v>0</v>
      </c>
      <c r="AI256" s="100">
        <v>18140690.791311566</v>
      </c>
      <c r="AJ256" s="100">
        <v>1442794.1917346371</v>
      </c>
      <c r="AK256" s="100">
        <v>0</v>
      </c>
      <c r="AL256" s="100">
        <v>732466.20537896815</v>
      </c>
      <c r="AM256" s="100">
        <v>1670167.2280759444</v>
      </c>
      <c r="AN256" s="100">
        <v>0</v>
      </c>
      <c r="AO256" s="100">
        <v>1393714229.0196779</v>
      </c>
      <c r="AP256" s="100">
        <v>247277931.34722227</v>
      </c>
      <c r="AQ256" s="100">
        <v>16424476.029888142</v>
      </c>
      <c r="AR256" s="100">
        <v>0</v>
      </c>
      <c r="AS256" s="773">
        <v>15572928.739686845</v>
      </c>
      <c r="AT256" s="100">
        <v>51397414.995745569</v>
      </c>
      <c r="AU256" s="100">
        <v>5317447.0768725015</v>
      </c>
      <c r="AV256" s="100">
        <v>10011356.07783832</v>
      </c>
      <c r="AW256" s="100">
        <v>91223120.778105736</v>
      </c>
      <c r="AX256" s="100">
        <v>0</v>
      </c>
      <c r="AY256" s="100">
        <v>28104236.565675151</v>
      </c>
      <c r="AZ256" s="100">
        <v>28443012.319992881</v>
      </c>
      <c r="BA256" s="100">
        <v>43187747.256892793</v>
      </c>
      <c r="BB256" s="100">
        <v>7219801.3990983097</v>
      </c>
      <c r="BC256" s="100">
        <v>0</v>
      </c>
      <c r="BD256" s="100">
        <v>17375228.310523063</v>
      </c>
      <c r="BE256" s="100">
        <v>4184849.9491113233</v>
      </c>
      <c r="BF256" s="100">
        <v>52684028.245150097</v>
      </c>
      <c r="BG256" s="100">
        <v>6795755.47000378</v>
      </c>
      <c r="BH256" s="100">
        <v>10550111.371269602</v>
      </c>
      <c r="BI256" s="100">
        <v>34376979.097570658</v>
      </c>
      <c r="BJ256" s="100">
        <v>5953373.1489618104</v>
      </c>
      <c r="BK256" s="100">
        <v>0</v>
      </c>
      <c r="BL256" s="100">
        <v>21686682.144233696</v>
      </c>
      <c r="BM256" s="100">
        <v>0</v>
      </c>
      <c r="BN256" s="100">
        <v>22723503.492089454</v>
      </c>
      <c r="BO256" s="100">
        <v>2619307.1542762797</v>
      </c>
      <c r="BP256" s="100">
        <v>3385050.7112423442</v>
      </c>
      <c r="BQ256" s="100">
        <v>2415007.897956471</v>
      </c>
      <c r="BR256" s="100">
        <v>0</v>
      </c>
      <c r="BS256" s="100">
        <v>36451621.102584891</v>
      </c>
      <c r="BT256" s="100">
        <v>5365558.6790763438</v>
      </c>
      <c r="BU256" s="100">
        <v>902789294.02851748</v>
      </c>
      <c r="BV256" s="100">
        <v>106703447.14308611</v>
      </c>
      <c r="BW256" s="100">
        <v>6537085.5690925065</v>
      </c>
      <c r="BX256" s="100">
        <v>46585902.688461564</v>
      </c>
      <c r="BY256" s="100">
        <v>11874843.642470442</v>
      </c>
      <c r="BZ256" s="100">
        <v>3277392.1648874432</v>
      </c>
      <c r="CA256" s="100">
        <v>0</v>
      </c>
      <c r="CB256" s="100">
        <v>14094492.921352066</v>
      </c>
      <c r="CC256" s="100">
        <v>0</v>
      </c>
      <c r="CD256" s="100">
        <v>0</v>
      </c>
    </row>
    <row r="257" spans="1:82" s="111" customFormat="1" x14ac:dyDescent="0.2">
      <c r="E257" s="112"/>
      <c r="F257" s="113"/>
      <c r="H257" s="110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777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4"/>
      <c r="BX257" s="114"/>
      <c r="BY257" s="114"/>
      <c r="BZ257" s="114"/>
      <c r="CA257" s="114"/>
      <c r="CB257" s="114"/>
      <c r="CC257" s="114"/>
      <c r="CD257" s="114"/>
    </row>
    <row r="258" spans="1:82" s="111" customFormat="1" x14ac:dyDescent="0.2">
      <c r="A258" s="111" t="s">
        <v>258</v>
      </c>
      <c r="D258" s="115">
        <v>0</v>
      </c>
      <c r="E258" s="112"/>
      <c r="F258" s="113"/>
      <c r="H258" s="116">
        <v>0</v>
      </c>
      <c r="I258" s="117">
        <v>0</v>
      </c>
      <c r="J258" s="117">
        <v>0</v>
      </c>
      <c r="K258" s="117">
        <v>0</v>
      </c>
      <c r="L258" s="117">
        <v>0</v>
      </c>
      <c r="M258" s="117">
        <v>0</v>
      </c>
      <c r="N258" s="117">
        <v>0</v>
      </c>
      <c r="O258" s="117">
        <v>0</v>
      </c>
      <c r="P258" s="117">
        <v>0</v>
      </c>
      <c r="Q258" s="117">
        <v>0</v>
      </c>
      <c r="R258" s="117">
        <v>0</v>
      </c>
      <c r="S258" s="117">
        <v>0</v>
      </c>
      <c r="T258" s="117">
        <v>0</v>
      </c>
      <c r="U258" s="117">
        <v>0</v>
      </c>
      <c r="V258" s="117">
        <v>0</v>
      </c>
      <c r="W258" s="117">
        <v>0</v>
      </c>
      <c r="X258" s="117">
        <v>0</v>
      </c>
      <c r="Y258" s="117">
        <v>0</v>
      </c>
      <c r="Z258" s="117">
        <v>0</v>
      </c>
      <c r="AA258" s="117">
        <v>0</v>
      </c>
      <c r="AB258" s="117">
        <v>0</v>
      </c>
      <c r="AC258" s="117">
        <v>0</v>
      </c>
      <c r="AD258" s="117">
        <v>0</v>
      </c>
      <c r="AE258" s="117">
        <v>0</v>
      </c>
      <c r="AF258" s="117">
        <v>0</v>
      </c>
      <c r="AG258" s="117">
        <v>0</v>
      </c>
      <c r="AH258" s="117">
        <v>0</v>
      </c>
      <c r="AI258" s="117">
        <v>0</v>
      </c>
      <c r="AJ258" s="117">
        <v>0</v>
      </c>
      <c r="AK258" s="117">
        <v>0</v>
      </c>
      <c r="AL258" s="117">
        <v>0</v>
      </c>
      <c r="AM258" s="117">
        <v>0</v>
      </c>
      <c r="AN258" s="117">
        <v>0</v>
      </c>
      <c r="AO258" s="117">
        <v>0</v>
      </c>
      <c r="AP258" s="117">
        <v>0</v>
      </c>
      <c r="AQ258" s="117">
        <v>0</v>
      </c>
      <c r="AR258" s="117">
        <v>0</v>
      </c>
      <c r="AS258" s="801">
        <v>0</v>
      </c>
      <c r="AT258" s="117">
        <v>0</v>
      </c>
      <c r="AU258" s="117">
        <v>0</v>
      </c>
      <c r="AV258" s="117">
        <v>0</v>
      </c>
      <c r="AW258" s="117">
        <v>0</v>
      </c>
      <c r="AX258" s="117">
        <v>0</v>
      </c>
      <c r="AY258" s="117">
        <v>0</v>
      </c>
      <c r="AZ258" s="117">
        <v>0</v>
      </c>
      <c r="BA258" s="117">
        <v>0</v>
      </c>
      <c r="BB258" s="117">
        <v>0</v>
      </c>
      <c r="BC258" s="117">
        <v>0</v>
      </c>
      <c r="BD258" s="117">
        <v>0</v>
      </c>
      <c r="BE258" s="117">
        <v>0</v>
      </c>
      <c r="BF258" s="117">
        <v>0</v>
      </c>
      <c r="BG258" s="117">
        <v>0</v>
      </c>
      <c r="BH258" s="117">
        <v>0</v>
      </c>
      <c r="BI258" s="117">
        <v>0</v>
      </c>
      <c r="BJ258" s="117">
        <v>0</v>
      </c>
      <c r="BK258" s="117">
        <v>0</v>
      </c>
      <c r="BL258" s="117">
        <v>0</v>
      </c>
      <c r="BM258" s="117">
        <v>0</v>
      </c>
      <c r="BN258" s="117">
        <v>0</v>
      </c>
      <c r="BO258" s="117">
        <v>0</v>
      </c>
      <c r="BP258" s="117">
        <v>0</v>
      </c>
      <c r="BQ258" s="117">
        <v>0</v>
      </c>
      <c r="BR258" s="117">
        <v>0</v>
      </c>
      <c r="BS258" s="117">
        <v>0</v>
      </c>
      <c r="BT258" s="117">
        <v>0</v>
      </c>
      <c r="BU258" s="117">
        <v>0</v>
      </c>
      <c r="BV258" s="117">
        <v>0</v>
      </c>
      <c r="BW258" s="117">
        <v>0</v>
      </c>
      <c r="BX258" s="117">
        <v>0</v>
      </c>
      <c r="BY258" s="117">
        <v>0</v>
      </c>
      <c r="BZ258" s="117">
        <v>0</v>
      </c>
      <c r="CA258" s="117">
        <v>0</v>
      </c>
      <c r="CB258" s="117">
        <v>0</v>
      </c>
      <c r="CC258" s="117">
        <v>0</v>
      </c>
      <c r="CD258" s="114"/>
    </row>
    <row r="259" spans="1:82" s="111" customFormat="1" x14ac:dyDescent="0.2">
      <c r="D259" s="115">
        <v>63951347.586529441</v>
      </c>
      <c r="E259" s="112"/>
      <c r="F259" s="113"/>
      <c r="H259" s="116">
        <v>25872209.856953233</v>
      </c>
      <c r="I259" s="117">
        <v>-597350.81558226049</v>
      </c>
      <c r="J259" s="117">
        <v>14352.975746303098</v>
      </c>
      <c r="K259" s="117">
        <v>726592.47418888099</v>
      </c>
      <c r="L259" s="117">
        <v>0</v>
      </c>
      <c r="M259" s="117">
        <v>-1655089.5999887232</v>
      </c>
      <c r="N259" s="117">
        <v>158292.50983411074</v>
      </c>
      <c r="O259" s="117">
        <v>0</v>
      </c>
      <c r="P259" s="117">
        <v>522151.11769824289</v>
      </c>
      <c r="Q259" s="117">
        <v>312501.9678741945</v>
      </c>
      <c r="R259" s="117">
        <v>6553.8429644681746</v>
      </c>
      <c r="S259" s="117">
        <v>422985.12930638716</v>
      </c>
      <c r="T259" s="117">
        <v>-24176.279174149502</v>
      </c>
      <c r="U259" s="117">
        <v>421918.37046041107</v>
      </c>
      <c r="V259" s="117">
        <v>823764.61263534427</v>
      </c>
      <c r="W259" s="117">
        <v>0</v>
      </c>
      <c r="X259" s="117">
        <v>361509.47398887575</v>
      </c>
      <c r="Y259" s="117">
        <v>1130135.6824933179</v>
      </c>
      <c r="Z259" s="117">
        <v>154947.98525701836</v>
      </c>
      <c r="AA259" s="117">
        <v>124862.85661573987</v>
      </c>
      <c r="AB259" s="117">
        <v>-83374.223425934091</v>
      </c>
      <c r="AC259" s="117">
        <v>275525.42976930551</v>
      </c>
      <c r="AD259" s="117">
        <v>95031.075620047748</v>
      </c>
      <c r="AE259" s="117">
        <v>353106.78741652705</v>
      </c>
      <c r="AF259" s="117">
        <v>-83435.332344404887</v>
      </c>
      <c r="AG259" s="117">
        <v>0</v>
      </c>
      <c r="AH259" s="117">
        <v>0</v>
      </c>
      <c r="AI259" s="117">
        <v>264541.50071063265</v>
      </c>
      <c r="AJ259" s="117">
        <v>12062.79516872298</v>
      </c>
      <c r="AK259" s="117">
        <v>0</v>
      </c>
      <c r="AL259" s="117">
        <v>-73735.701389721246</v>
      </c>
      <c r="AM259" s="117">
        <v>-64645.482378899469</v>
      </c>
      <c r="AN259" s="117">
        <v>0</v>
      </c>
      <c r="AO259" s="117">
        <v>18909153.258834124</v>
      </c>
      <c r="AP259" s="117">
        <v>1881992.9984636307</v>
      </c>
      <c r="AQ259" s="117">
        <v>-645889.08836209122</v>
      </c>
      <c r="AR259" s="117">
        <v>0</v>
      </c>
      <c r="AS259" s="801">
        <v>359440.4065720886</v>
      </c>
      <c r="AT259" s="117">
        <v>-168379.68476903811</v>
      </c>
      <c r="AU259" s="117">
        <v>-38770.487762078643</v>
      </c>
      <c r="AV259" s="117">
        <v>39146.330439490266</v>
      </c>
      <c r="AW259" s="117">
        <v>32246.504878856242</v>
      </c>
      <c r="AX259" s="117">
        <v>0</v>
      </c>
      <c r="AY259" s="117">
        <v>186855.37235125154</v>
      </c>
      <c r="AZ259" s="117">
        <v>1352299.4409334958</v>
      </c>
      <c r="BA259" s="117">
        <v>856035.37387500703</v>
      </c>
      <c r="BB259" s="117">
        <v>20998.263377063908</v>
      </c>
      <c r="BC259" s="117">
        <v>0</v>
      </c>
      <c r="BD259" s="117">
        <v>346310.90724547114</v>
      </c>
      <c r="BE259" s="117">
        <v>89202.121190570761</v>
      </c>
      <c r="BF259" s="117">
        <v>1164004.423544839</v>
      </c>
      <c r="BG259" s="117">
        <v>387032.33981733397</v>
      </c>
      <c r="BH259" s="117">
        <v>-836526.13047040906</v>
      </c>
      <c r="BI259" s="117">
        <v>1014397.5932982825</v>
      </c>
      <c r="BJ259" s="117">
        <v>49970.755514285062</v>
      </c>
      <c r="BK259" s="117">
        <v>0</v>
      </c>
      <c r="BL259" s="117">
        <v>163330.8622216545</v>
      </c>
      <c r="BM259" s="117">
        <v>0</v>
      </c>
      <c r="BN259" s="117">
        <v>726618.13423310965</v>
      </c>
      <c r="BO259" s="117">
        <v>6089.1725397531409</v>
      </c>
      <c r="BP259" s="117">
        <v>64477.74621045962</v>
      </c>
      <c r="BQ259" s="117">
        <v>61137.924006243935</v>
      </c>
      <c r="BR259" s="117">
        <v>0</v>
      </c>
      <c r="BS259" s="117">
        <v>1840689.5659020618</v>
      </c>
      <c r="BT259" s="117">
        <v>-31986.303825730458</v>
      </c>
      <c r="BU259" s="117">
        <v>2782083.1631168723</v>
      </c>
      <c r="BV259" s="117">
        <v>1852583.7993819416</v>
      </c>
      <c r="BW259" s="117">
        <v>15986.994002865162</v>
      </c>
      <c r="BX259" s="117">
        <v>1603071.5489281118</v>
      </c>
      <c r="BY259" s="117">
        <v>235128.89552875515</v>
      </c>
      <c r="BZ259" s="117">
        <v>-33765.301279241918</v>
      </c>
      <c r="CA259" s="117">
        <v>0</v>
      </c>
      <c r="CB259" s="117">
        <v>195141.67617273238</v>
      </c>
      <c r="CC259" s="117">
        <v>0</v>
      </c>
      <c r="CD259" s="114"/>
    </row>
    <row r="260" spans="1:82" x14ac:dyDescent="0.2">
      <c r="F260" s="79"/>
      <c r="H260" s="110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118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777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</row>
    <row r="261" spans="1:82" s="93" customFormat="1" ht="19.5" x14ac:dyDescent="0.35">
      <c r="A261" s="92" t="s">
        <v>259</v>
      </c>
      <c r="E261" s="94"/>
      <c r="F261" s="95"/>
      <c r="H261" s="110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777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</row>
    <row r="262" spans="1:82" s="93" customFormat="1" x14ac:dyDescent="0.2">
      <c r="E262" s="94"/>
      <c r="F262" s="95"/>
      <c r="H262" s="110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777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</row>
    <row r="263" spans="1:82" s="93" customFormat="1" ht="32.25" customHeight="1" x14ac:dyDescent="0.2">
      <c r="A263" s="93" t="s">
        <v>235</v>
      </c>
      <c r="E263" s="94"/>
      <c r="F263" s="95"/>
      <c r="H263" s="30" t="s">
        <v>4</v>
      </c>
      <c r="I263" s="97" t="s">
        <v>20</v>
      </c>
      <c r="J263" s="97" t="s">
        <v>21</v>
      </c>
      <c r="K263" s="97" t="s">
        <v>22</v>
      </c>
      <c r="L263" s="97" t="s">
        <v>23</v>
      </c>
      <c r="M263" s="97" t="s">
        <v>24</v>
      </c>
      <c r="N263" s="97" t="s">
        <v>25</v>
      </c>
      <c r="O263" s="97" t="s">
        <v>26</v>
      </c>
      <c r="P263" s="97" t="s">
        <v>27</v>
      </c>
      <c r="Q263" s="97" t="s">
        <v>28</v>
      </c>
      <c r="R263" s="97" t="s">
        <v>29</v>
      </c>
      <c r="S263" s="97" t="s">
        <v>442</v>
      </c>
      <c r="T263" s="97" t="s">
        <v>30</v>
      </c>
      <c r="U263" s="97" t="s">
        <v>31</v>
      </c>
      <c r="V263" s="97" t="s">
        <v>6</v>
      </c>
      <c r="W263" s="97" t="s">
        <v>32</v>
      </c>
      <c r="X263" s="97" t="s">
        <v>33</v>
      </c>
      <c r="Y263" s="97" t="s">
        <v>34</v>
      </c>
      <c r="Z263" s="97" t="s">
        <v>443</v>
      </c>
      <c r="AA263" s="97" t="s">
        <v>35</v>
      </c>
      <c r="AB263" s="97" t="s">
        <v>36</v>
      </c>
      <c r="AC263" s="97" t="s">
        <v>37</v>
      </c>
      <c r="AD263" s="97" t="s">
        <v>38</v>
      </c>
      <c r="AE263" s="97" t="s">
        <v>39</v>
      </c>
      <c r="AF263" s="97" t="s">
        <v>40</v>
      </c>
      <c r="AG263" s="97" t="s">
        <v>41</v>
      </c>
      <c r="AH263" s="97" t="s">
        <v>42</v>
      </c>
      <c r="AI263" s="97" t="s">
        <v>43</v>
      </c>
      <c r="AJ263" s="97" t="s">
        <v>44</v>
      </c>
      <c r="AK263" s="97" t="s">
        <v>45</v>
      </c>
      <c r="AL263" s="97" t="s">
        <v>46</v>
      </c>
      <c r="AM263" s="97" t="s">
        <v>47</v>
      </c>
      <c r="AN263" s="97" t="s">
        <v>48</v>
      </c>
      <c r="AO263" s="97" t="s">
        <v>49</v>
      </c>
      <c r="AP263" s="97" t="s">
        <v>50</v>
      </c>
      <c r="AQ263" s="97" t="s">
        <v>51</v>
      </c>
      <c r="AR263" s="97" t="s">
        <v>248</v>
      </c>
      <c r="AS263" s="24" t="s">
        <v>52</v>
      </c>
      <c r="AT263" s="97" t="s">
        <v>53</v>
      </c>
      <c r="AU263" s="97" t="s">
        <v>54</v>
      </c>
      <c r="AV263" s="97" t="s">
        <v>55</v>
      </c>
      <c r="AW263" s="97" t="s">
        <v>56</v>
      </c>
      <c r="AX263" s="97" t="s">
        <v>57</v>
      </c>
      <c r="AY263" s="97" t="s">
        <v>58</v>
      </c>
      <c r="AZ263" s="97" t="s">
        <v>59</v>
      </c>
      <c r="BA263" s="97" t="s">
        <v>60</v>
      </c>
      <c r="BB263" s="97" t="s">
        <v>61</v>
      </c>
      <c r="BC263" s="97" t="s">
        <v>62</v>
      </c>
      <c r="BD263" s="97" t="s">
        <v>63</v>
      </c>
      <c r="BE263" s="97" t="s">
        <v>64</v>
      </c>
      <c r="BF263" s="97" t="s">
        <v>65</v>
      </c>
      <c r="BG263" s="97" t="s">
        <v>66</v>
      </c>
      <c r="BH263" s="97" t="s">
        <v>67</v>
      </c>
      <c r="BI263" s="97" t="s">
        <v>68</v>
      </c>
      <c r="BJ263" s="97" t="s">
        <v>69</v>
      </c>
      <c r="BK263" s="97" t="s">
        <v>70</v>
      </c>
      <c r="BL263" s="97" t="s">
        <v>71</v>
      </c>
      <c r="BM263" s="97" t="s">
        <v>72</v>
      </c>
      <c r="BN263" s="97" t="s">
        <v>73</v>
      </c>
      <c r="BO263" s="97" t="s">
        <v>74</v>
      </c>
      <c r="BP263" s="97" t="s">
        <v>75</v>
      </c>
      <c r="BQ263" s="97" t="s">
        <v>76</v>
      </c>
      <c r="BR263" s="97" t="s">
        <v>77</v>
      </c>
      <c r="BS263" s="97" t="s">
        <v>444</v>
      </c>
      <c r="BT263" s="97" t="s">
        <v>78</v>
      </c>
      <c r="BU263" s="97" t="s">
        <v>79</v>
      </c>
      <c r="BV263" s="97" t="s">
        <v>80</v>
      </c>
      <c r="BW263" s="97" t="s">
        <v>81</v>
      </c>
      <c r="BX263" s="97" t="s">
        <v>82</v>
      </c>
      <c r="BY263" s="97" t="s">
        <v>83</v>
      </c>
      <c r="BZ263" s="97" t="s">
        <v>84</v>
      </c>
      <c r="CA263" s="97" t="s">
        <v>249</v>
      </c>
      <c r="CB263" s="97" t="s">
        <v>85</v>
      </c>
      <c r="CC263" s="97" t="s">
        <v>86</v>
      </c>
      <c r="CD263" s="96"/>
    </row>
    <row r="264" spans="1:82" s="93" customFormat="1" x14ac:dyDescent="0.2">
      <c r="B264" s="93">
        <v>2015</v>
      </c>
      <c r="E264" s="94"/>
      <c r="F264" s="95"/>
      <c r="H264" s="119">
        <v>-1.0056382449455044E-4</v>
      </c>
      <c r="I264" s="120">
        <v>0.70603191069711846</v>
      </c>
      <c r="J264" s="120">
        <v>9.7302851273268903E-2</v>
      </c>
      <c r="K264" s="120">
        <v>7.9116818658470298E-3</v>
      </c>
      <c r="L264" s="120">
        <v>0</v>
      </c>
      <c r="M264" s="120">
        <v>-6.0531179294817661E-2</v>
      </c>
      <c r="N264" s="120">
        <v>-0.10273580479940848</v>
      </c>
      <c r="O264" s="120">
        <v>0</v>
      </c>
      <c r="P264" s="120">
        <v>0.12954887332885678</v>
      </c>
      <c r="Q264" s="120">
        <v>-1.178839990354383E-2</v>
      </c>
      <c r="R264" s="120">
        <v>0.23878141255250601</v>
      </c>
      <c r="S264" s="120">
        <v>-0.14187073129993855</v>
      </c>
      <c r="T264" s="120">
        <v>-0.33248359794952609</v>
      </c>
      <c r="U264" s="120">
        <v>-0.34709538811768975</v>
      </c>
      <c r="V264" s="120">
        <v>-5.3031106206849817E-2</v>
      </c>
      <c r="W264" s="120">
        <v>0</v>
      </c>
      <c r="X264" s="120">
        <v>-0.15399359967918966</v>
      </c>
      <c r="Y264" s="120">
        <v>9.9081698234558827E-2</v>
      </c>
      <c r="Z264" s="120">
        <v>0.11904051015355128</v>
      </c>
      <c r="AA264" s="120">
        <v>-0.20361196118985733</v>
      </c>
      <c r="AB264" s="120">
        <v>-0.13480116485236857</v>
      </c>
      <c r="AC264" s="120">
        <v>0.13983043346236282</v>
      </c>
      <c r="AD264" s="120">
        <v>5.1052990879939683E-2</v>
      </c>
      <c r="AE264" s="120">
        <v>8.012318813172821E-2</v>
      </c>
      <c r="AF264" s="120">
        <v>-0.16981590559649995</v>
      </c>
      <c r="AG264" s="120">
        <v>-3.7508067196586295E-2</v>
      </c>
      <c r="AH264" s="120">
        <v>0</v>
      </c>
      <c r="AI264" s="120">
        <v>-0.28160334207753757</v>
      </c>
      <c r="AJ264" s="120">
        <v>-7.4283903775821045E-2</v>
      </c>
      <c r="AK264" s="120">
        <v>0</v>
      </c>
      <c r="AL264" s="120">
        <v>-6.1766129420147635E-2</v>
      </c>
      <c r="AM264" s="120">
        <v>-0.68104304591369058</v>
      </c>
      <c r="AN264" s="120">
        <v>0</v>
      </c>
      <c r="AO264" s="120">
        <v>0.19679747657353114</v>
      </c>
      <c r="AP264" s="120">
        <v>0.15249207969423123</v>
      </c>
      <c r="AQ264" s="120">
        <v>8.5332278337988773E-2</v>
      </c>
      <c r="AR264" s="120">
        <v>-3.8703118930454125E-2</v>
      </c>
      <c r="AS264" s="794">
        <v>-3.1235094258237218E-2</v>
      </c>
      <c r="AT264" s="120">
        <v>-0.22347261724008805</v>
      </c>
      <c r="AU264" s="120">
        <v>-0.22059548171389978</v>
      </c>
      <c r="AV264" s="120">
        <v>-7.5826148872448346E-2</v>
      </c>
      <c r="AW264" s="120">
        <v>-9.9379610138709898E-2</v>
      </c>
      <c r="AX264" s="120">
        <v>0.13847971310394705</v>
      </c>
      <c r="AY264" s="120">
        <v>2.6932793990189417E-2</v>
      </c>
      <c r="AZ264" s="120">
        <v>-0.13736915513371983</v>
      </c>
      <c r="BA264" s="120">
        <v>4.544285653579741E-2</v>
      </c>
      <c r="BB264" s="120">
        <v>-6.5883889446759644E-2</v>
      </c>
      <c r="BC264" s="120">
        <v>0</v>
      </c>
      <c r="BD264" s="120">
        <v>6.9845361050938568E-2</v>
      </c>
      <c r="BE264" s="120">
        <v>-0.42248785768120484</v>
      </c>
      <c r="BF264" s="120">
        <v>6.8902247247756065E-2</v>
      </c>
      <c r="BG264" s="120">
        <v>-7.6480481158966551E-2</v>
      </c>
      <c r="BH264" s="120">
        <v>-7.9807448010616705E-2</v>
      </c>
      <c r="BI264" s="120">
        <v>-0.14945401007620784</v>
      </c>
      <c r="BJ264" s="120">
        <v>-9.3384746134531446E-2</v>
      </c>
      <c r="BK264" s="120">
        <v>0</v>
      </c>
      <c r="BL264" s="120">
        <v>0.11039920036442048</v>
      </c>
      <c r="BM264" s="120">
        <v>0</v>
      </c>
      <c r="BN264" s="120">
        <v>0.16164588870826915</v>
      </c>
      <c r="BO264" s="120">
        <v>0.10577263093813177</v>
      </c>
      <c r="BP264" s="120">
        <v>-4.7918446426578928E-2</v>
      </c>
      <c r="BQ264" s="120">
        <v>-4.264729379385946E-2</v>
      </c>
      <c r="BR264" s="120">
        <v>-0.10279460260258678</v>
      </c>
      <c r="BS264" s="120">
        <v>7.3466795446362115E-2</v>
      </c>
      <c r="BT264" s="120">
        <v>-4.7652832167869672E-3</v>
      </c>
      <c r="BU264" s="120">
        <v>0.51474627393933603</v>
      </c>
      <c r="BV264" s="120">
        <v>-2.6627090699984181E-2</v>
      </c>
      <c r="BW264" s="120">
        <v>-0.45550285863118628</v>
      </c>
      <c r="BX264" s="120">
        <v>8.1979682414906066E-2</v>
      </c>
      <c r="BY264" s="120">
        <v>-0.1865758992943703</v>
      </c>
      <c r="BZ264" s="120">
        <v>0.1183000698598986</v>
      </c>
      <c r="CA264" s="120">
        <v>0.33475924181663491</v>
      </c>
      <c r="CB264" s="120">
        <v>-5.9947503055636536E-2</v>
      </c>
      <c r="CC264" s="120">
        <v>-2.6103213552321727E-2</v>
      </c>
      <c r="CD264" s="96"/>
    </row>
    <row r="265" spans="1:82" s="93" customFormat="1" x14ac:dyDescent="0.2">
      <c r="B265" s="93">
        <v>2016</v>
      </c>
      <c r="E265" s="94"/>
      <c r="F265" s="95"/>
      <c r="H265" s="119">
        <v>-8.0257910309693831E-4</v>
      </c>
      <c r="I265" s="120">
        <v>0.69753664058569687</v>
      </c>
      <c r="J265" s="120">
        <v>0.1185744297966774</v>
      </c>
      <c r="K265" s="120">
        <v>2.0582024902304496E-2</v>
      </c>
      <c r="L265" s="120">
        <v>0</v>
      </c>
      <c r="M265" s="120">
        <v>-4.3633329541489248E-2</v>
      </c>
      <c r="N265" s="120">
        <v>-0.11131026593277424</v>
      </c>
      <c r="O265" s="120">
        <v>0</v>
      </c>
      <c r="P265" s="120">
        <v>0.135325906277316</v>
      </c>
      <c r="Q265" s="120">
        <v>4.2686784785720385E-3</v>
      </c>
      <c r="R265" s="120">
        <v>0.21017910101009249</v>
      </c>
      <c r="S265" s="120">
        <v>-0.1317651130903405</v>
      </c>
      <c r="T265" s="120">
        <v>-0.38188091724152129</v>
      </c>
      <c r="U265" s="120">
        <v>-0.39445143950061579</v>
      </c>
      <c r="V265" s="120">
        <v>-9.8981010167422667E-2</v>
      </c>
      <c r="W265" s="120">
        <v>0</v>
      </c>
      <c r="X265" s="120">
        <v>-0.13494336070784527</v>
      </c>
      <c r="Y265" s="120">
        <v>9.6056461718184813E-2</v>
      </c>
      <c r="Z265" s="120">
        <v>0.11931069835857941</v>
      </c>
      <c r="AA265" s="120">
        <v>-0.20854398605540175</v>
      </c>
      <c r="AB265" s="120">
        <v>-0.14315834076282447</v>
      </c>
      <c r="AC265" s="120">
        <v>0.13430049909877317</v>
      </c>
      <c r="AD265" s="120">
        <v>6.8351028518996521E-2</v>
      </c>
      <c r="AE265" s="120">
        <v>9.6186157822484408E-2</v>
      </c>
      <c r="AF265" s="120">
        <v>-0.12955609529149836</v>
      </c>
      <c r="AG265" s="120">
        <v>-5.1016220642006262E-2</v>
      </c>
      <c r="AH265" s="120">
        <v>0</v>
      </c>
      <c r="AI265" s="120">
        <v>-0.27549199300053506</v>
      </c>
      <c r="AJ265" s="120">
        <v>-0.21270883613216501</v>
      </c>
      <c r="AK265" s="120">
        <v>0</v>
      </c>
      <c r="AL265" s="120">
        <v>-0.19571721019911756</v>
      </c>
      <c r="AM265" s="120">
        <v>-0.66367582201788655</v>
      </c>
      <c r="AN265" s="120">
        <v>0</v>
      </c>
      <c r="AO265" s="120">
        <v>0.15563569706944919</v>
      </c>
      <c r="AP265" s="120">
        <v>0.15701098319323137</v>
      </c>
      <c r="AQ265" s="120">
        <v>9.0521491614362168E-2</v>
      </c>
      <c r="AR265" s="120">
        <v>-0.12471065641265065</v>
      </c>
      <c r="AS265" s="794">
        <v>-2.8906023782322442E-2</v>
      </c>
      <c r="AT265" s="120">
        <v>-0.20354044009622529</v>
      </c>
      <c r="AU265" s="120">
        <v>-0.1880645293297267</v>
      </c>
      <c r="AV265" s="120">
        <v>-0.11645010935552043</v>
      </c>
      <c r="AW265" s="120">
        <v>-8.0204653560004641E-2</v>
      </c>
      <c r="AX265" s="120">
        <v>0.11801121008352268</v>
      </c>
      <c r="AY265" s="120">
        <v>-5.9523642853244862E-3</v>
      </c>
      <c r="AZ265" s="120">
        <v>-0.11915371684144341</v>
      </c>
      <c r="BA265" s="120">
        <v>3.4886150338008036E-2</v>
      </c>
      <c r="BB265" s="120">
        <v>-6.4084655441337193E-2</v>
      </c>
      <c r="BC265" s="120">
        <v>0</v>
      </c>
      <c r="BD265" s="120">
        <v>3.2388891794771085E-2</v>
      </c>
      <c r="BE265" s="120">
        <v>-0.38539494116598599</v>
      </c>
      <c r="BF265" s="120">
        <v>4.4954594754340917E-2</v>
      </c>
      <c r="BG265" s="120">
        <v>-0.10230562681159319</v>
      </c>
      <c r="BH265" s="120">
        <v>-2.5041568319419859E-2</v>
      </c>
      <c r="BI265" s="120">
        <v>-0.15442994850460851</v>
      </c>
      <c r="BJ265" s="120">
        <v>-9.781187694611447E-2</v>
      </c>
      <c r="BK265" s="120">
        <v>0</v>
      </c>
      <c r="BL265" s="120">
        <v>0.12603300772274295</v>
      </c>
      <c r="BM265" s="120">
        <v>0</v>
      </c>
      <c r="BN265" s="120">
        <v>0.14018840917828337</v>
      </c>
      <c r="BO265" s="120">
        <v>0.10565803820530219</v>
      </c>
      <c r="BP265" s="120">
        <v>-8.0797555879495192E-2</v>
      </c>
      <c r="BQ265" s="120">
        <v>-3.4155539993055276E-2</v>
      </c>
      <c r="BR265" s="120">
        <v>-7.6951059193004906E-2</v>
      </c>
      <c r="BS265" s="120">
        <v>9.7539776925489208E-2</v>
      </c>
      <c r="BT265" s="120">
        <v>1.5897035873183286E-2</v>
      </c>
      <c r="BU265" s="120">
        <v>0.52337019654760064</v>
      </c>
      <c r="BV265" s="120">
        <v>-1.6934299077499139E-2</v>
      </c>
      <c r="BW265" s="120">
        <v>-0.4494394170458989</v>
      </c>
      <c r="BX265" s="120">
        <v>9.8501770584952839E-2</v>
      </c>
      <c r="BY265" s="120">
        <v>-0.17370220580672927</v>
      </c>
      <c r="BZ265" s="120">
        <v>0.16157123794359185</v>
      </c>
      <c r="CA265" s="120">
        <v>0.3488934290832868</v>
      </c>
      <c r="CB265" s="120">
        <v>-2.6780322903377264E-2</v>
      </c>
      <c r="CC265" s="120">
        <v>-1.9405557213708326E-2</v>
      </c>
      <c r="CD265" s="96"/>
    </row>
    <row r="266" spans="1:82" s="93" customFormat="1" x14ac:dyDescent="0.2">
      <c r="B266" s="93">
        <v>2017</v>
      </c>
      <c r="E266" s="94"/>
      <c r="F266" s="95"/>
      <c r="H266" s="119">
        <v>4.1244768532978482E-2</v>
      </c>
      <c r="I266" s="120">
        <v>0.68933259749771869</v>
      </c>
      <c r="J266" s="120">
        <v>0.1259040951320283</v>
      </c>
      <c r="K266" s="120">
        <v>4.0005293791986606E-2</v>
      </c>
      <c r="L266" s="120">
        <v>0</v>
      </c>
      <c r="M266" s="120">
        <v>-8.2365765740685132E-2</v>
      </c>
      <c r="N266" s="120">
        <v>-0.11911862981757558</v>
      </c>
      <c r="O266" s="120">
        <v>0</v>
      </c>
      <c r="P266" s="120">
        <v>0.11167797899859878</v>
      </c>
      <c r="Q266" s="120">
        <v>1.0289293438666823E-2</v>
      </c>
      <c r="R266" s="120">
        <v>0.17017583857315138</v>
      </c>
      <c r="S266" s="120">
        <v>-0.18400886803332583</v>
      </c>
      <c r="T266" s="120">
        <v>-0.41062960410939753</v>
      </c>
      <c r="U266" s="120">
        <v>-0.44472131879639099</v>
      </c>
      <c r="V266" s="120">
        <v>-0.11115123769332692</v>
      </c>
      <c r="W266" s="120">
        <v>0</v>
      </c>
      <c r="X266" s="120">
        <v>-0.16809739828459141</v>
      </c>
      <c r="Y266" s="120">
        <v>5.3009560568334758E-2</v>
      </c>
      <c r="Z266" s="120">
        <v>0.11226660693216889</v>
      </c>
      <c r="AA266" s="120">
        <v>-0.23080743238259485</v>
      </c>
      <c r="AB266" s="120">
        <v>-0.1412729855282201</v>
      </c>
      <c r="AC266" s="120">
        <v>8.8072947085392747E-2</v>
      </c>
      <c r="AD266" s="120">
        <v>2.4312200014364814E-2</v>
      </c>
      <c r="AE266" s="120">
        <v>7.1088368407897409E-2</v>
      </c>
      <c r="AF266" s="120">
        <v>-0.2494463748605496</v>
      </c>
      <c r="AG266" s="120">
        <v>-3.5323407065295964E-2</v>
      </c>
      <c r="AH266" s="120">
        <v>0</v>
      </c>
      <c r="AI266" s="120">
        <v>-0.28379343140248919</v>
      </c>
      <c r="AJ266" s="120">
        <v>-0.20133203636505317</v>
      </c>
      <c r="AK266" s="120">
        <v>0</v>
      </c>
      <c r="AL266" s="120">
        <v>-0.23046700501020001</v>
      </c>
      <c r="AM266" s="120">
        <v>-0.56301113228127964</v>
      </c>
      <c r="AN266" s="120">
        <v>0</v>
      </c>
      <c r="AO266" s="120">
        <v>0.16983472745278344</v>
      </c>
      <c r="AP266" s="120">
        <v>0.16517118532726821</v>
      </c>
      <c r="AQ266" s="120">
        <v>4.6849462680324805E-2</v>
      </c>
      <c r="AR266" s="120">
        <v>-9.2030290387265207E-2</v>
      </c>
      <c r="AS266" s="794">
        <v>-1.3597057165973493E-2</v>
      </c>
      <c r="AT266" s="120">
        <v>-0.19886788067098882</v>
      </c>
      <c r="AU266" s="120">
        <v>-0.23517395268724575</v>
      </c>
      <c r="AV266" s="120">
        <v>-0.16138079865080168</v>
      </c>
      <c r="AW266" s="120">
        <v>-7.092120646301206E-2</v>
      </c>
      <c r="AX266" s="120">
        <v>0.11363781750916124</v>
      </c>
      <c r="AY266" s="120">
        <v>-0.14351244814584868</v>
      </c>
      <c r="AZ266" s="120">
        <v>-8.5627189165743509E-2</v>
      </c>
      <c r="BA266" s="120">
        <v>4.8630427941724147E-2</v>
      </c>
      <c r="BB266" s="120">
        <v>-9.1667349480746396E-2</v>
      </c>
      <c r="BC266" s="120">
        <v>0</v>
      </c>
      <c r="BD266" s="120">
        <v>5.4827970423291836E-2</v>
      </c>
      <c r="BE266" s="120">
        <v>-0.35990777494756127</v>
      </c>
      <c r="BF266" s="120">
        <v>2.5742769970603607E-2</v>
      </c>
      <c r="BG266" s="120">
        <v>-0.1427372608489357</v>
      </c>
      <c r="BH266" s="120">
        <v>-3.8394035908504931E-2</v>
      </c>
      <c r="BI266" s="120">
        <v>-0.16264805507018759</v>
      </c>
      <c r="BJ266" s="120">
        <v>-0.10367969672271901</v>
      </c>
      <c r="BK266" s="120">
        <v>0</v>
      </c>
      <c r="BL266" s="120">
        <v>8.2460970620447563E-2</v>
      </c>
      <c r="BM266" s="120">
        <v>0</v>
      </c>
      <c r="BN266" s="120">
        <v>0.11244761129122202</v>
      </c>
      <c r="BO266" s="120">
        <v>7.6920313206913921E-2</v>
      </c>
      <c r="BP266" s="120">
        <v>-4.1485979966266094E-2</v>
      </c>
      <c r="BQ266" s="120">
        <v>-7.9287415644441098E-2</v>
      </c>
      <c r="BR266" s="120">
        <v>-0.14830049709061152</v>
      </c>
      <c r="BS266" s="120">
        <v>9.1388978312723676E-2</v>
      </c>
      <c r="BT266" s="120">
        <v>-1.1501696373013277E-2</v>
      </c>
      <c r="BU266" s="120">
        <v>0.52944574365265096</v>
      </c>
      <c r="BV266" s="120">
        <v>-2.8089669089971049E-2</v>
      </c>
      <c r="BW266" s="120">
        <v>-0.45657017682524337</v>
      </c>
      <c r="BX266" s="120">
        <v>9.5339226117957004E-2</v>
      </c>
      <c r="BY266" s="120">
        <v>-0.19594661765466731</v>
      </c>
      <c r="BZ266" s="120">
        <v>0.1274813872531238</v>
      </c>
      <c r="CA266" s="120">
        <v>0.26802324138088135</v>
      </c>
      <c r="CB266" s="120">
        <v>-1.5373478811613703E-2</v>
      </c>
      <c r="CC266" s="120">
        <v>-2.1033004704942824E-2</v>
      </c>
      <c r="CD266" s="96"/>
    </row>
    <row r="267" spans="1:82" s="93" customFormat="1" x14ac:dyDescent="0.2">
      <c r="B267" s="93">
        <v>2018</v>
      </c>
      <c r="E267" s="94"/>
      <c r="F267" s="95"/>
      <c r="H267" s="119">
        <v>-7.6089498973753271E-3</v>
      </c>
      <c r="I267" s="119">
        <v>0.66057312850554384</v>
      </c>
      <c r="J267" s="119">
        <v>9.559354195673378E-2</v>
      </c>
      <c r="K267" s="119">
        <v>3.6834302788116932E-2</v>
      </c>
      <c r="L267" s="119">
        <v>0</v>
      </c>
      <c r="M267" s="119">
        <v>-9.3754281900766998E-2</v>
      </c>
      <c r="N267" s="119">
        <v>-0.13883101678348378</v>
      </c>
      <c r="O267" s="119">
        <v>0</v>
      </c>
      <c r="P267" s="119">
        <v>0.17053579029887306</v>
      </c>
      <c r="Q267" s="119">
        <v>-2.8001377187363758E-3</v>
      </c>
      <c r="R267" s="119">
        <v>0.24155175538842397</v>
      </c>
      <c r="S267" s="119">
        <v>-0.19307436062658731</v>
      </c>
      <c r="T267" s="119">
        <v>-0.4483860383060369</v>
      </c>
      <c r="U267" s="119">
        <v>-0.47766441528662357</v>
      </c>
      <c r="V267" s="119">
        <v>-0.13118334367303955</v>
      </c>
      <c r="W267" s="119">
        <v>0</v>
      </c>
      <c r="X267" s="119">
        <v>-0.16023770628346737</v>
      </c>
      <c r="Y267" s="119">
        <v>-2.6893244417793071E-2</v>
      </c>
      <c r="Z267" s="119">
        <v>6.6180595326147104E-2</v>
      </c>
      <c r="AA267" s="119">
        <v>-0.24775687024487569</v>
      </c>
      <c r="AB267" s="119">
        <v>-0.12320467107657999</v>
      </c>
      <c r="AC267" s="119">
        <v>0.10847145353854716</v>
      </c>
      <c r="AD267" s="119">
        <v>-7.8708771569075374E-3</v>
      </c>
      <c r="AE267" s="119">
        <v>7.6140422612958253E-2</v>
      </c>
      <c r="AF267" s="119">
        <v>-0.27647306171757707</v>
      </c>
      <c r="AG267" s="119">
        <v>-2.2761367546868562E-2</v>
      </c>
      <c r="AH267" s="119">
        <v>0</v>
      </c>
      <c r="AI267" s="119">
        <v>-0.29151340026801986</v>
      </c>
      <c r="AJ267" s="119">
        <v>-0.21299880948856922</v>
      </c>
      <c r="AK267" s="119">
        <v>0</v>
      </c>
      <c r="AL267" s="119">
        <v>-0.15435074148231448</v>
      </c>
      <c r="AM267" s="119">
        <v>-0.57659660670458412</v>
      </c>
      <c r="AN267" s="119">
        <v>0</v>
      </c>
      <c r="AO267" s="119">
        <v>0.1599439079302731</v>
      </c>
      <c r="AP267" s="119">
        <v>0.18231453200353245</v>
      </c>
      <c r="AQ267" s="119">
        <v>-2.2330564442644099E-2</v>
      </c>
      <c r="AR267" s="119">
        <v>-9.8668585944893958E-2</v>
      </c>
      <c r="AS267" s="794">
        <v>1.255278982614313E-2</v>
      </c>
      <c r="AT267" s="119">
        <v>-0.1923847197764629</v>
      </c>
      <c r="AU267" s="119">
        <v>-0.20985794951884912</v>
      </c>
      <c r="AV267" s="119">
        <v>-9.2470479709290454E-2</v>
      </c>
      <c r="AW267" s="119">
        <v>-5.8883753821959539E-2</v>
      </c>
      <c r="AX267" s="119">
        <v>0</v>
      </c>
      <c r="AY267" s="119">
        <v>-0.17353299422013507</v>
      </c>
      <c r="AZ267" s="119">
        <v>-0.10018715109223296</v>
      </c>
      <c r="BA267" s="119">
        <v>1.2722268251887889E-2</v>
      </c>
      <c r="BB267" s="119">
        <v>-5.1762674360192364E-2</v>
      </c>
      <c r="BC267" s="119">
        <v>0</v>
      </c>
      <c r="BD267" s="119">
        <v>3.2871165743072903E-2</v>
      </c>
      <c r="BE267" s="119">
        <v>-0.37347368955381871</v>
      </c>
      <c r="BF267" s="119">
        <v>1.0010852944333569E-2</v>
      </c>
      <c r="BG267" s="119">
        <v>-0.20003458519954234</v>
      </c>
      <c r="BH267" s="119">
        <v>-5.6650616611175993E-2</v>
      </c>
      <c r="BI267" s="119">
        <v>-0.14448629176665168</v>
      </c>
      <c r="BJ267" s="119">
        <v>-0.21911245789754569</v>
      </c>
      <c r="BK267" s="119">
        <v>0</v>
      </c>
      <c r="BL267" s="119">
        <v>5.797526128895579E-2</v>
      </c>
      <c r="BM267" s="119">
        <v>0</v>
      </c>
      <c r="BN267" s="119">
        <v>8.1650757706730567E-2</v>
      </c>
      <c r="BO267" s="119">
        <v>7.2308948513432877E-2</v>
      </c>
      <c r="BP267" s="119">
        <v>-9.404932931141699E-2</v>
      </c>
      <c r="BQ267" s="119">
        <v>-0.16916290238625717</v>
      </c>
      <c r="BR267" s="119">
        <v>0</v>
      </c>
      <c r="BS267" s="119">
        <v>7.4182109704836394E-2</v>
      </c>
      <c r="BT267" s="119">
        <v>3.2266265180271286E-2</v>
      </c>
      <c r="BU267" s="119">
        <v>0.52967500191875216</v>
      </c>
      <c r="BV267" s="119">
        <v>-5.4613525461217782E-2</v>
      </c>
      <c r="BW267" s="119">
        <v>-0.46737681479801951</v>
      </c>
      <c r="BX267" s="119">
        <v>9.7026758670746019E-2</v>
      </c>
      <c r="BY267" s="119">
        <v>-0.24022901853235762</v>
      </c>
      <c r="BZ267" s="119">
        <v>8.7275315801089132E-2</v>
      </c>
      <c r="CA267" s="119">
        <v>0.26506430253982199</v>
      </c>
      <c r="CB267" s="119">
        <v>-8.4840149794422878E-2</v>
      </c>
      <c r="CC267" s="119">
        <v>-7.6267481216492822E-2</v>
      </c>
      <c r="CD267" s="96"/>
    </row>
    <row r="268" spans="1:82" s="93" customFormat="1" x14ac:dyDescent="0.2">
      <c r="B268" s="93">
        <v>2019</v>
      </c>
      <c r="E268" s="94"/>
      <c r="F268" s="95"/>
      <c r="H268" s="119">
        <v>1.4237891208959995E-3</v>
      </c>
      <c r="I268" s="119">
        <v>0.64288933286569749</v>
      </c>
      <c r="J268" s="119">
        <v>6.5651347235937477E-2</v>
      </c>
      <c r="K268" s="119">
        <v>3.459907883511248E-3</v>
      </c>
      <c r="L268" s="119">
        <v>0</v>
      </c>
      <c r="M268" s="119">
        <v>-0.10249420583689453</v>
      </c>
      <c r="N268" s="119">
        <v>-0.11690697350740133</v>
      </c>
      <c r="O268" s="119">
        <v>0</v>
      </c>
      <c r="P268" s="119">
        <v>0.15625597104426275</v>
      </c>
      <c r="Q268" s="119">
        <v>-1.0937049107322776E-2</v>
      </c>
      <c r="R268" s="119">
        <v>0.25432466318393848</v>
      </c>
      <c r="S268" s="119">
        <v>-3.8618859926714773E-2</v>
      </c>
      <c r="T268" s="119">
        <v>-0.51251875605656572</v>
      </c>
      <c r="U268" s="119">
        <v>-0.47412168671060451</v>
      </c>
      <c r="V268" s="119">
        <v>-0.14143125715294327</v>
      </c>
      <c r="W268" s="119">
        <v>0</v>
      </c>
      <c r="X268" s="119">
        <v>-0.20953965541268835</v>
      </c>
      <c r="Y268" s="119">
        <v>-0.10059850014143838</v>
      </c>
      <c r="Z268" s="119">
        <v>1.309128830937336E-2</v>
      </c>
      <c r="AA268" s="119">
        <v>-0.17195891734062968</v>
      </c>
      <c r="AB268" s="119">
        <v>-0.19156907547690391</v>
      </c>
      <c r="AC268" s="119">
        <v>5.9408702683434213E-2</v>
      </c>
      <c r="AD268" s="119">
        <v>-5.0941848222132394E-2</v>
      </c>
      <c r="AE268" s="119">
        <v>5.1321104481130961E-2</v>
      </c>
      <c r="AF268" s="119">
        <v>-0.31750127379123649</v>
      </c>
      <c r="AG268" s="119">
        <v>0</v>
      </c>
      <c r="AH268" s="119">
        <v>0</v>
      </c>
      <c r="AI268" s="119">
        <v>-0.30262206479404263</v>
      </c>
      <c r="AJ268" s="119">
        <v>-0.28655718924719448</v>
      </c>
      <c r="AK268" s="119">
        <v>0</v>
      </c>
      <c r="AL268" s="119">
        <v>-0.22364979288063969</v>
      </c>
      <c r="AM268" s="119">
        <v>-0.69256659557232225</v>
      </c>
      <c r="AN268" s="119">
        <v>0</v>
      </c>
      <c r="AO268" s="119">
        <v>0.1634161112788772</v>
      </c>
      <c r="AP268" s="119">
        <v>0.20445706714178802</v>
      </c>
      <c r="AQ268" s="119">
        <v>-5.2907946301099275E-2</v>
      </c>
      <c r="AR268" s="119">
        <v>0</v>
      </c>
      <c r="AS268" s="794">
        <v>-3.8032025254945354E-2</v>
      </c>
      <c r="AT268" s="119">
        <v>-0.21129481184897642</v>
      </c>
      <c r="AU268" s="119">
        <v>-0.2441866843949165</v>
      </c>
      <c r="AV268" s="119">
        <v>-0.14175124704930278</v>
      </c>
      <c r="AW268" s="119">
        <v>-5.768857009901035E-2</v>
      </c>
      <c r="AX268" s="119">
        <v>0</v>
      </c>
      <c r="AY268" s="119">
        <v>-0.18747702304330149</v>
      </c>
      <c r="AZ268" s="119">
        <v>-9.7804855186381212E-2</v>
      </c>
      <c r="BA268" s="119">
        <v>1.1406183632681423E-2</v>
      </c>
      <c r="BB268" s="119">
        <v>-9.532252348910189E-2</v>
      </c>
      <c r="BC268" s="119">
        <v>0</v>
      </c>
      <c r="BD268" s="119">
        <v>4.9053092159230954E-2</v>
      </c>
      <c r="BE268" s="119">
        <v>-0.38221698237767532</v>
      </c>
      <c r="BF268" s="119">
        <v>3.3157081652704147E-3</v>
      </c>
      <c r="BG268" s="119">
        <v>-0.20676384283335048</v>
      </c>
      <c r="BH268" s="119">
        <v>-7.4154535372392971E-2</v>
      </c>
      <c r="BI268" s="119">
        <v>-0.12016954816399628</v>
      </c>
      <c r="BJ268" s="119">
        <v>-0.18855373182112023</v>
      </c>
      <c r="BK268" s="119">
        <v>0</v>
      </c>
      <c r="BL268" s="119">
        <v>1.539097702042197E-2</v>
      </c>
      <c r="BM268" s="119">
        <v>0</v>
      </c>
      <c r="BN268" s="119">
        <v>5.4953129853466662E-2</v>
      </c>
      <c r="BO268" s="119">
        <v>1.1197146956854628E-2</v>
      </c>
      <c r="BP268" s="119">
        <v>-0.11217241043935856</v>
      </c>
      <c r="BQ268" s="119">
        <v>-0.18972864103109879</v>
      </c>
      <c r="BR268" s="119">
        <v>0</v>
      </c>
      <c r="BS268" s="119">
        <v>6.179284492167985E-2</v>
      </c>
      <c r="BT268" s="119">
        <v>3.6977920539523521E-2</v>
      </c>
      <c r="BU268" s="119">
        <v>0.52846486710782936</v>
      </c>
      <c r="BV268" s="119">
        <v>-1.0418145232994567E-2</v>
      </c>
      <c r="BW268" s="119">
        <v>-0.4290961755624258</v>
      </c>
      <c r="BX268" s="119">
        <v>8.0907207874280393E-2</v>
      </c>
      <c r="BY268" s="119">
        <v>-0.2543672282856414</v>
      </c>
      <c r="BZ268" s="119">
        <v>6.7336258615260422E-2</v>
      </c>
      <c r="CA268" s="119">
        <v>0</v>
      </c>
      <c r="CB268" s="119">
        <v>-7.7325232443086409E-2</v>
      </c>
      <c r="CC268" s="119">
        <v>0</v>
      </c>
      <c r="CD268" s="96"/>
    </row>
    <row r="269" spans="1:82" x14ac:dyDescent="0.2">
      <c r="B269" s="93">
        <v>2020</v>
      </c>
      <c r="F269" s="79"/>
      <c r="H269" s="119">
        <v>-4.4102078076602547E-2</v>
      </c>
      <c r="I269" s="119">
        <v>0.61917199742021156</v>
      </c>
      <c r="J269" s="119">
        <v>2.8047685050207927E-2</v>
      </c>
      <c r="K269" s="119">
        <v>-4.5441641854622634E-2</v>
      </c>
      <c r="L269" s="119">
        <v>0</v>
      </c>
      <c r="M269" s="119">
        <v>-4.797990422022444E-2</v>
      </c>
      <c r="N269" s="119">
        <v>-0.13012145082346863</v>
      </c>
      <c r="O269" s="119">
        <v>0</v>
      </c>
      <c r="P269" s="119">
        <v>0.10988194852726137</v>
      </c>
      <c r="Q269" s="119">
        <v>-0.11185159879780419</v>
      </c>
      <c r="R269" s="119">
        <v>0.18853219261563978</v>
      </c>
      <c r="S269" s="119">
        <v>-9.7808232125186523E-2</v>
      </c>
      <c r="T269" s="119">
        <v>-0.54748730468156581</v>
      </c>
      <c r="U269" s="119">
        <v>-0.59012108829970589</v>
      </c>
      <c r="V269" s="119">
        <v>-0.14363015980296079</v>
      </c>
      <c r="W269" s="119">
        <v>0</v>
      </c>
      <c r="X269" s="119">
        <v>-0.25398302007146839</v>
      </c>
      <c r="Y269" s="119">
        <v>-0.15316822129751145</v>
      </c>
      <c r="Z269" s="119">
        <v>-1.5187714077746148E-2</v>
      </c>
      <c r="AA269" s="119">
        <v>-0.25549736484763641</v>
      </c>
      <c r="AB269" s="119">
        <v>-0.23766048391453037</v>
      </c>
      <c r="AC269" s="119">
        <v>1.6390218011704445E-2</v>
      </c>
      <c r="AD269" s="119">
        <v>-0.11354513201969003</v>
      </c>
      <c r="AE269" s="119">
        <v>3.0242139773718618E-2</v>
      </c>
      <c r="AF269" s="119">
        <v>-0.34539224029061172</v>
      </c>
      <c r="AG269" s="119">
        <v>0</v>
      </c>
      <c r="AH269" s="119">
        <v>0</v>
      </c>
      <c r="AI269" s="119">
        <v>-0.33801726669905835</v>
      </c>
      <c r="AJ269" s="119">
        <v>-0.31638304316666244</v>
      </c>
      <c r="AK269" s="119">
        <v>0</v>
      </c>
      <c r="AL269" s="119">
        <v>-0.17953858606282372</v>
      </c>
      <c r="AM269" s="119">
        <v>-0.66364634974203562</v>
      </c>
      <c r="AN269" s="119">
        <v>0</v>
      </c>
      <c r="AO269" s="119">
        <v>0.16121633079278622</v>
      </c>
      <c r="AP269" s="119">
        <v>0.19818062445872181</v>
      </c>
      <c r="AQ269" s="119">
        <v>-6.820148094629308E-2</v>
      </c>
      <c r="AR269" s="119">
        <v>0</v>
      </c>
      <c r="AS269" s="794">
        <v>-6.8103932151016539E-2</v>
      </c>
      <c r="AT269" s="119">
        <v>-0.22068470179331931</v>
      </c>
      <c r="AU269" s="119">
        <v>-0.27179818183827964</v>
      </c>
      <c r="AV269" s="119">
        <v>-0.16857704241157284</v>
      </c>
      <c r="AW269" s="119">
        <v>-6.3072313185265474E-2</v>
      </c>
      <c r="AX269" s="119">
        <v>0</v>
      </c>
      <c r="AY269" s="119">
        <v>-0.23684973295436651</v>
      </c>
      <c r="AZ269" s="119">
        <v>-0.15870631591477194</v>
      </c>
      <c r="BA269" s="119">
        <v>-2.8411802084296358E-2</v>
      </c>
      <c r="BB269" s="119">
        <v>-0.1268567944138263</v>
      </c>
      <c r="BC269" s="119">
        <v>0</v>
      </c>
      <c r="BD269" s="119">
        <v>1.4242144853587924E-2</v>
      </c>
      <c r="BE269" s="119">
        <v>-0.42083421619196193</v>
      </c>
      <c r="BF269" s="119">
        <v>-3.8255858758730582E-2</v>
      </c>
      <c r="BG269" s="119">
        <v>-0.28762271475198842</v>
      </c>
      <c r="BH269" s="119">
        <v>-1.8552020648299302E-2</v>
      </c>
      <c r="BI269" s="119">
        <v>-0.1661709324078994</v>
      </c>
      <c r="BJ269" s="119">
        <v>-0.24280239582567409</v>
      </c>
      <c r="BK269" s="119">
        <v>0</v>
      </c>
      <c r="BL269" s="119">
        <v>-5.9842178431464181E-3</v>
      </c>
      <c r="BM269" s="119">
        <v>0</v>
      </c>
      <c r="BN269" s="119">
        <v>1.1004099635633324E-2</v>
      </c>
      <c r="BO269" s="119">
        <v>-2.4824445113850246E-2</v>
      </c>
      <c r="BP269" s="119">
        <v>-0.153911123606575</v>
      </c>
      <c r="BQ269" s="119">
        <v>-0.25849890503516093</v>
      </c>
      <c r="BR269" s="119">
        <v>0</v>
      </c>
      <c r="BS269" s="119">
        <v>4.8018103990591565E-3</v>
      </c>
      <c r="BT269" s="119">
        <v>-5.5167936282187538E-2</v>
      </c>
      <c r="BU269" s="119">
        <v>0.52863268155633625</v>
      </c>
      <c r="BV269" s="119">
        <v>-4.2521136308402062E-2</v>
      </c>
      <c r="BW269" s="119">
        <v>-0.46635347670964911</v>
      </c>
      <c r="BX269" s="119">
        <v>3.4690877148692061E-2</v>
      </c>
      <c r="BY269" s="119">
        <v>-0.30331369179944884</v>
      </c>
      <c r="BZ269" s="119">
        <v>2.8865725808569453E-2</v>
      </c>
      <c r="CA269" s="119">
        <v>0</v>
      </c>
      <c r="CB269" s="119">
        <v>-0.11060315570304359</v>
      </c>
      <c r="CC269" s="119">
        <v>0</v>
      </c>
      <c r="CD269" s="119">
        <v>0</v>
      </c>
    </row>
    <row r="270" spans="1:82" x14ac:dyDescent="0.2">
      <c r="F270" s="79"/>
      <c r="H270" s="110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777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</row>
    <row r="271" spans="1:82" x14ac:dyDescent="0.2">
      <c r="F271" s="79"/>
      <c r="H271" s="110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777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</row>
    <row r="272" spans="1:82" s="122" customFormat="1" ht="19.5" x14ac:dyDescent="0.35">
      <c r="A272" s="121" t="s">
        <v>260</v>
      </c>
      <c r="E272" s="123"/>
      <c r="F272" s="124"/>
      <c r="H272" s="110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777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/>
      <c r="CA272" s="125"/>
      <c r="CB272" s="125"/>
      <c r="CC272" s="125"/>
      <c r="CD272" s="125"/>
    </row>
    <row r="273" spans="2:82" s="122" customFormat="1" x14ac:dyDescent="0.2">
      <c r="E273" s="123"/>
      <c r="F273" s="124"/>
      <c r="H273" s="110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777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/>
      <c r="CA273" s="125"/>
      <c r="CB273" s="125"/>
      <c r="CC273" s="125"/>
      <c r="CD273" s="125"/>
    </row>
    <row r="274" spans="2:82" s="122" customFormat="1" ht="63.75" x14ac:dyDescent="0.2">
      <c r="B274" s="122" t="s">
        <v>261</v>
      </c>
      <c r="E274" s="123"/>
      <c r="F274" s="124"/>
      <c r="H274" s="30" t="s">
        <v>4</v>
      </c>
      <c r="I274" s="126" t="s">
        <v>20</v>
      </c>
      <c r="J274" s="126" t="s">
        <v>21</v>
      </c>
      <c r="K274" s="126" t="s">
        <v>22</v>
      </c>
      <c r="L274" s="126" t="s">
        <v>23</v>
      </c>
      <c r="M274" s="126" t="s">
        <v>24</v>
      </c>
      <c r="N274" s="126" t="s">
        <v>25</v>
      </c>
      <c r="O274" s="126" t="s">
        <v>26</v>
      </c>
      <c r="P274" s="126" t="s">
        <v>27</v>
      </c>
      <c r="Q274" s="126" t="s">
        <v>28</v>
      </c>
      <c r="R274" s="126" t="s">
        <v>29</v>
      </c>
      <c r="S274" s="126" t="s">
        <v>442</v>
      </c>
      <c r="T274" s="126" t="s">
        <v>30</v>
      </c>
      <c r="U274" s="126" t="s">
        <v>31</v>
      </c>
      <c r="V274" s="126" t="s">
        <v>6</v>
      </c>
      <c r="W274" s="126" t="s">
        <v>32</v>
      </c>
      <c r="X274" s="126" t="s">
        <v>33</v>
      </c>
      <c r="Y274" s="126" t="s">
        <v>34</v>
      </c>
      <c r="Z274" s="126" t="s">
        <v>443</v>
      </c>
      <c r="AA274" s="126" t="s">
        <v>35</v>
      </c>
      <c r="AB274" s="126" t="s">
        <v>36</v>
      </c>
      <c r="AC274" s="126" t="s">
        <v>37</v>
      </c>
      <c r="AD274" s="126" t="s">
        <v>38</v>
      </c>
      <c r="AE274" s="126" t="s">
        <v>39</v>
      </c>
      <c r="AF274" s="126" t="s">
        <v>40</v>
      </c>
      <c r="AG274" s="126" t="s">
        <v>41</v>
      </c>
      <c r="AH274" s="126" t="s">
        <v>42</v>
      </c>
      <c r="AI274" s="126" t="s">
        <v>43</v>
      </c>
      <c r="AJ274" s="126" t="s">
        <v>44</v>
      </c>
      <c r="AK274" s="126" t="s">
        <v>45</v>
      </c>
      <c r="AL274" s="126" t="s">
        <v>46</v>
      </c>
      <c r="AM274" s="126" t="s">
        <v>47</v>
      </c>
      <c r="AN274" s="126" t="s">
        <v>48</v>
      </c>
      <c r="AO274" s="126" t="s">
        <v>49</v>
      </c>
      <c r="AP274" s="126" t="s">
        <v>50</v>
      </c>
      <c r="AQ274" s="126" t="s">
        <v>51</v>
      </c>
      <c r="AR274" s="126" t="s">
        <v>248</v>
      </c>
      <c r="AS274" s="24" t="s">
        <v>52</v>
      </c>
      <c r="AT274" s="126" t="s">
        <v>53</v>
      </c>
      <c r="AU274" s="126" t="s">
        <v>54</v>
      </c>
      <c r="AV274" s="126" t="s">
        <v>55</v>
      </c>
      <c r="AW274" s="126" t="s">
        <v>56</v>
      </c>
      <c r="AX274" s="126" t="s">
        <v>57</v>
      </c>
      <c r="AY274" s="126" t="s">
        <v>58</v>
      </c>
      <c r="AZ274" s="126" t="s">
        <v>59</v>
      </c>
      <c r="BA274" s="126" t="s">
        <v>60</v>
      </c>
      <c r="BB274" s="126" t="s">
        <v>61</v>
      </c>
      <c r="BC274" s="126" t="s">
        <v>62</v>
      </c>
      <c r="BD274" s="126" t="s">
        <v>63</v>
      </c>
      <c r="BE274" s="126" t="s">
        <v>64</v>
      </c>
      <c r="BF274" s="126" t="s">
        <v>65</v>
      </c>
      <c r="BG274" s="126" t="s">
        <v>66</v>
      </c>
      <c r="BH274" s="126" t="s">
        <v>67</v>
      </c>
      <c r="BI274" s="126" t="s">
        <v>68</v>
      </c>
      <c r="BJ274" s="126" t="s">
        <v>69</v>
      </c>
      <c r="BK274" s="126" t="s">
        <v>70</v>
      </c>
      <c r="BL274" s="126" t="s">
        <v>71</v>
      </c>
      <c r="BM274" s="126" t="s">
        <v>72</v>
      </c>
      <c r="BN274" s="126" t="s">
        <v>73</v>
      </c>
      <c r="BO274" s="126" t="s">
        <v>74</v>
      </c>
      <c r="BP274" s="126" t="s">
        <v>75</v>
      </c>
      <c r="BQ274" s="126" t="s">
        <v>76</v>
      </c>
      <c r="BR274" s="126" t="s">
        <v>77</v>
      </c>
      <c r="BS274" s="126" t="s">
        <v>444</v>
      </c>
      <c r="BT274" s="126" t="s">
        <v>78</v>
      </c>
      <c r="BU274" s="126" t="s">
        <v>79</v>
      </c>
      <c r="BV274" s="126" t="s">
        <v>80</v>
      </c>
      <c r="BW274" s="126" t="s">
        <v>81</v>
      </c>
      <c r="BX274" s="126" t="s">
        <v>82</v>
      </c>
      <c r="BY274" s="126" t="s">
        <v>83</v>
      </c>
      <c r="BZ274" s="126" t="s">
        <v>84</v>
      </c>
      <c r="CA274" s="126" t="s">
        <v>249</v>
      </c>
      <c r="CB274" s="126" t="s">
        <v>85</v>
      </c>
      <c r="CC274" s="126" t="s">
        <v>86</v>
      </c>
      <c r="CD274" s="125"/>
    </row>
    <row r="275" spans="2:82" s="122" customFormat="1" x14ac:dyDescent="0.2">
      <c r="B275" s="122">
        <v>2017</v>
      </c>
      <c r="E275" s="123"/>
      <c r="F275" s="127" t="s">
        <v>222</v>
      </c>
      <c r="H275" s="128">
        <v>4.1244768532978482E-2</v>
      </c>
      <c r="I275" s="128">
        <v>0.68933259749771869</v>
      </c>
      <c r="J275" s="128">
        <v>0.1259040951320283</v>
      </c>
      <c r="K275" s="128">
        <v>4.0005293791986606E-2</v>
      </c>
      <c r="L275" s="128">
        <v>0</v>
      </c>
      <c r="M275" s="128">
        <v>-8.2365765740685132E-2</v>
      </c>
      <c r="N275" s="128">
        <v>-0.11911862981757558</v>
      </c>
      <c r="O275" s="128">
        <v>0</v>
      </c>
      <c r="P275" s="128">
        <v>0.11167797899859878</v>
      </c>
      <c r="Q275" s="128">
        <v>1.0289293438666823E-2</v>
      </c>
      <c r="R275" s="128">
        <v>0.17017583857315138</v>
      </c>
      <c r="S275" s="128">
        <v>-0.18400886803332583</v>
      </c>
      <c r="T275" s="128">
        <v>-0.41062960410939753</v>
      </c>
      <c r="U275" s="128">
        <v>-0.44472131879639099</v>
      </c>
      <c r="V275" s="128">
        <v>-0.11115123769332692</v>
      </c>
      <c r="W275" s="128">
        <v>0</v>
      </c>
      <c r="X275" s="128">
        <v>-0.16809739828459141</v>
      </c>
      <c r="Y275" s="128">
        <v>5.3009560568334758E-2</v>
      </c>
      <c r="Z275" s="128">
        <v>0.11226660693216889</v>
      </c>
      <c r="AA275" s="128">
        <v>-0.23080743238259485</v>
      </c>
      <c r="AB275" s="128">
        <v>-0.1412729855282201</v>
      </c>
      <c r="AC275" s="128">
        <v>8.8072947085392747E-2</v>
      </c>
      <c r="AD275" s="128">
        <v>2.4312200014364814E-2</v>
      </c>
      <c r="AE275" s="128">
        <v>7.1088368407897409E-2</v>
      </c>
      <c r="AF275" s="128">
        <v>-0.2494463748605496</v>
      </c>
      <c r="AG275" s="128">
        <v>-3.5323407065295964E-2</v>
      </c>
      <c r="AH275" s="128">
        <v>0</v>
      </c>
      <c r="AI275" s="128">
        <v>-0.28379343140248919</v>
      </c>
      <c r="AJ275" s="128">
        <v>-0.20133203636505317</v>
      </c>
      <c r="AK275" s="128">
        <v>0</v>
      </c>
      <c r="AL275" s="128">
        <v>-0.23046700501020001</v>
      </c>
      <c r="AM275" s="128">
        <v>-0.56301113228127964</v>
      </c>
      <c r="AN275" s="128">
        <v>0</v>
      </c>
      <c r="AO275" s="128">
        <v>0.16983472745278344</v>
      </c>
      <c r="AP275" s="128">
        <v>0.16517118532726821</v>
      </c>
      <c r="AQ275" s="128">
        <v>4.6849462680324805E-2</v>
      </c>
      <c r="AR275" s="128">
        <v>-9.2030290387265207E-2</v>
      </c>
      <c r="AS275" s="802">
        <v>-1.3597057165973493E-2</v>
      </c>
      <c r="AT275" s="128">
        <v>-0.19886788067098882</v>
      </c>
      <c r="AU275" s="128">
        <v>-0.23517395268724575</v>
      </c>
      <c r="AV275" s="128">
        <v>-0.16138079865080168</v>
      </c>
      <c r="AW275" s="128">
        <v>-7.092120646301206E-2</v>
      </c>
      <c r="AX275" s="128">
        <v>0.11363781750916124</v>
      </c>
      <c r="AY275" s="128">
        <v>-0.14351244814584868</v>
      </c>
      <c r="AZ275" s="128">
        <v>-8.5627189165743509E-2</v>
      </c>
      <c r="BA275" s="128">
        <v>4.8630427941724147E-2</v>
      </c>
      <c r="BB275" s="128">
        <v>-9.1667349480746396E-2</v>
      </c>
      <c r="BC275" s="128">
        <v>0</v>
      </c>
      <c r="BD275" s="128">
        <v>5.4827970423291836E-2</v>
      </c>
      <c r="BE275" s="128">
        <v>-0.35990777494756127</v>
      </c>
      <c r="BF275" s="128">
        <v>2.5742769970603607E-2</v>
      </c>
      <c r="BG275" s="128">
        <v>-0.1427372608489357</v>
      </c>
      <c r="BH275" s="128">
        <v>-3.8394035908504931E-2</v>
      </c>
      <c r="BI275" s="128">
        <v>-0.16264805507018759</v>
      </c>
      <c r="BJ275" s="128">
        <v>-0.10367969672271901</v>
      </c>
      <c r="BK275" s="128">
        <v>0</v>
      </c>
      <c r="BL275" s="128">
        <v>8.2460970620447563E-2</v>
      </c>
      <c r="BM275" s="128">
        <v>0</v>
      </c>
      <c r="BN275" s="128">
        <v>0.11244761129122202</v>
      </c>
      <c r="BO275" s="128">
        <v>7.6920313206913921E-2</v>
      </c>
      <c r="BP275" s="128">
        <v>-4.1485979966266094E-2</v>
      </c>
      <c r="BQ275" s="128">
        <v>-7.9287415644441098E-2</v>
      </c>
      <c r="BR275" s="128">
        <v>-0.14830049709061152</v>
      </c>
      <c r="BS275" s="128">
        <v>9.1388978312723676E-2</v>
      </c>
      <c r="BT275" s="128">
        <v>-1.1501696373013277E-2</v>
      </c>
      <c r="BU275" s="128">
        <v>0.52944574365265096</v>
      </c>
      <c r="BV275" s="128">
        <v>-2.8089669089971049E-2</v>
      </c>
      <c r="BW275" s="128">
        <v>-0.45657017682524337</v>
      </c>
      <c r="BX275" s="128">
        <v>9.5339226117957004E-2</v>
      </c>
      <c r="BY275" s="128">
        <v>-0.19594661765466731</v>
      </c>
      <c r="BZ275" s="128">
        <v>0.1274813872531238</v>
      </c>
      <c r="CA275" s="128">
        <v>0.26802324138088135</v>
      </c>
      <c r="CB275" s="128">
        <v>-1.5373478811613703E-2</v>
      </c>
      <c r="CC275" s="128">
        <v>-2.1033004704942824E-2</v>
      </c>
      <c r="CD275" s="125"/>
    </row>
    <row r="276" spans="2:82" s="122" customFormat="1" x14ac:dyDescent="0.2">
      <c r="B276" s="122">
        <v>2018</v>
      </c>
      <c r="E276" s="123"/>
      <c r="F276" s="127" t="s">
        <v>222</v>
      </c>
      <c r="H276" s="128">
        <v>-7.6089498973753271E-3</v>
      </c>
      <c r="I276" s="128">
        <v>0.66057312850554384</v>
      </c>
      <c r="J276" s="128">
        <v>9.559354195673378E-2</v>
      </c>
      <c r="K276" s="128">
        <v>3.6834302788116932E-2</v>
      </c>
      <c r="L276" s="128">
        <v>0</v>
      </c>
      <c r="M276" s="128">
        <v>-9.3754281900766998E-2</v>
      </c>
      <c r="N276" s="128">
        <v>-0.13883101678348378</v>
      </c>
      <c r="O276" s="128">
        <v>0</v>
      </c>
      <c r="P276" s="128">
        <v>0.17053579029887306</v>
      </c>
      <c r="Q276" s="128">
        <v>-2.8001377187363758E-3</v>
      </c>
      <c r="R276" s="128">
        <v>0.24155175538842397</v>
      </c>
      <c r="S276" s="128">
        <v>-0.19307436062658731</v>
      </c>
      <c r="T276" s="128">
        <v>-0.4483860383060369</v>
      </c>
      <c r="U276" s="128">
        <v>-0.47766441528662357</v>
      </c>
      <c r="V276" s="128">
        <v>-0.13118334367303955</v>
      </c>
      <c r="W276" s="128">
        <v>0</v>
      </c>
      <c r="X276" s="128">
        <v>-0.16023770628346737</v>
      </c>
      <c r="Y276" s="128">
        <v>-2.6893244417793071E-2</v>
      </c>
      <c r="Z276" s="128">
        <v>6.6180595326147104E-2</v>
      </c>
      <c r="AA276" s="128">
        <v>-0.24775687024487569</v>
      </c>
      <c r="AB276" s="128">
        <v>-0.12320467107657999</v>
      </c>
      <c r="AC276" s="128">
        <v>0.10847145353854716</v>
      </c>
      <c r="AD276" s="128">
        <v>-7.8708771569075374E-3</v>
      </c>
      <c r="AE276" s="128">
        <v>7.6140422612958253E-2</v>
      </c>
      <c r="AF276" s="128">
        <v>-0.27647306171757707</v>
      </c>
      <c r="AG276" s="128">
        <v>-2.2761367546868562E-2</v>
      </c>
      <c r="AH276" s="128">
        <v>0</v>
      </c>
      <c r="AI276" s="128">
        <v>-0.29151340026801986</v>
      </c>
      <c r="AJ276" s="128">
        <v>-0.21299880948856922</v>
      </c>
      <c r="AK276" s="128">
        <v>0</v>
      </c>
      <c r="AL276" s="128">
        <v>-0.15435074148231448</v>
      </c>
      <c r="AM276" s="128">
        <v>-0.57659660670458412</v>
      </c>
      <c r="AN276" s="128">
        <v>0</v>
      </c>
      <c r="AO276" s="128">
        <v>0.1599439079302731</v>
      </c>
      <c r="AP276" s="128">
        <v>0.18231453200353245</v>
      </c>
      <c r="AQ276" s="128">
        <v>-2.2330564442644099E-2</v>
      </c>
      <c r="AR276" s="128">
        <v>-9.8668585944893958E-2</v>
      </c>
      <c r="AS276" s="802">
        <v>1.255278982614313E-2</v>
      </c>
      <c r="AT276" s="128">
        <v>-0.1923847197764629</v>
      </c>
      <c r="AU276" s="128">
        <v>-0.20985794951884912</v>
      </c>
      <c r="AV276" s="128">
        <v>-9.2470479709290454E-2</v>
      </c>
      <c r="AW276" s="128">
        <v>-5.8883753821959539E-2</v>
      </c>
      <c r="AX276" s="128">
        <v>0</v>
      </c>
      <c r="AY276" s="128">
        <v>-0.17353299422013507</v>
      </c>
      <c r="AZ276" s="128">
        <v>-0.10018715109223296</v>
      </c>
      <c r="BA276" s="128">
        <v>1.2722268251887889E-2</v>
      </c>
      <c r="BB276" s="128">
        <v>-5.1762674360192364E-2</v>
      </c>
      <c r="BC276" s="128">
        <v>0</v>
      </c>
      <c r="BD276" s="128">
        <v>3.2871165743072903E-2</v>
      </c>
      <c r="BE276" s="128">
        <v>-0.37347368955381871</v>
      </c>
      <c r="BF276" s="128">
        <v>1.0010852944333569E-2</v>
      </c>
      <c r="BG276" s="128">
        <v>-0.20003458519954234</v>
      </c>
      <c r="BH276" s="128">
        <v>-5.6650616611175993E-2</v>
      </c>
      <c r="BI276" s="128">
        <v>-0.14448629176665168</v>
      </c>
      <c r="BJ276" s="128">
        <v>-0.21911245789754569</v>
      </c>
      <c r="BK276" s="128">
        <v>0</v>
      </c>
      <c r="BL276" s="128">
        <v>5.797526128895579E-2</v>
      </c>
      <c r="BM276" s="128">
        <v>0</v>
      </c>
      <c r="BN276" s="128">
        <v>8.1650757706730567E-2</v>
      </c>
      <c r="BO276" s="128">
        <v>7.2308948513432877E-2</v>
      </c>
      <c r="BP276" s="128">
        <v>-9.404932931141699E-2</v>
      </c>
      <c r="BQ276" s="128">
        <v>-0.16916290238625717</v>
      </c>
      <c r="BR276" s="128">
        <v>0</v>
      </c>
      <c r="BS276" s="128">
        <v>7.4182109704836394E-2</v>
      </c>
      <c r="BT276" s="128">
        <v>3.2266265180271286E-2</v>
      </c>
      <c r="BU276" s="128">
        <v>0.52967500191875216</v>
      </c>
      <c r="BV276" s="128">
        <v>-5.4613525461217782E-2</v>
      </c>
      <c r="BW276" s="128">
        <v>-0.46737681479801951</v>
      </c>
      <c r="BX276" s="128">
        <v>9.7026758670746019E-2</v>
      </c>
      <c r="BY276" s="128">
        <v>-0.24022901853235762</v>
      </c>
      <c r="BZ276" s="128">
        <v>8.7275315801089132E-2</v>
      </c>
      <c r="CA276" s="128">
        <v>0.26506430253982199</v>
      </c>
      <c r="CB276" s="128">
        <v>-8.4840149794422878E-2</v>
      </c>
      <c r="CC276" s="128">
        <v>-7.6267481216492822E-2</v>
      </c>
      <c r="CD276" s="125"/>
    </row>
    <row r="277" spans="2:82" s="122" customFormat="1" x14ac:dyDescent="0.2">
      <c r="B277" s="122">
        <v>2019</v>
      </c>
      <c r="E277" s="123"/>
      <c r="F277" s="127" t="s">
        <v>222</v>
      </c>
      <c r="H277" s="128">
        <v>1.4237891208959995E-3</v>
      </c>
      <c r="I277" s="128">
        <v>0.64288933286569749</v>
      </c>
      <c r="J277" s="128">
        <v>6.5651347235937477E-2</v>
      </c>
      <c r="K277" s="128">
        <v>3.459907883511248E-3</v>
      </c>
      <c r="L277" s="128">
        <v>0</v>
      </c>
      <c r="M277" s="128">
        <v>-0.10249420583689453</v>
      </c>
      <c r="N277" s="128">
        <v>-0.11690697350740133</v>
      </c>
      <c r="O277" s="128">
        <v>0</v>
      </c>
      <c r="P277" s="128">
        <v>0.15625597104426275</v>
      </c>
      <c r="Q277" s="128">
        <v>-1.0937049107322776E-2</v>
      </c>
      <c r="R277" s="128">
        <v>0.25432466318393848</v>
      </c>
      <c r="S277" s="128">
        <v>-3.8618859926714773E-2</v>
      </c>
      <c r="T277" s="128">
        <v>-0.51251875605656572</v>
      </c>
      <c r="U277" s="128">
        <v>-0.47412168671060451</v>
      </c>
      <c r="V277" s="128">
        <v>-0.14143125715294327</v>
      </c>
      <c r="W277" s="128">
        <v>0</v>
      </c>
      <c r="X277" s="128">
        <v>-0.20953965541268835</v>
      </c>
      <c r="Y277" s="128">
        <v>-0.10059850014143838</v>
      </c>
      <c r="Z277" s="128">
        <v>1.309128830937336E-2</v>
      </c>
      <c r="AA277" s="128">
        <v>-0.17195891734062968</v>
      </c>
      <c r="AB277" s="128">
        <v>-0.19156907547690391</v>
      </c>
      <c r="AC277" s="128">
        <v>5.9408702683434213E-2</v>
      </c>
      <c r="AD277" s="128">
        <v>-5.0941848222132394E-2</v>
      </c>
      <c r="AE277" s="128">
        <v>5.1321104481130961E-2</v>
      </c>
      <c r="AF277" s="128">
        <v>-0.31750127379123649</v>
      </c>
      <c r="AG277" s="128">
        <v>0</v>
      </c>
      <c r="AH277" s="128">
        <v>0</v>
      </c>
      <c r="AI277" s="128">
        <v>-0.30262206479404263</v>
      </c>
      <c r="AJ277" s="128">
        <v>-0.28655718924719448</v>
      </c>
      <c r="AK277" s="128">
        <v>0</v>
      </c>
      <c r="AL277" s="128">
        <v>-0.22364979288063969</v>
      </c>
      <c r="AM277" s="128">
        <v>-0.69256659557232225</v>
      </c>
      <c r="AN277" s="128">
        <v>0</v>
      </c>
      <c r="AO277" s="128">
        <v>0.1634161112788772</v>
      </c>
      <c r="AP277" s="128">
        <v>0.20445706714178802</v>
      </c>
      <c r="AQ277" s="128">
        <v>-5.2907946301099275E-2</v>
      </c>
      <c r="AR277" s="128">
        <v>0</v>
      </c>
      <c r="AS277" s="802">
        <v>-3.8032025254945354E-2</v>
      </c>
      <c r="AT277" s="128">
        <v>-0.21129481184897642</v>
      </c>
      <c r="AU277" s="128">
        <v>-0.2441866843949165</v>
      </c>
      <c r="AV277" s="128">
        <v>-0.14175124704930278</v>
      </c>
      <c r="AW277" s="128">
        <v>-5.768857009901035E-2</v>
      </c>
      <c r="AX277" s="128">
        <v>0</v>
      </c>
      <c r="AY277" s="128">
        <v>-0.18747702304330149</v>
      </c>
      <c r="AZ277" s="128">
        <v>-9.7804855186381212E-2</v>
      </c>
      <c r="BA277" s="128">
        <v>1.1406183632681423E-2</v>
      </c>
      <c r="BB277" s="128">
        <v>-9.532252348910189E-2</v>
      </c>
      <c r="BC277" s="128">
        <v>0</v>
      </c>
      <c r="BD277" s="128">
        <v>4.9053092159230954E-2</v>
      </c>
      <c r="BE277" s="128">
        <v>-0.38221698237767532</v>
      </c>
      <c r="BF277" s="128">
        <v>3.3157081652704147E-3</v>
      </c>
      <c r="BG277" s="128">
        <v>-0.20676384283335048</v>
      </c>
      <c r="BH277" s="128">
        <v>-7.4154535372392971E-2</v>
      </c>
      <c r="BI277" s="128">
        <v>-0.12016954816399628</v>
      </c>
      <c r="BJ277" s="128">
        <v>-0.18855373182112023</v>
      </c>
      <c r="BK277" s="128">
        <v>0</v>
      </c>
      <c r="BL277" s="128">
        <v>1.539097702042197E-2</v>
      </c>
      <c r="BM277" s="128">
        <v>0</v>
      </c>
      <c r="BN277" s="128">
        <v>5.4953129853466662E-2</v>
      </c>
      <c r="BO277" s="128">
        <v>1.1197146956854628E-2</v>
      </c>
      <c r="BP277" s="128">
        <v>-0.11217241043935856</v>
      </c>
      <c r="BQ277" s="128">
        <v>-0.18972864103109879</v>
      </c>
      <c r="BR277" s="128">
        <v>0</v>
      </c>
      <c r="BS277" s="128">
        <v>6.179284492167985E-2</v>
      </c>
      <c r="BT277" s="128">
        <v>3.6977920539523521E-2</v>
      </c>
      <c r="BU277" s="128">
        <v>0.52846486710782936</v>
      </c>
      <c r="BV277" s="128">
        <v>-1.0418145232994567E-2</v>
      </c>
      <c r="BW277" s="128">
        <v>-0.4290961755624258</v>
      </c>
      <c r="BX277" s="128">
        <v>8.0907207874280393E-2</v>
      </c>
      <c r="BY277" s="128">
        <v>-0.2543672282856414</v>
      </c>
      <c r="BZ277" s="128">
        <v>6.7336258615260422E-2</v>
      </c>
      <c r="CA277" s="128">
        <v>0</v>
      </c>
      <c r="CB277" s="128">
        <v>-7.7325232443086409E-2</v>
      </c>
      <c r="CC277" s="128">
        <v>0</v>
      </c>
      <c r="CD277" s="125"/>
    </row>
    <row r="278" spans="2:82" s="122" customFormat="1" x14ac:dyDescent="0.2">
      <c r="E278" s="123"/>
      <c r="F278" s="124"/>
      <c r="H278" s="30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24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  <c r="BN278" s="126"/>
      <c r="BO278" s="126"/>
      <c r="BP278" s="126"/>
      <c r="BQ278" s="126"/>
      <c r="BR278" s="126"/>
      <c r="BS278" s="126"/>
      <c r="BT278" s="126"/>
      <c r="BU278" s="126"/>
      <c r="BV278" s="126"/>
      <c r="BW278" s="126"/>
      <c r="BX278" s="126"/>
      <c r="BY278" s="126"/>
      <c r="BZ278" s="126"/>
      <c r="CA278" s="126"/>
      <c r="CB278" s="126"/>
      <c r="CC278" s="126"/>
      <c r="CD278" s="125"/>
    </row>
    <row r="279" spans="2:82" s="122" customFormat="1" x14ac:dyDescent="0.2">
      <c r="B279" s="122">
        <v>2018</v>
      </c>
      <c r="D279" s="122" t="s">
        <v>262</v>
      </c>
      <c r="E279" s="123"/>
      <c r="F279" s="124" t="s">
        <v>263</v>
      </c>
      <c r="H279" s="129">
        <v>-6.7672504670865437E-3</v>
      </c>
      <c r="I279" s="128">
        <v>0.66057312850554384</v>
      </c>
      <c r="J279" s="128">
        <v>9.559354195673378E-2</v>
      </c>
      <c r="K279" s="128">
        <v>3.6834302788116932E-2</v>
      </c>
      <c r="L279" s="128">
        <v>0</v>
      </c>
      <c r="M279" s="128">
        <v>-9.3754281900766998E-2</v>
      </c>
      <c r="N279" s="128">
        <v>-0.13883101678348378</v>
      </c>
      <c r="O279" s="128">
        <v>0</v>
      </c>
      <c r="P279" s="128">
        <v>0.17053579029887306</v>
      </c>
      <c r="Q279" s="128">
        <v>-2.8001377187363758E-3</v>
      </c>
      <c r="R279" s="128">
        <v>0.24155175538842397</v>
      </c>
      <c r="S279" s="128">
        <v>-0.19307436062658731</v>
      </c>
      <c r="T279" s="128">
        <v>-0.4483860383060369</v>
      </c>
      <c r="U279" s="128">
        <v>-0.47766441528662357</v>
      </c>
      <c r="V279" s="128">
        <v>-0.13118334367303955</v>
      </c>
      <c r="W279" s="128">
        <v>0</v>
      </c>
      <c r="X279" s="128">
        <v>-0.16023770628346737</v>
      </c>
      <c r="Y279" s="128">
        <v>-2.6893244417793071E-2</v>
      </c>
      <c r="Z279" s="129">
        <v>2.3000779196439725E-2</v>
      </c>
      <c r="AA279" s="128">
        <v>-0.24775687024487569</v>
      </c>
      <c r="AB279" s="128">
        <v>-0.12320467107657999</v>
      </c>
      <c r="AC279" s="128">
        <v>0.10847145353854716</v>
      </c>
      <c r="AD279" s="128">
        <v>-7.8708771569075374E-3</v>
      </c>
      <c r="AE279" s="128">
        <v>7.6140422612958253E-2</v>
      </c>
      <c r="AF279" s="128">
        <v>-0.27647306171757707</v>
      </c>
      <c r="AG279" s="128">
        <v>-2.2761367546868562E-2</v>
      </c>
      <c r="AH279" s="128">
        <v>0</v>
      </c>
      <c r="AI279" s="128">
        <v>-0.29151340026801986</v>
      </c>
      <c r="AJ279" s="128">
        <v>-0.21299880948856922</v>
      </c>
      <c r="AK279" s="128">
        <v>0</v>
      </c>
      <c r="AL279" s="128">
        <v>-0.15435074148231448</v>
      </c>
      <c r="AM279" s="128">
        <v>-0.57659660670458412</v>
      </c>
      <c r="AN279" s="128">
        <v>0</v>
      </c>
      <c r="AO279" s="128">
        <v>0.1599439079302731</v>
      </c>
      <c r="AP279" s="128">
        <v>0.18231453200353245</v>
      </c>
      <c r="AQ279" s="128">
        <v>-2.2330564442644099E-2</v>
      </c>
      <c r="AR279" s="128">
        <v>-9.8668585944893958E-2</v>
      </c>
      <c r="AS279" s="802">
        <v>1.255278982614313E-2</v>
      </c>
      <c r="AT279" s="128">
        <v>-0.1923847197764629</v>
      </c>
      <c r="AU279" s="128">
        <v>-0.20985794951884912</v>
      </c>
      <c r="AV279" s="128">
        <v>-9.2470479709290454E-2</v>
      </c>
      <c r="AW279" s="128">
        <v>-5.8883753821959539E-2</v>
      </c>
      <c r="AX279" s="128" t="e">
        <v>#NUM!</v>
      </c>
      <c r="AY279" s="128">
        <v>-0.17353299422013507</v>
      </c>
      <c r="AZ279" s="128">
        <v>-0.10018715109223296</v>
      </c>
      <c r="BA279" s="128">
        <v>1.2722268251887889E-2</v>
      </c>
      <c r="BB279" s="128">
        <v>-5.1762674360192364E-2</v>
      </c>
      <c r="BC279" s="128">
        <v>0</v>
      </c>
      <c r="BD279" s="128">
        <v>3.2871165743072903E-2</v>
      </c>
      <c r="BE279" s="128">
        <v>-0.37347368955381871</v>
      </c>
      <c r="BF279" s="128">
        <v>1.0010852944333569E-2</v>
      </c>
      <c r="BG279" s="128">
        <v>-0.20003458519954234</v>
      </c>
      <c r="BH279" s="128">
        <v>-5.6650616611175993E-2</v>
      </c>
      <c r="BI279" s="128">
        <v>-0.14448629176665168</v>
      </c>
      <c r="BJ279" s="128">
        <v>-0.21911245789754569</v>
      </c>
      <c r="BK279" s="128">
        <v>0</v>
      </c>
      <c r="BL279" s="128">
        <v>5.797526128895579E-2</v>
      </c>
      <c r="BM279" s="128">
        <v>0</v>
      </c>
      <c r="BN279" s="128">
        <v>8.1650757706730567E-2</v>
      </c>
      <c r="BO279" s="128">
        <v>7.2308948513432877E-2</v>
      </c>
      <c r="BP279" s="128">
        <v>-9.404932931141699E-2</v>
      </c>
      <c r="BQ279" s="128">
        <v>-0.16916290238625717</v>
      </c>
      <c r="BR279" s="128" t="e">
        <v>#NUM!</v>
      </c>
      <c r="BS279" s="128">
        <v>7.4182109704836394E-2</v>
      </c>
      <c r="BT279" s="128">
        <v>3.2266265180271286E-2</v>
      </c>
      <c r="BU279" s="128">
        <v>0.52967500191875216</v>
      </c>
      <c r="BV279" s="129">
        <v>-4.5873021111753877E-2</v>
      </c>
      <c r="BW279" s="128">
        <v>-0.46737681479801951</v>
      </c>
      <c r="BX279" s="128">
        <v>9.7026758670746019E-2</v>
      </c>
      <c r="BY279" s="128">
        <v>-0.24022901853235762</v>
      </c>
      <c r="BZ279" s="128">
        <v>8.7275315801089132E-2</v>
      </c>
      <c r="CA279" s="128">
        <v>0.26506430253982199</v>
      </c>
      <c r="CB279" s="128">
        <v>-8.4840149794422878E-2</v>
      </c>
      <c r="CC279" s="128">
        <v>-7.6267481216492822E-2</v>
      </c>
      <c r="CD279" s="125"/>
    </row>
    <row r="280" spans="2:82" s="122" customFormat="1" x14ac:dyDescent="0.2">
      <c r="B280" s="122">
        <v>2019</v>
      </c>
      <c r="E280" s="123"/>
      <c r="F280" s="124" t="s">
        <v>263</v>
      </c>
      <c r="H280" s="128">
        <v>1.4237891208959995E-3</v>
      </c>
      <c r="I280" s="128">
        <v>0.64288933286569749</v>
      </c>
      <c r="J280" s="128">
        <v>6.5651347235937477E-2</v>
      </c>
      <c r="K280" s="128">
        <v>3.459907883511248E-3</v>
      </c>
      <c r="L280" s="128">
        <v>0</v>
      </c>
      <c r="M280" s="128">
        <v>-0.10249420583689453</v>
      </c>
      <c r="N280" s="128">
        <v>-0.11690697350740133</v>
      </c>
      <c r="O280" s="128">
        <v>0</v>
      </c>
      <c r="P280" s="128">
        <v>0.15625597104426275</v>
      </c>
      <c r="Q280" s="128">
        <v>-1.0937049107322776E-2</v>
      </c>
      <c r="R280" s="128">
        <v>0.25432466318393848</v>
      </c>
      <c r="S280" s="128">
        <v>-3.8618859926714773E-2</v>
      </c>
      <c r="T280" s="128">
        <v>-0.51251875605656572</v>
      </c>
      <c r="U280" s="128">
        <v>-0.47412168671060451</v>
      </c>
      <c r="V280" s="128">
        <v>-0.14143125715294327</v>
      </c>
      <c r="W280" s="128">
        <v>0</v>
      </c>
      <c r="X280" s="128">
        <v>-0.20953965541268835</v>
      </c>
      <c r="Y280" s="128">
        <v>-0.10059850014143838</v>
      </c>
      <c r="Z280" s="128">
        <v>1.309128830937336E-2</v>
      </c>
      <c r="AA280" s="128">
        <v>-0.17195891734062968</v>
      </c>
      <c r="AB280" s="128">
        <v>-0.19156907547690391</v>
      </c>
      <c r="AC280" s="128">
        <v>5.9408702683434213E-2</v>
      </c>
      <c r="AD280" s="128">
        <v>-5.0941848222132394E-2</v>
      </c>
      <c r="AE280" s="128">
        <v>5.1321104481130961E-2</v>
      </c>
      <c r="AF280" s="128">
        <v>-0.31750127379123649</v>
      </c>
      <c r="AG280" s="128">
        <v>0</v>
      </c>
      <c r="AH280" s="128">
        <v>0</v>
      </c>
      <c r="AI280" s="128">
        <v>-0.30262206479404263</v>
      </c>
      <c r="AJ280" s="128">
        <v>-0.28655718924719448</v>
      </c>
      <c r="AK280" s="128">
        <v>0</v>
      </c>
      <c r="AL280" s="128">
        <v>-0.22364979288063969</v>
      </c>
      <c r="AM280" s="128">
        <v>-0.69256659557232225</v>
      </c>
      <c r="AN280" s="128">
        <v>0</v>
      </c>
      <c r="AO280" s="128">
        <v>0.1634161112788772</v>
      </c>
      <c r="AP280" s="128">
        <v>0.20445706714178802</v>
      </c>
      <c r="AQ280" s="128">
        <v>-5.2907946301099275E-2</v>
      </c>
      <c r="AR280" s="128">
        <v>0</v>
      </c>
      <c r="AS280" s="802">
        <v>-3.8032025254945354E-2</v>
      </c>
      <c r="AT280" s="128">
        <v>-0.21129481184897642</v>
      </c>
      <c r="AU280" s="128">
        <v>-0.2441866843949165</v>
      </c>
      <c r="AV280" s="128">
        <v>-0.14175124704930278</v>
      </c>
      <c r="AW280" s="128">
        <v>-5.768857009901035E-2</v>
      </c>
      <c r="AX280" s="128">
        <v>0</v>
      </c>
      <c r="AY280" s="128">
        <v>-0.18747702304330149</v>
      </c>
      <c r="AZ280" s="128">
        <v>-9.7804855186381212E-2</v>
      </c>
      <c r="BA280" s="128">
        <v>1.1406183632681423E-2</v>
      </c>
      <c r="BB280" s="128">
        <v>-9.532252348910189E-2</v>
      </c>
      <c r="BC280" s="128">
        <v>0</v>
      </c>
      <c r="BD280" s="128">
        <v>4.9053092159230954E-2</v>
      </c>
      <c r="BE280" s="128">
        <v>-0.38221698237767532</v>
      </c>
      <c r="BF280" s="128">
        <v>3.3157081652704147E-3</v>
      </c>
      <c r="BG280" s="128">
        <v>-0.20676384283335048</v>
      </c>
      <c r="BH280" s="128">
        <v>-7.4154535372392971E-2</v>
      </c>
      <c r="BI280" s="128">
        <v>-0.12016954816399628</v>
      </c>
      <c r="BJ280" s="128">
        <v>-0.18855373182112023</v>
      </c>
      <c r="BK280" s="128">
        <v>0</v>
      </c>
      <c r="BL280" s="128">
        <v>1.539097702042197E-2</v>
      </c>
      <c r="BM280" s="128">
        <v>0</v>
      </c>
      <c r="BN280" s="128">
        <v>5.4953129853466662E-2</v>
      </c>
      <c r="BO280" s="128">
        <v>1.1197146956854628E-2</v>
      </c>
      <c r="BP280" s="128">
        <v>-0.11217241043935856</v>
      </c>
      <c r="BQ280" s="128">
        <v>-0.18972864103109879</v>
      </c>
      <c r="BR280" s="128">
        <v>0</v>
      </c>
      <c r="BS280" s="128">
        <v>6.179284492167985E-2</v>
      </c>
      <c r="BT280" s="128">
        <v>3.6977920539523521E-2</v>
      </c>
      <c r="BU280" s="128">
        <v>0.52846486710782936</v>
      </c>
      <c r="BV280" s="128">
        <v>-1.0418145232994567E-2</v>
      </c>
      <c r="BW280" s="128">
        <v>-0.4290961755624258</v>
      </c>
      <c r="BX280" s="128">
        <v>8.0907207874280393E-2</v>
      </c>
      <c r="BY280" s="128">
        <v>-0.2543672282856414</v>
      </c>
      <c r="BZ280" s="128">
        <v>6.7336258615260422E-2</v>
      </c>
      <c r="CA280" s="128">
        <v>0</v>
      </c>
      <c r="CB280" s="128">
        <v>-7.7325232443086409E-2</v>
      </c>
      <c r="CC280" s="128">
        <v>0</v>
      </c>
      <c r="CD280" s="125"/>
    </row>
    <row r="281" spans="2:82" s="122" customFormat="1" x14ac:dyDescent="0.2">
      <c r="H281" s="30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24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  <c r="BN281" s="126"/>
      <c r="BO281" s="126"/>
      <c r="BP281" s="126"/>
      <c r="BQ281" s="126"/>
      <c r="BR281" s="126"/>
      <c r="BS281" s="126"/>
      <c r="BT281" s="126"/>
      <c r="BU281" s="126"/>
      <c r="BV281" s="126"/>
      <c r="BW281" s="126"/>
      <c r="BX281" s="126"/>
      <c r="BY281" s="126"/>
      <c r="BZ281" s="126"/>
      <c r="CA281" s="126"/>
      <c r="CB281" s="126"/>
      <c r="CC281" s="126"/>
      <c r="CD281" s="125"/>
    </row>
    <row r="282" spans="2:82" s="122" customFormat="1" x14ac:dyDescent="0.2">
      <c r="E282" s="123"/>
      <c r="F282" s="124"/>
      <c r="H282" s="30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24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  <c r="BN282" s="126"/>
      <c r="BO282" s="126"/>
      <c r="BP282" s="126"/>
      <c r="BQ282" s="126"/>
      <c r="BR282" s="126"/>
      <c r="BS282" s="126"/>
      <c r="BT282" s="126"/>
      <c r="BU282" s="126"/>
      <c r="BV282" s="126"/>
      <c r="BW282" s="126"/>
      <c r="BX282" s="126"/>
      <c r="BY282" s="126"/>
      <c r="BZ282" s="126"/>
      <c r="CA282" s="126"/>
      <c r="CB282" s="126"/>
      <c r="CC282" s="126"/>
      <c r="CD282" s="125"/>
    </row>
    <row r="283" spans="2:82" s="122" customFormat="1" x14ac:dyDescent="0.2">
      <c r="D283" s="87"/>
      <c r="E283" s="123"/>
      <c r="F283" s="124" t="s">
        <v>264</v>
      </c>
      <c r="H283" s="129">
        <v>-8.4169943028878334E-4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</v>
      </c>
      <c r="W283" s="128">
        <v>0</v>
      </c>
      <c r="X283" s="128">
        <v>0</v>
      </c>
      <c r="Y283" s="128">
        <v>0</v>
      </c>
      <c r="Z283" s="129">
        <v>4.317981612970738E-2</v>
      </c>
      <c r="AA283" s="128">
        <v>0</v>
      </c>
      <c r="AB283" s="128">
        <v>0</v>
      </c>
      <c r="AC283" s="128">
        <v>0</v>
      </c>
      <c r="AD283" s="128">
        <v>0</v>
      </c>
      <c r="AE283" s="128">
        <v>0</v>
      </c>
      <c r="AF283" s="128">
        <v>0</v>
      </c>
      <c r="AG283" s="128">
        <v>0</v>
      </c>
      <c r="AH283" s="128">
        <v>0</v>
      </c>
      <c r="AI283" s="128">
        <v>0</v>
      </c>
      <c r="AJ283" s="128">
        <v>0</v>
      </c>
      <c r="AK283" s="128">
        <v>0</v>
      </c>
      <c r="AL283" s="128">
        <v>0</v>
      </c>
      <c r="AM283" s="128">
        <v>0</v>
      </c>
      <c r="AN283" s="128">
        <v>0</v>
      </c>
      <c r="AO283" s="128">
        <v>0</v>
      </c>
      <c r="AP283" s="128">
        <v>0</v>
      </c>
      <c r="AQ283" s="128">
        <v>0</v>
      </c>
      <c r="AR283" s="128">
        <v>0</v>
      </c>
      <c r="AS283" s="802">
        <v>0</v>
      </c>
      <c r="AT283" s="128">
        <v>0</v>
      </c>
      <c r="AU283" s="128">
        <v>0</v>
      </c>
      <c r="AV283" s="128">
        <v>0</v>
      </c>
      <c r="AW283" s="128">
        <v>0</v>
      </c>
      <c r="AX283" s="128" t="e">
        <v>#NUM!</v>
      </c>
      <c r="AY283" s="128">
        <v>0</v>
      </c>
      <c r="AZ283" s="128">
        <v>0</v>
      </c>
      <c r="BA283" s="128">
        <v>0</v>
      </c>
      <c r="BB283" s="128">
        <v>0</v>
      </c>
      <c r="BC283" s="128">
        <v>0</v>
      </c>
      <c r="BD283" s="128">
        <v>0</v>
      </c>
      <c r="BE283" s="128">
        <v>0</v>
      </c>
      <c r="BF283" s="128">
        <v>0</v>
      </c>
      <c r="BG283" s="128">
        <v>0</v>
      </c>
      <c r="BH283" s="128">
        <v>0</v>
      </c>
      <c r="BI283" s="128">
        <v>0</v>
      </c>
      <c r="BJ283" s="128">
        <v>0</v>
      </c>
      <c r="BK283" s="128">
        <v>0</v>
      </c>
      <c r="BL283" s="128">
        <v>0</v>
      </c>
      <c r="BM283" s="128">
        <v>0</v>
      </c>
      <c r="BN283" s="128">
        <v>0</v>
      </c>
      <c r="BO283" s="128">
        <v>0</v>
      </c>
      <c r="BP283" s="128">
        <v>0</v>
      </c>
      <c r="BQ283" s="128">
        <v>0</v>
      </c>
      <c r="BR283" s="128" t="e">
        <v>#NUM!</v>
      </c>
      <c r="BS283" s="130">
        <v>0</v>
      </c>
      <c r="BT283" s="128">
        <v>0</v>
      </c>
      <c r="BU283" s="128">
        <v>0</v>
      </c>
      <c r="BV283" s="129">
        <v>-8.7405043494639054E-3</v>
      </c>
      <c r="BW283" s="128">
        <v>0</v>
      </c>
      <c r="BX283" s="128">
        <v>0</v>
      </c>
      <c r="BY283" s="128">
        <v>0</v>
      </c>
      <c r="BZ283" s="128">
        <v>0</v>
      </c>
      <c r="CA283" s="128">
        <v>0</v>
      </c>
      <c r="CB283" s="128">
        <v>0</v>
      </c>
      <c r="CC283" s="128">
        <v>0</v>
      </c>
      <c r="CD283" s="125"/>
    </row>
    <row r="284" spans="2:82" s="122" customFormat="1" x14ac:dyDescent="0.2">
      <c r="E284" s="123"/>
      <c r="F284" s="124"/>
      <c r="H284" s="128">
        <v>0</v>
      </c>
      <c r="I284" s="128">
        <v>0</v>
      </c>
      <c r="J284" s="128">
        <v>0</v>
      </c>
      <c r="K284" s="128">
        <v>0</v>
      </c>
      <c r="L284" s="128">
        <v>0</v>
      </c>
      <c r="M284" s="128">
        <v>0</v>
      </c>
      <c r="N284" s="128">
        <v>0</v>
      </c>
      <c r="O284" s="128">
        <v>0</v>
      </c>
      <c r="P284" s="128">
        <v>0</v>
      </c>
      <c r="Q284" s="128">
        <v>0</v>
      </c>
      <c r="R284" s="128">
        <v>0</v>
      </c>
      <c r="S284" s="128">
        <v>0</v>
      </c>
      <c r="T284" s="128">
        <v>0</v>
      </c>
      <c r="U284" s="128">
        <v>0</v>
      </c>
      <c r="V284" s="128">
        <v>0</v>
      </c>
      <c r="W284" s="128">
        <v>0</v>
      </c>
      <c r="X284" s="128">
        <v>0</v>
      </c>
      <c r="Y284" s="128">
        <v>0</v>
      </c>
      <c r="Z284" s="128">
        <v>0</v>
      </c>
      <c r="AA284" s="128">
        <v>0</v>
      </c>
      <c r="AB284" s="128">
        <v>0</v>
      </c>
      <c r="AC284" s="128">
        <v>0</v>
      </c>
      <c r="AD284" s="128">
        <v>0</v>
      </c>
      <c r="AE284" s="128">
        <v>0</v>
      </c>
      <c r="AF284" s="128">
        <v>0</v>
      </c>
      <c r="AG284" s="128">
        <v>0</v>
      </c>
      <c r="AH284" s="128">
        <v>0</v>
      </c>
      <c r="AI284" s="128">
        <v>0</v>
      </c>
      <c r="AJ284" s="128">
        <v>0</v>
      </c>
      <c r="AK284" s="128">
        <v>0</v>
      </c>
      <c r="AL284" s="128">
        <v>0</v>
      </c>
      <c r="AM284" s="128">
        <v>0</v>
      </c>
      <c r="AN284" s="128">
        <v>0</v>
      </c>
      <c r="AO284" s="128">
        <v>0</v>
      </c>
      <c r="AP284" s="128">
        <v>0</v>
      </c>
      <c r="AQ284" s="128">
        <v>0</v>
      </c>
      <c r="AR284" s="128">
        <v>0</v>
      </c>
      <c r="AS284" s="802">
        <v>0</v>
      </c>
      <c r="AT284" s="128">
        <v>0</v>
      </c>
      <c r="AU284" s="128">
        <v>0</v>
      </c>
      <c r="AV284" s="128">
        <v>0</v>
      </c>
      <c r="AW284" s="128">
        <v>0</v>
      </c>
      <c r="AX284" s="128">
        <v>0</v>
      </c>
      <c r="AY284" s="128">
        <v>0</v>
      </c>
      <c r="AZ284" s="128">
        <v>0</v>
      </c>
      <c r="BA284" s="128">
        <v>0</v>
      </c>
      <c r="BB284" s="128">
        <v>0</v>
      </c>
      <c r="BC284" s="128">
        <v>0</v>
      </c>
      <c r="BD284" s="128">
        <v>0</v>
      </c>
      <c r="BE284" s="128">
        <v>0</v>
      </c>
      <c r="BF284" s="128">
        <v>0</v>
      </c>
      <c r="BG284" s="128">
        <v>0</v>
      </c>
      <c r="BH284" s="128">
        <v>0</v>
      </c>
      <c r="BI284" s="128">
        <v>0</v>
      </c>
      <c r="BJ284" s="128">
        <v>0</v>
      </c>
      <c r="BK284" s="128">
        <v>0</v>
      </c>
      <c r="BL284" s="128">
        <v>0</v>
      </c>
      <c r="BM284" s="128">
        <v>0</v>
      </c>
      <c r="BN284" s="128">
        <v>0</v>
      </c>
      <c r="BO284" s="128">
        <v>0</v>
      </c>
      <c r="BP284" s="128">
        <v>0</v>
      </c>
      <c r="BQ284" s="128">
        <v>0</v>
      </c>
      <c r="BR284" s="128">
        <v>0</v>
      </c>
      <c r="BS284" s="128">
        <v>0</v>
      </c>
      <c r="BT284" s="128">
        <v>0</v>
      </c>
      <c r="BU284" s="128">
        <v>0</v>
      </c>
      <c r="BV284" s="128">
        <v>0</v>
      </c>
      <c r="BW284" s="128">
        <v>0</v>
      </c>
      <c r="BX284" s="128">
        <v>0</v>
      </c>
      <c r="BY284" s="128">
        <v>0</v>
      </c>
      <c r="BZ284" s="128">
        <v>0</v>
      </c>
      <c r="CA284" s="128">
        <v>0</v>
      </c>
      <c r="CB284" s="128">
        <v>0</v>
      </c>
      <c r="CC284" s="128">
        <v>0</v>
      </c>
      <c r="CD284" s="125"/>
    </row>
    <row r="285" spans="2:82" s="122" customFormat="1" x14ac:dyDescent="0.2">
      <c r="E285" s="123"/>
      <c r="F285" s="124"/>
      <c r="H285" s="30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24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5"/>
    </row>
    <row r="286" spans="2:82" s="122" customFormat="1" x14ac:dyDescent="0.2">
      <c r="E286" s="123"/>
      <c r="F286" s="124"/>
      <c r="H286" s="30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24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5"/>
    </row>
    <row r="287" spans="2:82" s="122" customFormat="1" x14ac:dyDescent="0.2">
      <c r="E287" s="123"/>
      <c r="F287" s="124"/>
      <c r="H287" s="30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24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5"/>
    </row>
    <row r="288" spans="2:82" s="122" customFormat="1" x14ac:dyDescent="0.2">
      <c r="E288" s="123"/>
      <c r="F288" s="124"/>
      <c r="H288" s="30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24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5"/>
    </row>
    <row r="289" spans="2:85" s="131" customFormat="1" x14ac:dyDescent="0.2">
      <c r="E289" s="132"/>
      <c r="F289" s="133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2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5"/>
    </row>
    <row r="290" spans="2:85" s="131" customFormat="1" x14ac:dyDescent="0.2">
      <c r="E290" s="132"/>
      <c r="F290" s="133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2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5"/>
    </row>
    <row r="291" spans="2:85" s="131" customFormat="1" x14ac:dyDescent="0.2">
      <c r="E291" s="132"/>
      <c r="F291" s="133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2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5"/>
    </row>
    <row r="292" spans="2:85" s="136" customFormat="1" x14ac:dyDescent="0.2">
      <c r="C292" s="137"/>
      <c r="E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803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</row>
    <row r="293" spans="2:85" s="136" customFormat="1" x14ac:dyDescent="0.2">
      <c r="C293" s="137"/>
      <c r="E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803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</row>
    <row r="294" spans="2:85" s="138" customFormat="1" x14ac:dyDescent="0.2">
      <c r="C294" s="139"/>
      <c r="F294" s="140" t="s">
        <v>112</v>
      </c>
      <c r="H294" s="138">
        <v>1.3447208535128999E-2</v>
      </c>
      <c r="I294" s="138">
        <v>0.68248078886298646</v>
      </c>
      <c r="J294" s="138">
        <v>0.11392712540065819</v>
      </c>
      <c r="K294" s="138">
        <v>2.283300018671271E-2</v>
      </c>
      <c r="M294" s="138">
        <v>-6.2176758192330678E-2</v>
      </c>
      <c r="N294" s="138">
        <v>-0.11105490018325277</v>
      </c>
      <c r="P294" s="138">
        <v>0.12551758620159051</v>
      </c>
      <c r="Q294" s="138">
        <v>9.2319067123167729E-4</v>
      </c>
      <c r="R294" s="138">
        <v>0.20637878404524992</v>
      </c>
      <c r="S294" s="138">
        <v>-0.15254823747453497</v>
      </c>
      <c r="T294" s="138">
        <v>-0.37499803976681495</v>
      </c>
      <c r="U294" s="138">
        <v>-0.39542271547156549</v>
      </c>
      <c r="V294" s="138">
        <v>-8.7721118022533129E-2</v>
      </c>
      <c r="W294" s="138" t="e">
        <v>#DIV/0!</v>
      </c>
      <c r="X294" s="138">
        <v>-0.15234478622387546</v>
      </c>
      <c r="Y294" s="138">
        <v>8.2715906840359468E-2</v>
      </c>
      <c r="Z294" s="138">
        <v>0.11687260514809987</v>
      </c>
      <c r="AA294" s="138">
        <v>-0.21432112654261795</v>
      </c>
      <c r="AB294" s="138">
        <v>-0.13974416371447104</v>
      </c>
      <c r="AC294" s="138">
        <v>0.12073462654884291</v>
      </c>
      <c r="AD294" s="138">
        <v>4.7905406471100337E-2</v>
      </c>
      <c r="AE294" s="138">
        <v>8.2465904787369995E-2</v>
      </c>
      <c r="AF294" s="138">
        <v>-0.1829394585828493</v>
      </c>
      <c r="AG294" s="138">
        <v>-4.1282564967962843E-2</v>
      </c>
      <c r="AH294" s="138" t="e">
        <v>#DIV/0!</v>
      </c>
      <c r="AI294" s="138">
        <v>-0.28029625549352061</v>
      </c>
      <c r="AJ294" s="138">
        <v>-0.16277492542434643</v>
      </c>
      <c r="AK294" s="138" t="e">
        <v>#DIV/0!</v>
      </c>
      <c r="AL294" s="138">
        <v>-0.16265011487648839</v>
      </c>
      <c r="AM294" s="138">
        <v>-0.63591000007095222</v>
      </c>
      <c r="AN294" s="138" t="e">
        <v>#DIV/0!</v>
      </c>
      <c r="AO294" s="138">
        <v>0.17408930036525461</v>
      </c>
      <c r="AP294" s="138">
        <v>0.15822474940491027</v>
      </c>
      <c r="AQ294" s="138">
        <v>7.4234410877558582E-2</v>
      </c>
      <c r="AR294" s="138">
        <v>-8.5148021910123328E-2</v>
      </c>
      <c r="AS294" s="803">
        <v>-2.457939173551105E-2</v>
      </c>
      <c r="AT294" s="138">
        <v>-0.20862697933576738</v>
      </c>
      <c r="AU294" s="138">
        <v>-0.21461132124362406</v>
      </c>
      <c r="AV294" s="138">
        <v>-0.11788568562625683</v>
      </c>
      <c r="AW294" s="138">
        <v>-8.3501823387242213E-2</v>
      </c>
      <c r="AX294" s="138">
        <v>0.123376246898877</v>
      </c>
      <c r="AY294" s="138">
        <v>-4.0844006146994578E-2</v>
      </c>
      <c r="AZ294" s="138">
        <v>-0.11405002038030225</v>
      </c>
      <c r="BA294" s="138">
        <v>4.2986478271843202E-2</v>
      </c>
      <c r="BB294" s="138">
        <v>-7.3878631456281083E-2</v>
      </c>
      <c r="BC294" s="138" t="e">
        <v>#DIV/0!</v>
      </c>
      <c r="BD294" s="138">
        <v>5.2354074423000496E-2</v>
      </c>
      <c r="BE294" s="138">
        <v>-0.3892635245982507</v>
      </c>
      <c r="BF294" s="138">
        <v>4.653320399090019E-2</v>
      </c>
      <c r="BG294" s="138">
        <v>-0.10717445627316514</v>
      </c>
      <c r="BH294" s="138">
        <v>-4.7747684079513832E-2</v>
      </c>
      <c r="BI294" s="138">
        <v>-0.15551067121700132</v>
      </c>
      <c r="BJ294" s="138">
        <v>-9.8292106601121643E-2</v>
      </c>
      <c r="BK294" s="138" t="e">
        <v>#DIV/0!</v>
      </c>
      <c r="BL294" s="138">
        <v>0.10629772623587032</v>
      </c>
      <c r="BM294" s="138" t="e">
        <v>#DIV/0!</v>
      </c>
      <c r="BN294" s="138">
        <v>0.13809396972592483</v>
      </c>
      <c r="BO294" s="138">
        <v>9.6116994116782609E-2</v>
      </c>
      <c r="BP294" s="138">
        <v>-5.6733994090780067E-2</v>
      </c>
      <c r="BQ294" s="138">
        <v>-5.2030083143785287E-2</v>
      </c>
      <c r="BR294" s="138">
        <v>-0.10934871962873442</v>
      </c>
      <c r="BS294" s="138">
        <v>8.7465183561524995E-2</v>
      </c>
      <c r="BT294" s="138">
        <v>-1.2331457220565259E-4</v>
      </c>
      <c r="BU294" s="138">
        <v>0.52252073804652921</v>
      </c>
      <c r="BV294" s="138">
        <v>-2.3883686289151457E-2</v>
      </c>
      <c r="BW294" s="138">
        <v>-0.45383748416744285</v>
      </c>
      <c r="BX294" s="138">
        <v>9.1940226372605308E-2</v>
      </c>
      <c r="BY294" s="138">
        <v>-0.18540824091858896</v>
      </c>
      <c r="BZ294" s="138">
        <v>0.13578423168553808</v>
      </c>
      <c r="CA294" s="138">
        <v>0.31722530409360106</v>
      </c>
      <c r="CB294" s="138">
        <v>-3.4033768256875832E-2</v>
      </c>
      <c r="CC294" s="138">
        <v>-2.2180591823657624E-2</v>
      </c>
      <c r="CD294" s="138">
        <v>0</v>
      </c>
    </row>
    <row r="295" spans="2:85" s="131" customFormat="1" x14ac:dyDescent="0.2">
      <c r="B295" s="136" t="s">
        <v>265</v>
      </c>
      <c r="C295" s="141">
        <v>2016</v>
      </c>
      <c r="E295" s="132"/>
      <c r="G295" s="135"/>
      <c r="H295" s="142">
        <v>-8.0257910309693831E-4</v>
      </c>
      <c r="I295" s="142">
        <v>0.69753664058569687</v>
      </c>
      <c r="J295" s="142">
        <v>0.1185744297966774</v>
      </c>
      <c r="K295" s="142">
        <v>2.0582024902304496E-2</v>
      </c>
      <c r="L295" s="142"/>
      <c r="M295" s="142">
        <v>-4.3633329541489248E-2</v>
      </c>
      <c r="N295" s="142">
        <v>-0.11131026593277424</v>
      </c>
      <c r="O295" s="142"/>
      <c r="P295" s="142">
        <v>0.135325906277316</v>
      </c>
      <c r="Q295" s="142">
        <v>4.2686784785720385E-3</v>
      </c>
      <c r="R295" s="142">
        <v>0.21017910101009249</v>
      </c>
      <c r="S295" s="142">
        <v>-0.1317651130903405</v>
      </c>
      <c r="T295" s="142">
        <v>-0.38188091724152129</v>
      </c>
      <c r="U295" s="142">
        <v>-0.39445143950061579</v>
      </c>
      <c r="V295" s="142">
        <v>-9.8981010167422667E-2</v>
      </c>
      <c r="W295" s="142">
        <v>0</v>
      </c>
      <c r="X295" s="142">
        <v>-0.13494336070784527</v>
      </c>
      <c r="Y295" s="142">
        <v>9.6056461718184813E-2</v>
      </c>
      <c r="Z295" s="142">
        <v>0.11931069835857941</v>
      </c>
      <c r="AA295" s="142">
        <v>-0.20854398605540175</v>
      </c>
      <c r="AB295" s="142">
        <v>-0.14315834076282447</v>
      </c>
      <c r="AC295" s="142">
        <v>0.13430049909877317</v>
      </c>
      <c r="AD295" s="142">
        <v>6.8351028518996521E-2</v>
      </c>
      <c r="AE295" s="142">
        <v>9.6186157822484408E-2</v>
      </c>
      <c r="AF295" s="142">
        <v>-0.12955609529149836</v>
      </c>
      <c r="AG295" s="142">
        <v>-5.1016220642006262E-2</v>
      </c>
      <c r="AH295" s="142">
        <v>0</v>
      </c>
      <c r="AI295" s="142">
        <v>-0.27549199300053506</v>
      </c>
      <c r="AJ295" s="142">
        <v>-0.21270883613216501</v>
      </c>
      <c r="AK295" s="142">
        <v>0</v>
      </c>
      <c r="AL295" s="142">
        <v>-0.19571721019911756</v>
      </c>
      <c r="AM295" s="142">
        <v>-0.66367582201788655</v>
      </c>
      <c r="AN295" s="142">
        <v>0</v>
      </c>
      <c r="AO295" s="142">
        <v>0.15563569706944919</v>
      </c>
      <c r="AP295" s="142">
        <v>0.15701098319323137</v>
      </c>
      <c r="AQ295" s="142">
        <v>9.0521491614362168E-2</v>
      </c>
      <c r="AR295" s="142">
        <v>-0.12471065641265065</v>
      </c>
      <c r="AS295" s="794">
        <v>-2.8906023782322442E-2</v>
      </c>
      <c r="AT295" s="142">
        <v>-0.20354044009622529</v>
      </c>
      <c r="AU295" s="142">
        <v>-0.1880645293297267</v>
      </c>
      <c r="AV295" s="142">
        <v>-0.11645010935552043</v>
      </c>
      <c r="AW295" s="142">
        <v>-8.0204653560004641E-2</v>
      </c>
      <c r="AX295" s="142">
        <v>0.11801121008352268</v>
      </c>
      <c r="AY295" s="142">
        <v>-5.9523642853244862E-3</v>
      </c>
      <c r="AZ295" s="142">
        <v>-0.11915371684144341</v>
      </c>
      <c r="BA295" s="142">
        <v>3.4886150338008036E-2</v>
      </c>
      <c r="BB295" s="142">
        <v>-6.4084655441337193E-2</v>
      </c>
      <c r="BC295" s="142">
        <v>0</v>
      </c>
      <c r="BD295" s="142">
        <v>3.2388891794771085E-2</v>
      </c>
      <c r="BE295" s="142">
        <v>-0.38539494116598599</v>
      </c>
      <c r="BF295" s="142">
        <v>4.4954594754340917E-2</v>
      </c>
      <c r="BG295" s="142">
        <v>-0.10230562681159319</v>
      </c>
      <c r="BH295" s="142">
        <v>-2.5041568319419859E-2</v>
      </c>
      <c r="BI295" s="142">
        <v>-0.15442994850460851</v>
      </c>
      <c r="BJ295" s="142">
        <v>-9.781187694611447E-2</v>
      </c>
      <c r="BK295" s="142">
        <v>0</v>
      </c>
      <c r="BL295" s="142">
        <v>0.12603300772274295</v>
      </c>
      <c r="BM295" s="142">
        <v>0</v>
      </c>
      <c r="BN295" s="142">
        <v>0.14018840917828337</v>
      </c>
      <c r="BO295" s="142">
        <v>0.10565803820530219</v>
      </c>
      <c r="BP295" s="142">
        <v>-8.0797555879495192E-2</v>
      </c>
      <c r="BQ295" s="142">
        <v>-3.4155539993055276E-2</v>
      </c>
      <c r="BR295" s="142">
        <v>-7.6951059193004906E-2</v>
      </c>
      <c r="BS295" s="142">
        <v>9.7539776925489208E-2</v>
      </c>
      <c r="BT295" s="142">
        <v>1.5897035873183286E-2</v>
      </c>
      <c r="BU295" s="142">
        <v>0.52337019654760064</v>
      </c>
      <c r="BV295" s="142">
        <v>-1.6934299077499139E-2</v>
      </c>
      <c r="BW295" s="142">
        <v>-0.4494394170458989</v>
      </c>
      <c r="BX295" s="142">
        <v>9.8501770584952839E-2</v>
      </c>
      <c r="BY295" s="142">
        <v>-0.17370220580672927</v>
      </c>
      <c r="BZ295" s="142">
        <v>0.16157123794359185</v>
      </c>
      <c r="CA295" s="142">
        <v>0.3488934290832868</v>
      </c>
      <c r="CB295" s="142">
        <v>-2.6780322903377264E-2</v>
      </c>
      <c r="CC295" s="142">
        <v>-1.9405557213708326E-2</v>
      </c>
      <c r="CD295" s="142">
        <v>0</v>
      </c>
      <c r="CE295" s="133"/>
    </row>
    <row r="296" spans="2:85" s="131" customFormat="1" x14ac:dyDescent="0.2">
      <c r="E296" s="132"/>
      <c r="G296" s="135"/>
      <c r="H296" s="143">
        <v>-8.0257910309693831E-4</v>
      </c>
      <c r="I296" s="143">
        <v>0.69753664058569687</v>
      </c>
      <c r="J296" s="143">
        <v>0.1185744297966774</v>
      </c>
      <c r="K296" s="143">
        <v>2.0582024902304496E-2</v>
      </c>
      <c r="L296" s="143">
        <v>0</v>
      </c>
      <c r="M296" s="143">
        <v>-4.3633329541489248E-2</v>
      </c>
      <c r="N296" s="143">
        <v>-0.11131026593277424</v>
      </c>
      <c r="O296" s="143">
        <v>0</v>
      </c>
      <c r="P296" s="143">
        <v>0.135325906277316</v>
      </c>
      <c r="Q296" s="143">
        <v>4.2686784785720385E-3</v>
      </c>
      <c r="R296" s="143">
        <v>0.21017910101009249</v>
      </c>
      <c r="S296" s="143">
        <v>-0.1317651130903405</v>
      </c>
      <c r="T296" s="143">
        <v>-0.38188091724152129</v>
      </c>
      <c r="U296" s="143">
        <v>-0.39445143950061579</v>
      </c>
      <c r="V296" s="143">
        <v>-9.8981010167422667E-2</v>
      </c>
      <c r="W296" s="143">
        <v>0</v>
      </c>
      <c r="X296" s="143">
        <v>-0.13494336070784527</v>
      </c>
      <c r="Y296" s="143">
        <v>9.6056461718184813E-2</v>
      </c>
      <c r="Z296" s="143">
        <v>0.11931069835857941</v>
      </c>
      <c r="AA296" s="143">
        <v>-0.20854398605540175</v>
      </c>
      <c r="AB296" s="143">
        <v>-0.14315834076282447</v>
      </c>
      <c r="AC296" s="143">
        <v>0.13430049909877317</v>
      </c>
      <c r="AD296" s="143">
        <v>6.8351028518996521E-2</v>
      </c>
      <c r="AE296" s="143">
        <v>9.6186157822484408E-2</v>
      </c>
      <c r="AF296" s="143">
        <v>-0.12955609529149836</v>
      </c>
      <c r="AG296" s="143">
        <v>-5.1016220642006262E-2</v>
      </c>
      <c r="AH296" s="143">
        <v>0</v>
      </c>
      <c r="AI296" s="143">
        <v>-0.27549199300053506</v>
      </c>
      <c r="AJ296" s="143">
        <v>-0.21270883613216501</v>
      </c>
      <c r="AK296" s="143">
        <v>0</v>
      </c>
      <c r="AL296" s="143">
        <v>-0.19571721019911756</v>
      </c>
      <c r="AM296" s="143">
        <v>-0.66367582201788655</v>
      </c>
      <c r="AN296" s="143">
        <v>0</v>
      </c>
      <c r="AO296" s="143">
        <v>0.15563569706944919</v>
      </c>
      <c r="AP296" s="143">
        <v>0.15701098319323137</v>
      </c>
      <c r="AQ296" s="143">
        <v>9.0521491614362168E-2</v>
      </c>
      <c r="AR296" s="143">
        <v>-0.12471065641265065</v>
      </c>
      <c r="AS296" s="804">
        <v>-2.8906023782322442E-2</v>
      </c>
      <c r="AT296" s="143">
        <v>-0.20354044009622529</v>
      </c>
      <c r="AU296" s="143">
        <v>-0.1880645293297267</v>
      </c>
      <c r="AV296" s="143">
        <v>-0.11645010935552043</v>
      </c>
      <c r="AW296" s="143">
        <v>-8.0204653560004641E-2</v>
      </c>
      <c r="AX296" s="143">
        <v>0.11801121008352268</v>
      </c>
      <c r="AY296" s="143">
        <v>-5.9523642853244862E-3</v>
      </c>
      <c r="AZ296" s="143">
        <v>-0.11915371684144341</v>
      </c>
      <c r="BA296" s="143">
        <v>3.4886150338008036E-2</v>
      </c>
      <c r="BB296" s="143">
        <v>-6.4084655441337193E-2</v>
      </c>
      <c r="BC296" s="143">
        <v>0</v>
      </c>
      <c r="BD296" s="143">
        <v>3.2388891794771085E-2</v>
      </c>
      <c r="BE296" s="143">
        <v>-0.38539494116598599</v>
      </c>
      <c r="BF296" s="143">
        <v>4.4954594754340917E-2</v>
      </c>
      <c r="BG296" s="143">
        <v>-0.10230562681159319</v>
      </c>
      <c r="BH296" s="143">
        <v>-2.5041568319419859E-2</v>
      </c>
      <c r="BI296" s="143">
        <v>-0.15442994850460851</v>
      </c>
      <c r="BJ296" s="143">
        <v>-9.781187694611447E-2</v>
      </c>
      <c r="BK296" s="143">
        <v>0</v>
      </c>
      <c r="BL296" s="143">
        <v>0.12603300772274295</v>
      </c>
      <c r="BM296" s="143">
        <v>0</v>
      </c>
      <c r="BN296" s="143">
        <v>0.14018840917828337</v>
      </c>
      <c r="BO296" s="143">
        <v>0.10565803820530219</v>
      </c>
      <c r="BP296" s="143">
        <v>-8.0797555879495192E-2</v>
      </c>
      <c r="BQ296" s="143">
        <v>-3.4155539993055276E-2</v>
      </c>
      <c r="BR296" s="143">
        <v>-7.6951059193004906E-2</v>
      </c>
      <c r="BS296" s="143">
        <v>9.7539776925489208E-2</v>
      </c>
      <c r="BT296" s="143">
        <v>1.5897035873183286E-2</v>
      </c>
      <c r="BU296" s="143">
        <v>0.52337019654760064</v>
      </c>
      <c r="BV296" s="143">
        <v>-1.6934299077499139E-2</v>
      </c>
      <c r="BW296" s="143">
        <v>-0.4494394170458989</v>
      </c>
      <c r="BX296" s="143">
        <v>9.8501770584952839E-2</v>
      </c>
      <c r="BY296" s="143">
        <v>-0.17370220580672927</v>
      </c>
      <c r="BZ296" s="143">
        <v>0.16157123794359185</v>
      </c>
      <c r="CA296" s="143">
        <v>0.3488934290832868</v>
      </c>
      <c r="CB296" s="143">
        <v>-2.6780322903377264E-2</v>
      </c>
      <c r="CC296" s="143">
        <v>-1.9405557213708326E-2</v>
      </c>
      <c r="CD296" s="144"/>
      <c r="CE296" s="133"/>
    </row>
    <row r="297" spans="2:85" s="131" customFormat="1" x14ac:dyDescent="0.2">
      <c r="E297" s="132"/>
      <c r="F297" s="133"/>
      <c r="G297" s="135"/>
      <c r="H297" s="143">
        <v>4.1244768532978482E-2</v>
      </c>
      <c r="I297" s="143">
        <v>0.68933259749771869</v>
      </c>
      <c r="J297" s="143">
        <v>0.1259040951320283</v>
      </c>
      <c r="K297" s="143">
        <v>4.0005293791986606E-2</v>
      </c>
      <c r="L297" s="143">
        <v>0</v>
      </c>
      <c r="M297" s="143">
        <v>-8.2365765740685132E-2</v>
      </c>
      <c r="N297" s="143">
        <v>-0.11911862981757558</v>
      </c>
      <c r="O297" s="143">
        <v>0</v>
      </c>
      <c r="P297" s="143">
        <v>0.11167797899859878</v>
      </c>
      <c r="Q297" s="143">
        <v>1.0289293438666823E-2</v>
      </c>
      <c r="R297" s="143">
        <v>0.17017583857315138</v>
      </c>
      <c r="S297" s="143">
        <v>-0.18400886803332583</v>
      </c>
      <c r="T297" s="143">
        <v>-0.41062960410939753</v>
      </c>
      <c r="U297" s="143">
        <v>-0.44472131879639099</v>
      </c>
      <c r="V297" s="143">
        <v>-0.11115123769332692</v>
      </c>
      <c r="W297" s="143">
        <v>0</v>
      </c>
      <c r="X297" s="143">
        <v>-0.16809739828459141</v>
      </c>
      <c r="Y297" s="143">
        <v>5.3009560568334758E-2</v>
      </c>
      <c r="Z297" s="143">
        <v>0.11226660693216889</v>
      </c>
      <c r="AA297" s="143">
        <v>-0.23080743238259485</v>
      </c>
      <c r="AB297" s="143">
        <v>-0.1412729855282201</v>
      </c>
      <c r="AC297" s="143">
        <v>8.8072947085392747E-2</v>
      </c>
      <c r="AD297" s="143">
        <v>2.4312200014364814E-2</v>
      </c>
      <c r="AE297" s="143">
        <v>7.1088368407897409E-2</v>
      </c>
      <c r="AF297" s="143">
        <v>-0.2494463748605496</v>
      </c>
      <c r="AG297" s="143">
        <v>-3.5323407065295964E-2</v>
      </c>
      <c r="AH297" s="143">
        <v>0</v>
      </c>
      <c r="AI297" s="143">
        <v>-0.28379343140248919</v>
      </c>
      <c r="AJ297" s="143">
        <v>-0.20133203636505317</v>
      </c>
      <c r="AK297" s="143">
        <v>0</v>
      </c>
      <c r="AL297" s="143">
        <v>-0.23046700501020001</v>
      </c>
      <c r="AM297" s="143">
        <v>-0.56301113228127964</v>
      </c>
      <c r="AN297" s="143">
        <v>0</v>
      </c>
      <c r="AO297" s="143">
        <v>0.16983472745278344</v>
      </c>
      <c r="AP297" s="143">
        <v>0.16517118532726821</v>
      </c>
      <c r="AQ297" s="143">
        <v>4.6849462680324805E-2</v>
      </c>
      <c r="AR297" s="143">
        <v>-9.2030290387265207E-2</v>
      </c>
      <c r="AS297" s="804">
        <v>-1.3597057165973493E-2</v>
      </c>
      <c r="AT297" s="143">
        <v>-0.19886788067098882</v>
      </c>
      <c r="AU297" s="143">
        <v>-0.23517395268724575</v>
      </c>
      <c r="AV297" s="143">
        <v>-0.16138079865080168</v>
      </c>
      <c r="AW297" s="143">
        <v>-7.092120646301206E-2</v>
      </c>
      <c r="AX297" s="143">
        <v>0.11363781750916124</v>
      </c>
      <c r="AY297" s="143">
        <v>-0.14351244814584868</v>
      </c>
      <c r="AZ297" s="143">
        <v>-8.5627189165743509E-2</v>
      </c>
      <c r="BA297" s="143">
        <v>4.8630427941724147E-2</v>
      </c>
      <c r="BB297" s="143">
        <v>-9.1667349480746396E-2</v>
      </c>
      <c r="BC297" s="143">
        <v>0</v>
      </c>
      <c r="BD297" s="143">
        <v>5.4827970423291836E-2</v>
      </c>
      <c r="BE297" s="143">
        <v>-0.35990777494756127</v>
      </c>
      <c r="BF297" s="143">
        <v>2.5742769970603607E-2</v>
      </c>
      <c r="BG297" s="143">
        <v>-0.1427372608489357</v>
      </c>
      <c r="BH297" s="143">
        <v>-3.8394035908504931E-2</v>
      </c>
      <c r="BI297" s="143">
        <v>-0.16264805507018759</v>
      </c>
      <c r="BJ297" s="143">
        <v>-0.10367969672271901</v>
      </c>
      <c r="BK297" s="143">
        <v>0</v>
      </c>
      <c r="BL297" s="143">
        <v>8.2460970620447563E-2</v>
      </c>
      <c r="BM297" s="143">
        <v>0</v>
      </c>
      <c r="BN297" s="143">
        <v>0.11244761129122202</v>
      </c>
      <c r="BO297" s="143">
        <v>7.6920313206913921E-2</v>
      </c>
      <c r="BP297" s="143">
        <v>-4.1485979966266094E-2</v>
      </c>
      <c r="BQ297" s="143">
        <v>-7.9287415644441098E-2</v>
      </c>
      <c r="BR297" s="143">
        <v>-0.14830049709061152</v>
      </c>
      <c r="BS297" s="143">
        <v>9.1388978312723676E-2</v>
      </c>
      <c r="BT297" s="143">
        <v>-1.1501696373013277E-2</v>
      </c>
      <c r="BU297" s="143">
        <v>0.52944574365265096</v>
      </c>
      <c r="BV297" s="143">
        <v>-2.8089669089971049E-2</v>
      </c>
      <c r="BW297" s="143">
        <v>-0.45657017682524337</v>
      </c>
      <c r="BX297" s="143">
        <v>9.5339226117957004E-2</v>
      </c>
      <c r="BY297" s="143">
        <v>-0.19594661765466731</v>
      </c>
      <c r="BZ297" s="143">
        <v>0.1274813872531238</v>
      </c>
      <c r="CA297" s="143">
        <v>0.26802324138088135</v>
      </c>
      <c r="CB297" s="143">
        <v>-1.5373478811613703E-2</v>
      </c>
      <c r="CC297" s="143">
        <v>-2.1033004704942824E-2</v>
      </c>
      <c r="CD297" s="135"/>
    </row>
    <row r="298" spans="2:85" s="131" customFormat="1" ht="13.5" thickBot="1" x14ac:dyDescent="0.25">
      <c r="E298" s="132"/>
      <c r="F298" s="133"/>
      <c r="G298" s="145"/>
      <c r="H298" s="143">
        <v>-1.2023419414232999E-2</v>
      </c>
      <c r="I298" s="143">
        <v>-2.1907660357442627E-2</v>
      </c>
      <c r="J298" s="143">
        <v>-1.8333583443924412E-2</v>
      </c>
      <c r="K298" s="143">
        <v>1.4001302601404222E-2</v>
      </c>
      <c r="L298" s="143">
        <v>0</v>
      </c>
      <c r="M298" s="143">
        <v>-3.157752370843632E-2</v>
      </c>
      <c r="N298" s="143">
        <v>-2.7776116600231007E-2</v>
      </c>
      <c r="O298" s="143">
        <v>0</v>
      </c>
      <c r="P298" s="143">
        <v>4.5018204097282549E-2</v>
      </c>
      <c r="Q298" s="143">
        <v>-3.7233283899680532E-3</v>
      </c>
      <c r="R298" s="143">
        <v>3.5172971343174042E-2</v>
      </c>
      <c r="S298" s="143">
        <v>-4.052612315205234E-2</v>
      </c>
      <c r="T298" s="143">
        <v>-7.3387998539221955E-2</v>
      </c>
      <c r="U298" s="143">
        <v>-8.2241699815058078E-2</v>
      </c>
      <c r="V298" s="143">
        <v>-4.346222565050642E-2</v>
      </c>
      <c r="W298" s="143" t="e">
        <v>#DIV/0!</v>
      </c>
      <c r="X298" s="143">
        <v>-7.8929200595919125E-3</v>
      </c>
      <c r="Y298" s="143">
        <v>-0.10960915125815254</v>
      </c>
      <c r="Z298" s="143">
        <v>-5.0692009821952766E-2</v>
      </c>
      <c r="AA298" s="143">
        <v>-3.3435743702257742E-2</v>
      </c>
      <c r="AB298" s="143">
        <v>1.6539492637891048E-2</v>
      </c>
      <c r="AC298" s="143">
        <v>-1.2263173010295753E-2</v>
      </c>
      <c r="AD298" s="143">
        <v>-5.5776283628007878E-2</v>
      </c>
      <c r="AE298" s="143">
        <v>-6.3254821744117423E-3</v>
      </c>
      <c r="AF298" s="143">
        <v>-9.3533603134727777E-2</v>
      </c>
      <c r="AG298" s="143">
        <v>1.8521197421094281E-2</v>
      </c>
      <c r="AH298" s="143" t="e">
        <v>#DIV/0!</v>
      </c>
      <c r="AI298" s="143">
        <v>-1.1217144774499255E-2</v>
      </c>
      <c r="AJ298" s="143">
        <v>-5.022388406422279E-2</v>
      </c>
      <c r="AK298" s="143" t="e">
        <v>#DIV/0!</v>
      </c>
      <c r="AL298" s="143">
        <v>8.2993733941739145E-3</v>
      </c>
      <c r="AM298" s="143">
        <v>5.9313393366368095E-2</v>
      </c>
      <c r="AN298" s="143" t="e">
        <v>#DIV/0!</v>
      </c>
      <c r="AO298" s="143">
        <v>-1.4145392434981502E-2</v>
      </c>
      <c r="AP298" s="143">
        <v>2.4089782598622184E-2</v>
      </c>
      <c r="AQ298" s="143">
        <v>-9.6564975320202681E-2</v>
      </c>
      <c r="AR298" s="143">
        <v>-1.352056403477063E-2</v>
      </c>
      <c r="AS298" s="804">
        <v>3.7132181561654182E-2</v>
      </c>
      <c r="AT298" s="143">
        <v>1.6242259559304473E-2</v>
      </c>
      <c r="AU298" s="143">
        <v>4.7533717247749407E-3</v>
      </c>
      <c r="AV298" s="143">
        <v>2.5415205916966374E-2</v>
      </c>
      <c r="AW298" s="143">
        <v>2.4618069565282674E-2</v>
      </c>
      <c r="AX298" s="143">
        <v>-0.123376246898877</v>
      </c>
      <c r="AY298" s="143">
        <v>-0.1326889880731405</v>
      </c>
      <c r="AZ298" s="143">
        <v>1.3862869288069291E-2</v>
      </c>
      <c r="BA298" s="143">
        <v>-3.0264210019955315E-2</v>
      </c>
      <c r="BB298" s="143">
        <v>2.2115957096088719E-2</v>
      </c>
      <c r="BC298" s="143" t="e">
        <v>#DIV/0!</v>
      </c>
      <c r="BD298" s="143">
        <v>-1.9482908679927594E-2</v>
      </c>
      <c r="BE298" s="143">
        <v>1.5789835044431988E-2</v>
      </c>
      <c r="BF298" s="143">
        <v>-3.652235104656662E-2</v>
      </c>
      <c r="BG298" s="143">
        <v>-9.2860128926377197E-2</v>
      </c>
      <c r="BH298" s="143">
        <v>-8.902932531662161E-3</v>
      </c>
      <c r="BI298" s="143">
        <v>1.1024379450349647E-2</v>
      </c>
      <c r="BJ298" s="143">
        <v>-0.12082035129642404</v>
      </c>
      <c r="BK298" s="143" t="e">
        <v>#DIV/0!</v>
      </c>
      <c r="BL298" s="143">
        <v>-4.8322464946914528E-2</v>
      </c>
      <c r="BM298" s="143" t="e">
        <v>#DIV/0!</v>
      </c>
      <c r="BN298" s="143">
        <v>-5.6443212019194264E-2</v>
      </c>
      <c r="BO298" s="143">
        <v>-2.3808045603349731E-2</v>
      </c>
      <c r="BP298" s="143">
        <v>-3.7315335220636923E-2</v>
      </c>
      <c r="BQ298" s="143">
        <v>-0.11713281924247188</v>
      </c>
      <c r="BR298" s="143">
        <v>0.10934871962873442</v>
      </c>
      <c r="BS298" s="143">
        <v>-1.3283073856688601E-2</v>
      </c>
      <c r="BT298" s="143">
        <v>3.2389579752476937E-2</v>
      </c>
      <c r="BU298" s="143">
        <v>7.1542638722229546E-3</v>
      </c>
      <c r="BV298" s="143">
        <v>-3.0729839172066325E-2</v>
      </c>
      <c r="BW298" s="143">
        <v>-1.3539330630576663E-2</v>
      </c>
      <c r="BX298" s="143">
        <v>5.0865322981407113E-3</v>
      </c>
      <c r="BY298" s="143">
        <v>-5.4820777613768662E-2</v>
      </c>
      <c r="BZ298" s="143">
        <v>-4.8508915884448944E-2</v>
      </c>
      <c r="CA298" s="143">
        <v>-5.2161001553779063E-2</v>
      </c>
      <c r="CB298" s="143">
        <v>-5.0806381537547046E-2</v>
      </c>
      <c r="CC298" s="143">
        <v>-5.4086889392835194E-2</v>
      </c>
      <c r="CD298" s="135"/>
    </row>
    <row r="299" spans="2:85" s="131" customFormat="1" ht="13.5" thickBot="1" x14ac:dyDescent="0.25">
      <c r="C299" s="131">
        <v>2015</v>
      </c>
      <c r="D299" s="146" t="s">
        <v>266</v>
      </c>
      <c r="E299" s="132"/>
      <c r="F299" s="133"/>
      <c r="I299" s="135">
        <v>0.70603191069711846</v>
      </c>
      <c r="J299" s="135">
        <v>9.7302851273268903E-2</v>
      </c>
      <c r="K299" s="135">
        <v>5.6771977329322203E-2</v>
      </c>
      <c r="L299" s="135">
        <v>-0.13566026656147193</v>
      </c>
      <c r="M299" s="135">
        <v>-6.0658712255793994E-2</v>
      </c>
      <c r="N299" s="135">
        <v>-0.10273580479940848</v>
      </c>
      <c r="O299" s="135">
        <v>-3.6171762355483722E-2</v>
      </c>
      <c r="P299" s="135">
        <v>0.12954887332885678</v>
      </c>
      <c r="Q299" s="135">
        <v>-1.178839990354383E-2</v>
      </c>
      <c r="R299" s="135">
        <v>0.23878141255250601</v>
      </c>
      <c r="S299" s="135">
        <v>-0.14187073129993855</v>
      </c>
      <c r="T299" s="135">
        <v>-0.33248359794952609</v>
      </c>
      <c r="U299" s="135">
        <v>-0.34709538811768975</v>
      </c>
      <c r="V299" s="135"/>
      <c r="W299" s="135">
        <v>-8.2235750663606749E-2</v>
      </c>
      <c r="X299" s="135">
        <v>-0.17338453941922083</v>
      </c>
      <c r="Y299" s="135">
        <v>9.9081698234558827E-2</v>
      </c>
      <c r="Z299" s="135">
        <v>7.0076968960318273E-2</v>
      </c>
      <c r="AA299" s="135">
        <v>-0.20361196118985733</v>
      </c>
      <c r="AB299" s="135">
        <v>-0.11216203828139787</v>
      </c>
      <c r="AC299" s="135">
        <v>0.13983043346236282</v>
      </c>
      <c r="AD299" s="135">
        <v>5.1052990879939683E-2</v>
      </c>
      <c r="AE299" s="135">
        <v>8.012318813172821E-2</v>
      </c>
      <c r="AF299" s="135">
        <v>-0.16981590559649995</v>
      </c>
      <c r="AG299" s="135">
        <v>-3.7508067196586295E-2</v>
      </c>
      <c r="AH299" s="135">
        <v>-0.21390807364979811</v>
      </c>
      <c r="AI299" s="135">
        <v>-0.28160334207753757</v>
      </c>
      <c r="AJ299" s="135">
        <v>-7.8085103575302101E-2</v>
      </c>
      <c r="AK299" s="135">
        <v>-2.0728494858380152E-2</v>
      </c>
      <c r="AL299" s="135">
        <v>-6.1766129420147635E-2</v>
      </c>
      <c r="AM299" s="135">
        <v>-0.68104304591369058</v>
      </c>
      <c r="AN299" s="135">
        <v>-2.677725015543923E-2</v>
      </c>
      <c r="AO299" s="135">
        <v>0.21954819191458852</v>
      </c>
      <c r="AP299" s="135">
        <v>0.15249207969423123</v>
      </c>
      <c r="AQ299" s="135">
        <v>8.5332278337988773E-2</v>
      </c>
      <c r="AR299" s="135">
        <v>-3.8703118930454125E-2</v>
      </c>
      <c r="AS299" s="777">
        <v>-3.1235094258237218E-2</v>
      </c>
      <c r="AT299" s="135">
        <v>-0.22347261724008805</v>
      </c>
      <c r="AU299" s="135">
        <v>-0.22059548171389978</v>
      </c>
      <c r="AV299" s="135">
        <v>-7.5826148872448346E-2</v>
      </c>
      <c r="AW299" s="135">
        <v>-9.9379610138709898E-2</v>
      </c>
      <c r="AX299" s="135">
        <v>0.13847971310394705</v>
      </c>
      <c r="AY299" s="135">
        <v>-4.1102052664233977E-3</v>
      </c>
      <c r="AZ299" s="135">
        <v>-0.19301495707109628</v>
      </c>
      <c r="BA299" s="135">
        <v>4.544285653579741E-2</v>
      </c>
      <c r="BB299" s="135">
        <v>-6.5883889446759644E-2</v>
      </c>
      <c r="BC299" s="135">
        <v>0</v>
      </c>
      <c r="BD299" s="135">
        <v>6.9845361050938568E-2</v>
      </c>
      <c r="BE299" s="135">
        <v>-0.42248785768120484</v>
      </c>
      <c r="BF299" s="135">
        <v>6.8902247247756065E-2</v>
      </c>
      <c r="BG299" s="135">
        <v>-7.6480481158966551E-2</v>
      </c>
      <c r="BH299" s="135">
        <v>-7.9807448010616705E-2</v>
      </c>
      <c r="BI299" s="135">
        <v>-0.14945401007620784</v>
      </c>
      <c r="BJ299" s="135">
        <v>-9.3384746134531446E-2</v>
      </c>
      <c r="BK299" s="135">
        <v>0</v>
      </c>
      <c r="BL299" s="135">
        <v>0.11025817452708767</v>
      </c>
      <c r="BM299" s="135">
        <v>9.3102420815460496E-2</v>
      </c>
      <c r="BN299" s="135">
        <v>0.16164588870826915</v>
      </c>
      <c r="BO299" s="135">
        <v>0.10577263093813177</v>
      </c>
      <c r="BP299" s="135">
        <v>-4.7918446426578928E-2</v>
      </c>
      <c r="BQ299" s="135">
        <v>-4.264729379385946E-2</v>
      </c>
      <c r="BR299" s="135">
        <v>-0.10279460260258678</v>
      </c>
      <c r="BS299" s="135">
        <v>8.2400147534255244E-2</v>
      </c>
      <c r="BT299" s="135">
        <v>-4.765501841808282E-3</v>
      </c>
      <c r="BU299" s="135">
        <v>0.51474627393933603</v>
      </c>
      <c r="BV299" s="135">
        <v>-2.6843472228933584E-2</v>
      </c>
      <c r="BW299" s="135">
        <v>-0.45550285863118628</v>
      </c>
      <c r="BX299" s="135">
        <v>8.1979682414906066E-2</v>
      </c>
      <c r="BY299" s="135">
        <v>-0.1865758992943703</v>
      </c>
      <c r="BZ299" s="135">
        <v>0.1183000698598986</v>
      </c>
      <c r="CA299" s="135">
        <v>0.33475924181663491</v>
      </c>
      <c r="CB299" s="135">
        <v>-5.9947503055636536E-2</v>
      </c>
      <c r="CC299" s="135">
        <v>-2.6103213552321727E-2</v>
      </c>
      <c r="CD299" s="135">
        <v>0.1947149274489047</v>
      </c>
      <c r="CE299" s="135">
        <v>0</v>
      </c>
      <c r="CF299" s="135"/>
      <c r="CG299" s="135"/>
    </row>
    <row r="300" spans="2:85" s="147" customFormat="1" x14ac:dyDescent="0.2">
      <c r="C300" s="148">
        <v>2016</v>
      </c>
      <c r="D300" s="146" t="s">
        <v>266</v>
      </c>
      <c r="E300" s="149"/>
      <c r="F300" s="150" t="s">
        <v>267</v>
      </c>
      <c r="G300" s="146"/>
      <c r="H300" s="151">
        <v>-8.0257910309693831E-4</v>
      </c>
      <c r="I300" s="152">
        <v>0.69753664058569687</v>
      </c>
      <c r="J300" s="152">
        <v>0.1185744297966774</v>
      </c>
      <c r="K300" s="152">
        <v>6.2278353343697024E-2</v>
      </c>
      <c r="L300" s="152">
        <v>0</v>
      </c>
      <c r="M300" s="152">
        <v>-4.3839921563893887E-2</v>
      </c>
      <c r="N300" s="152">
        <v>-0.11131026593277424</v>
      </c>
      <c r="O300" s="152">
        <v>-9.8981010167422667E-2</v>
      </c>
      <c r="P300" s="152">
        <v>0.135325906277316</v>
      </c>
      <c r="Q300" s="152">
        <v>4.2686784785720385E-3</v>
      </c>
      <c r="R300" s="152">
        <v>0.21017910101009249</v>
      </c>
      <c r="S300" s="152">
        <v>-0.1317651130903405</v>
      </c>
      <c r="T300" s="152">
        <v>-0.38188091724152129</v>
      </c>
      <c r="U300" s="152">
        <v>-0.39445143950061579</v>
      </c>
      <c r="V300" s="152">
        <v>-9.8981010167422667E-2</v>
      </c>
      <c r="W300" s="152"/>
      <c r="X300" s="152">
        <v>-0.15709734392501937</v>
      </c>
      <c r="Y300" s="152">
        <v>9.6056461718184813E-2</v>
      </c>
      <c r="Z300" s="152">
        <v>6.7827698772099765E-2</v>
      </c>
      <c r="AA300" s="152">
        <v>-0.20854398605540175</v>
      </c>
      <c r="AB300" s="152">
        <v>-0.14544498508548728</v>
      </c>
      <c r="AC300" s="152">
        <v>0.13430049909877317</v>
      </c>
      <c r="AD300" s="152">
        <v>6.0898210243052905E-2</v>
      </c>
      <c r="AE300" s="152">
        <v>0.12574976066582627</v>
      </c>
      <c r="AF300" s="152">
        <v>-0.12955609529149836</v>
      </c>
      <c r="AG300" s="152">
        <v>-5.1016220642006262E-2</v>
      </c>
      <c r="AH300" s="152">
        <v>0</v>
      </c>
      <c r="AI300" s="152">
        <v>-0.27549199300053506</v>
      </c>
      <c r="AJ300" s="152">
        <v>-0.21270883613216501</v>
      </c>
      <c r="AK300" s="152">
        <v>-3.908593070680224E-2</v>
      </c>
      <c r="AL300" s="152">
        <v>-0.20872037445633293</v>
      </c>
      <c r="AM300" s="152">
        <v>-0.66367582201788655</v>
      </c>
      <c r="AN300" s="152">
        <v>-2.6774567238776435E-2</v>
      </c>
      <c r="AO300" s="152">
        <v>0.15563569706944919</v>
      </c>
      <c r="AP300" s="152">
        <v>0.15701098319323137</v>
      </c>
      <c r="AQ300" s="152">
        <v>9.0521491614362168E-2</v>
      </c>
      <c r="AR300" s="152">
        <v>-0.12471065641265065</v>
      </c>
      <c r="AS300" s="805">
        <v>-2.8906023782322442E-2</v>
      </c>
      <c r="AT300" s="152">
        <v>-0.20354044009622529</v>
      </c>
      <c r="AU300" s="152">
        <v>-0.1880645293297267</v>
      </c>
      <c r="AV300" s="152">
        <v>-0.11645010935552043</v>
      </c>
      <c r="AW300" s="152">
        <v>-8.0204653560004641E-2</v>
      </c>
      <c r="AX300" s="152">
        <v>0.11801121008352268</v>
      </c>
      <c r="AY300" s="152">
        <v>-6.1951716127438959E-2</v>
      </c>
      <c r="AZ300" s="152">
        <v>-0.16667811693305193</v>
      </c>
      <c r="BA300" s="152">
        <v>3.4886150338008036E-2</v>
      </c>
      <c r="BB300" s="152">
        <v>-6.4084655441337193E-2</v>
      </c>
      <c r="BC300" s="152">
        <v>0</v>
      </c>
      <c r="BD300" s="152">
        <v>7.5394179044674325E-2</v>
      </c>
      <c r="BE300" s="152">
        <v>-0.38539494116598599</v>
      </c>
      <c r="BF300" s="152">
        <v>4.4954594754340917E-2</v>
      </c>
      <c r="BG300" s="152">
        <v>-0.10230562681159319</v>
      </c>
      <c r="BH300" s="152">
        <v>-2.5041568319419859E-2</v>
      </c>
      <c r="BI300" s="152">
        <v>-0.15442994850460851</v>
      </c>
      <c r="BJ300" s="152">
        <v>-9.781187694611447E-2</v>
      </c>
      <c r="BK300" s="152">
        <v>0</v>
      </c>
      <c r="BL300" s="152">
        <v>0.12603300772274295</v>
      </c>
      <c r="BM300" s="152">
        <v>8.3782903993787614E-2</v>
      </c>
      <c r="BN300" s="152">
        <v>0.14018840917828337</v>
      </c>
      <c r="BO300" s="152">
        <v>0.10565803820530219</v>
      </c>
      <c r="BP300" s="152">
        <v>-8.0797555879495192E-2</v>
      </c>
      <c r="BQ300" s="152">
        <v>-3.4155539993055276E-2</v>
      </c>
      <c r="BR300" s="152">
        <v>-7.6951059193004906E-2</v>
      </c>
      <c r="BS300" s="152">
        <v>0.11808655296124555</v>
      </c>
      <c r="BT300" s="152">
        <v>1.5626524332108295E-2</v>
      </c>
      <c r="BU300" s="152">
        <v>0.52337019654760064</v>
      </c>
      <c r="BV300" s="152">
        <v>-1.5919700255961594E-2</v>
      </c>
      <c r="BW300" s="152">
        <v>-0.4494394170458989</v>
      </c>
      <c r="BX300" s="152">
        <v>9.8501770584952839E-2</v>
      </c>
      <c r="BY300" s="152">
        <v>-0.17370220580672927</v>
      </c>
      <c r="BZ300" s="152">
        <v>0.16157123794359185</v>
      </c>
      <c r="CA300" s="152">
        <v>0.3488934290832868</v>
      </c>
      <c r="CB300" s="152">
        <v>-2.6780322903377264E-2</v>
      </c>
      <c r="CC300" s="153">
        <v>-1.9405557213708326E-2</v>
      </c>
      <c r="CD300" s="154">
        <v>0</v>
      </c>
      <c r="CE300" s="154"/>
    </row>
    <row r="301" spans="2:85" s="131" customFormat="1" x14ac:dyDescent="0.2">
      <c r="C301" s="155"/>
      <c r="D301" s="131" t="s">
        <v>268</v>
      </c>
      <c r="E301" s="132"/>
      <c r="F301" s="133"/>
      <c r="H301" s="156">
        <v>0</v>
      </c>
      <c r="I301" s="156">
        <v>0</v>
      </c>
      <c r="J301" s="156">
        <v>0</v>
      </c>
      <c r="K301" s="156">
        <v>4.1696328441392524E-2</v>
      </c>
      <c r="L301" s="156">
        <v>0</v>
      </c>
      <c r="M301" s="156">
        <v>-2.0659202240463914E-4</v>
      </c>
      <c r="N301" s="156">
        <v>0</v>
      </c>
      <c r="O301" s="156">
        <v>-9.8981010167422667E-2</v>
      </c>
      <c r="P301" s="156">
        <v>0</v>
      </c>
      <c r="Q301" s="156">
        <v>0</v>
      </c>
      <c r="R301" s="156">
        <v>0</v>
      </c>
      <c r="S301" s="156">
        <v>0</v>
      </c>
      <c r="T301" s="156">
        <v>0</v>
      </c>
      <c r="U301" s="156">
        <v>0</v>
      </c>
      <c r="V301" s="156">
        <v>0</v>
      </c>
      <c r="W301" s="156"/>
      <c r="X301" s="156">
        <v>-2.21539832171741E-2</v>
      </c>
      <c r="Y301" s="156">
        <v>0</v>
      </c>
      <c r="Z301" s="156">
        <v>-5.1482999586479644E-2</v>
      </c>
      <c r="AA301" s="156">
        <v>0</v>
      </c>
      <c r="AB301" s="156">
        <v>-2.2866443226628175E-3</v>
      </c>
      <c r="AC301" s="156">
        <v>0</v>
      </c>
      <c r="AD301" s="156">
        <v>-7.4528182759436151E-3</v>
      </c>
      <c r="AE301" s="156">
        <v>2.9563602843341863E-2</v>
      </c>
      <c r="AF301" s="156">
        <v>0</v>
      </c>
      <c r="AG301" s="156">
        <v>0</v>
      </c>
      <c r="AH301" s="156">
        <v>0</v>
      </c>
      <c r="AI301" s="156">
        <v>0</v>
      </c>
      <c r="AJ301" s="156">
        <v>0</v>
      </c>
      <c r="AK301" s="156">
        <v>-3.908593070680224E-2</v>
      </c>
      <c r="AL301" s="156">
        <v>-1.3003164257215372E-2</v>
      </c>
      <c r="AM301" s="156">
        <v>0</v>
      </c>
      <c r="AN301" s="156">
        <v>-2.6774567238776435E-2</v>
      </c>
      <c r="AO301" s="156">
        <v>0</v>
      </c>
      <c r="AP301" s="156">
        <v>0</v>
      </c>
      <c r="AQ301" s="156">
        <v>0</v>
      </c>
      <c r="AR301" s="156">
        <v>0</v>
      </c>
      <c r="AS301" s="806">
        <v>0</v>
      </c>
      <c r="AT301" s="156">
        <v>0</v>
      </c>
      <c r="AU301" s="156">
        <v>0</v>
      </c>
      <c r="AV301" s="156">
        <v>0</v>
      </c>
      <c r="AW301" s="156">
        <v>0</v>
      </c>
      <c r="AX301" s="156">
        <v>0</v>
      </c>
      <c r="AY301" s="156">
        <v>-5.5999351842114471E-2</v>
      </c>
      <c r="AZ301" s="156">
        <v>-4.7524400091608521E-2</v>
      </c>
      <c r="BA301" s="156">
        <v>0</v>
      </c>
      <c r="BB301" s="156">
        <v>0</v>
      </c>
      <c r="BC301" s="156">
        <v>0</v>
      </c>
      <c r="BD301" s="156">
        <v>4.300528724990324E-2</v>
      </c>
      <c r="BE301" s="156">
        <v>0</v>
      </c>
      <c r="BF301" s="156">
        <v>0</v>
      </c>
      <c r="BG301" s="156">
        <v>0</v>
      </c>
      <c r="BH301" s="156">
        <v>0</v>
      </c>
      <c r="BI301" s="156">
        <v>0</v>
      </c>
      <c r="BJ301" s="156">
        <v>0</v>
      </c>
      <c r="BK301" s="156">
        <v>0</v>
      </c>
      <c r="BL301" s="156">
        <v>0</v>
      </c>
      <c r="BM301" s="156">
        <v>8.3782903993787614E-2</v>
      </c>
      <c r="BN301" s="156">
        <v>0</v>
      </c>
      <c r="BO301" s="156">
        <v>0</v>
      </c>
      <c r="BP301" s="156">
        <v>0</v>
      </c>
      <c r="BQ301" s="156">
        <v>0</v>
      </c>
      <c r="BR301" s="156">
        <v>0</v>
      </c>
      <c r="BS301" s="156">
        <v>2.0546776035756345E-2</v>
      </c>
      <c r="BT301" s="156">
        <v>-2.7051154107499142E-4</v>
      </c>
      <c r="BU301" s="156">
        <v>0</v>
      </c>
      <c r="BV301" s="156">
        <v>1.0145988215375448E-3</v>
      </c>
      <c r="BW301" s="156">
        <v>0</v>
      </c>
      <c r="BX301" s="156">
        <v>0</v>
      </c>
      <c r="BY301" s="156">
        <v>0</v>
      </c>
      <c r="BZ301" s="156">
        <v>0</v>
      </c>
      <c r="CA301" s="156">
        <v>0</v>
      </c>
      <c r="CB301" s="156">
        <v>0</v>
      </c>
      <c r="CC301" s="157">
        <v>0</v>
      </c>
      <c r="CD301" s="135">
        <v>0</v>
      </c>
      <c r="CE301" s="135"/>
    </row>
    <row r="302" spans="2:85" s="131" customFormat="1" ht="36.75" customHeight="1" thickBot="1" x14ac:dyDescent="0.25">
      <c r="C302" s="158"/>
      <c r="D302" s="159"/>
      <c r="E302" s="160"/>
      <c r="F302" s="161"/>
      <c r="G302" s="159"/>
      <c r="H302" s="159"/>
      <c r="I302" s="162" t="s">
        <v>20</v>
      </c>
      <c r="J302" s="162" t="s">
        <v>21</v>
      </c>
      <c r="K302" s="162" t="s">
        <v>22</v>
      </c>
      <c r="L302" s="162" t="s">
        <v>23</v>
      </c>
      <c r="M302" s="162" t="s">
        <v>24</v>
      </c>
      <c r="N302" s="162" t="s">
        <v>25</v>
      </c>
      <c r="O302" s="162" t="s">
        <v>26</v>
      </c>
      <c r="P302" s="162" t="s">
        <v>27</v>
      </c>
      <c r="Q302" s="162" t="s">
        <v>28</v>
      </c>
      <c r="R302" s="162" t="s">
        <v>29</v>
      </c>
      <c r="S302" s="162" t="s">
        <v>245</v>
      </c>
      <c r="T302" s="162" t="s">
        <v>30</v>
      </c>
      <c r="U302" s="162" t="s">
        <v>31</v>
      </c>
      <c r="V302" s="162"/>
      <c r="W302" s="162" t="s">
        <v>32</v>
      </c>
      <c r="X302" s="162" t="s">
        <v>33</v>
      </c>
      <c r="Y302" s="162" t="s">
        <v>34</v>
      </c>
      <c r="Z302" s="162" t="s">
        <v>246</v>
      </c>
      <c r="AA302" s="162" t="s">
        <v>35</v>
      </c>
      <c r="AB302" s="162" t="s">
        <v>36</v>
      </c>
      <c r="AC302" s="162" t="s">
        <v>37</v>
      </c>
      <c r="AD302" s="162" t="s">
        <v>38</v>
      </c>
      <c r="AE302" s="162" t="s">
        <v>39</v>
      </c>
      <c r="AF302" s="162" t="s">
        <v>247</v>
      </c>
      <c r="AG302" s="162" t="s">
        <v>41</v>
      </c>
      <c r="AH302" s="162" t="s">
        <v>42</v>
      </c>
      <c r="AI302" s="162" t="s">
        <v>43</v>
      </c>
      <c r="AJ302" s="162" t="s">
        <v>44</v>
      </c>
      <c r="AK302" s="162" t="s">
        <v>45</v>
      </c>
      <c r="AL302" s="162" t="s">
        <v>46</v>
      </c>
      <c r="AM302" s="162" t="s">
        <v>47</v>
      </c>
      <c r="AN302" s="162" t="s">
        <v>48</v>
      </c>
      <c r="AO302" s="162" t="s">
        <v>49</v>
      </c>
      <c r="AP302" s="162" t="s">
        <v>50</v>
      </c>
      <c r="AQ302" s="162" t="s">
        <v>97</v>
      </c>
      <c r="AR302" s="162" t="s">
        <v>248</v>
      </c>
      <c r="AS302" s="807" t="s">
        <v>52</v>
      </c>
      <c r="AT302" s="162" t="s">
        <v>53</v>
      </c>
      <c r="AU302" s="162" t="s">
        <v>54</v>
      </c>
      <c r="AV302" s="162" t="s">
        <v>55</v>
      </c>
      <c r="AW302" s="162" t="s">
        <v>56</v>
      </c>
      <c r="AX302" s="162" t="s">
        <v>57</v>
      </c>
      <c r="AY302" s="162" t="s">
        <v>58</v>
      </c>
      <c r="AZ302" s="162" t="s">
        <v>59</v>
      </c>
      <c r="BA302" s="162" t="s">
        <v>60</v>
      </c>
      <c r="BB302" s="162" t="s">
        <v>61</v>
      </c>
      <c r="BC302" s="162" t="s">
        <v>1128</v>
      </c>
      <c r="BD302" s="162" t="s">
        <v>63</v>
      </c>
      <c r="BE302" s="162" t="s">
        <v>64</v>
      </c>
      <c r="BF302" s="162" t="s">
        <v>65</v>
      </c>
      <c r="BG302" s="162" t="s">
        <v>66</v>
      </c>
      <c r="BH302" s="162" t="s">
        <v>67</v>
      </c>
      <c r="BI302" s="162" t="s">
        <v>68</v>
      </c>
      <c r="BJ302" s="162" t="s">
        <v>69</v>
      </c>
      <c r="BK302" s="162" t="s">
        <v>70</v>
      </c>
      <c r="BL302" s="162" t="s">
        <v>71</v>
      </c>
      <c r="BM302" s="162" t="s">
        <v>72</v>
      </c>
      <c r="BN302" s="162" t="s">
        <v>73</v>
      </c>
      <c r="BO302" s="162" t="s">
        <v>74</v>
      </c>
      <c r="BP302" s="162" t="s">
        <v>75</v>
      </c>
      <c r="BQ302" s="162" t="s">
        <v>76</v>
      </c>
      <c r="BR302" s="162" t="s">
        <v>77</v>
      </c>
      <c r="BS302" s="162" t="s">
        <v>17</v>
      </c>
      <c r="BT302" s="162" t="s">
        <v>78</v>
      </c>
      <c r="BU302" s="162" t="s">
        <v>79</v>
      </c>
      <c r="BV302" s="162" t="s">
        <v>18</v>
      </c>
      <c r="BW302" s="162" t="s">
        <v>81</v>
      </c>
      <c r="BX302" s="162" t="s">
        <v>82</v>
      </c>
      <c r="BY302" s="162" t="s">
        <v>83</v>
      </c>
      <c r="BZ302" s="162" t="s">
        <v>84</v>
      </c>
      <c r="CA302" s="162" t="s">
        <v>249</v>
      </c>
      <c r="CB302" s="162" t="s">
        <v>85</v>
      </c>
      <c r="CC302" s="163" t="s">
        <v>86</v>
      </c>
      <c r="CD302" s="164" t="s">
        <v>87</v>
      </c>
      <c r="CE302" s="164"/>
      <c r="CF302" s="164"/>
    </row>
    <row r="303" spans="2:85" s="131" customFormat="1" x14ac:dyDescent="0.2">
      <c r="E303" s="132"/>
      <c r="F303" s="13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  <c r="AK303" s="164"/>
      <c r="AL303" s="164"/>
      <c r="AM303" s="164"/>
      <c r="AN303" s="164"/>
      <c r="AO303" s="164"/>
      <c r="AP303" s="164"/>
      <c r="AQ303" s="164"/>
      <c r="AR303" s="164"/>
      <c r="AS303" s="808"/>
      <c r="AT303" s="164"/>
      <c r="AU303" s="164"/>
      <c r="AV303" s="164"/>
      <c r="AW303" s="164"/>
      <c r="AX303" s="164"/>
      <c r="AY303" s="164"/>
      <c r="AZ303" s="164"/>
      <c r="BA303" s="164"/>
      <c r="BB303" s="164"/>
      <c r="BC303" s="164"/>
      <c r="BD303" s="164"/>
      <c r="BE303" s="164"/>
      <c r="BF303" s="164"/>
      <c r="BG303" s="164"/>
      <c r="BH303" s="164"/>
      <c r="BI303" s="164"/>
      <c r="BJ303" s="164"/>
      <c r="BK303" s="164"/>
      <c r="BL303" s="164"/>
      <c r="BM303" s="164"/>
      <c r="BN303" s="164"/>
      <c r="BO303" s="164"/>
      <c r="BP303" s="164"/>
      <c r="BQ303" s="164"/>
      <c r="BR303" s="164"/>
      <c r="BS303" s="164"/>
      <c r="BT303" s="164"/>
      <c r="BU303" s="164"/>
      <c r="BV303" s="164"/>
      <c r="BW303" s="164"/>
      <c r="BX303" s="164"/>
      <c r="BY303" s="164"/>
      <c r="BZ303" s="164"/>
      <c r="CA303" s="164"/>
      <c r="CB303" s="164"/>
      <c r="CC303" s="164"/>
      <c r="CD303" s="164"/>
      <c r="CE303" s="164"/>
    </row>
    <row r="304" spans="2:85" s="131" customFormat="1" ht="13.5" thickBot="1" x14ac:dyDescent="0.25">
      <c r="E304" s="132"/>
      <c r="F304" s="133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777"/>
      <c r="AT304" s="135"/>
      <c r="AU304" s="135"/>
      <c r="AV304" s="135"/>
      <c r="AW304" s="135"/>
      <c r="AX304" s="135"/>
      <c r="AY304" s="135"/>
      <c r="AZ304" s="135"/>
      <c r="BA304" s="135"/>
      <c r="BB304" s="135"/>
      <c r="BC304" s="135"/>
      <c r="BD304" s="135"/>
      <c r="BE304" s="135"/>
      <c r="BF304" s="135"/>
      <c r="BG304" s="135"/>
      <c r="BH304" s="135"/>
      <c r="BI304" s="135"/>
      <c r="BJ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</row>
    <row r="305" spans="2:85" s="131" customFormat="1" x14ac:dyDescent="0.2">
      <c r="C305" s="165">
        <v>2017</v>
      </c>
      <c r="D305" s="166" t="s">
        <v>266</v>
      </c>
      <c r="E305" s="167"/>
      <c r="F305" s="168"/>
      <c r="G305" s="166"/>
      <c r="H305" s="169">
        <v>4.5367050329651368E-2</v>
      </c>
      <c r="I305" s="169">
        <v>0.68933259749771869</v>
      </c>
      <c r="J305" s="169">
        <v>0.1259040951320283</v>
      </c>
      <c r="K305" s="169">
        <v>4.0005293791986606E-2</v>
      </c>
      <c r="L305" s="169">
        <v>0</v>
      </c>
      <c r="M305" s="169">
        <v>-8.2365765740685132E-2</v>
      </c>
      <c r="N305" s="169">
        <v>-0.11911862981757558</v>
      </c>
      <c r="O305" s="169">
        <v>0</v>
      </c>
      <c r="P305" s="169">
        <v>0.11167797899859878</v>
      </c>
      <c r="Q305" s="169">
        <v>1.0289293438666823E-2</v>
      </c>
      <c r="R305" s="169">
        <v>0.17425758643692676</v>
      </c>
      <c r="S305" s="169">
        <v>-0.18400886803332583</v>
      </c>
      <c r="T305" s="169">
        <v>-0.41062960410939753</v>
      </c>
      <c r="U305" s="169">
        <v>-0.42010315504719159</v>
      </c>
      <c r="V305" s="169">
        <v>-0.11115123769332692</v>
      </c>
      <c r="W305" s="169"/>
      <c r="X305" s="169">
        <v>-0.17555589500119817</v>
      </c>
      <c r="Y305" s="169">
        <v>5.3009560568334758E-2</v>
      </c>
      <c r="Z305" s="169">
        <v>7.8100495895402341E-2</v>
      </c>
      <c r="AA305" s="169">
        <v>-0.23080743238259485</v>
      </c>
      <c r="AB305" s="169">
        <v>-0.1412729855282201</v>
      </c>
      <c r="AC305" s="169">
        <v>8.8072947085392747E-2</v>
      </c>
      <c r="AD305" s="169">
        <v>2.4312200014364599E-2</v>
      </c>
      <c r="AE305" s="169">
        <v>9.1805689832081608E-2</v>
      </c>
      <c r="AF305" s="169">
        <v>-0.2494463748605496</v>
      </c>
      <c r="AG305" s="169">
        <v>-3.5323407065295964E-2</v>
      </c>
      <c r="AH305" s="169">
        <v>0</v>
      </c>
      <c r="AI305" s="169">
        <v>-0.28379343140248919</v>
      </c>
      <c r="AJ305" s="169">
        <v>-0.20133203636505317</v>
      </c>
      <c r="AK305" s="169">
        <v>0</v>
      </c>
      <c r="AL305" s="169">
        <v>-7.4392949706278327E-2</v>
      </c>
      <c r="AM305" s="169">
        <v>-0.56301113228127964</v>
      </c>
      <c r="AN305" s="169">
        <v>0</v>
      </c>
      <c r="AO305" s="169">
        <v>0.16985365838462918</v>
      </c>
      <c r="AP305" s="169">
        <v>0.16517118532726821</v>
      </c>
      <c r="AQ305" s="169">
        <v>4.6849462680324805E-2</v>
      </c>
      <c r="AR305" s="169">
        <v>-9.2030290387265207E-2</v>
      </c>
      <c r="AS305" s="809">
        <v>-1.3597057165973493E-2</v>
      </c>
      <c r="AT305" s="169">
        <v>-0.19886788067098882</v>
      </c>
      <c r="AU305" s="169">
        <v>-0.23517395268724575</v>
      </c>
      <c r="AV305" s="169">
        <v>-0.16138079865080168</v>
      </c>
      <c r="AW305" s="169">
        <v>-7.092120646301206E-2</v>
      </c>
      <c r="AX305" s="169">
        <v>0.11363781750916124</v>
      </c>
      <c r="AY305" s="169">
        <v>-0.14351244814584868</v>
      </c>
      <c r="AZ305" s="169">
        <v>-0.12487415603234259</v>
      </c>
      <c r="BA305" s="169">
        <v>4.8387019934672447E-2</v>
      </c>
      <c r="BB305" s="169">
        <v>-9.1667349480746396E-2</v>
      </c>
      <c r="BC305" s="169">
        <v>0</v>
      </c>
      <c r="BD305" s="169">
        <v>5.4827970423291836E-2</v>
      </c>
      <c r="BE305" s="169">
        <v>-0.35990777494756127</v>
      </c>
      <c r="BF305" s="169">
        <v>2.5742769970603607E-2</v>
      </c>
      <c r="BG305" s="169">
        <v>-0.1427372608489357</v>
      </c>
      <c r="BH305" s="169">
        <v>-3.8394035908504931E-2</v>
      </c>
      <c r="BI305" s="169">
        <v>-0.16264805507018759</v>
      </c>
      <c r="BJ305" s="169">
        <v>-0.10367969672271901</v>
      </c>
      <c r="BK305" s="169">
        <v>0</v>
      </c>
      <c r="BL305" s="169">
        <v>8.2460970620447563E-2</v>
      </c>
      <c r="BM305" s="169">
        <v>0</v>
      </c>
      <c r="BN305" s="169">
        <v>0.11244761129122202</v>
      </c>
      <c r="BO305" s="169">
        <v>7.6920313206913921E-2</v>
      </c>
      <c r="BP305" s="169">
        <v>-4.1485979966266094E-2</v>
      </c>
      <c r="BQ305" s="169">
        <v>-7.9287415644441098E-2</v>
      </c>
      <c r="BR305" s="169">
        <v>-0.14813696128800499</v>
      </c>
      <c r="BS305" s="169">
        <v>0.11189635873102806</v>
      </c>
      <c r="BT305" s="169">
        <v>-1.1612695811018786E-2</v>
      </c>
      <c r="BU305" s="169">
        <v>0.52944574365265096</v>
      </c>
      <c r="BV305" s="169">
        <v>-3.1013643732482783E-2</v>
      </c>
      <c r="BW305" s="169">
        <v>-0.45657017682524337</v>
      </c>
      <c r="BX305" s="169">
        <v>9.5339226117957004E-2</v>
      </c>
      <c r="BY305" s="169">
        <v>-0.19594661765466731</v>
      </c>
      <c r="BZ305" s="169">
        <v>0.1274813872531238</v>
      </c>
      <c r="CA305" s="169">
        <v>0.26802324138088135</v>
      </c>
      <c r="CB305" s="169">
        <v>-1.5373478811613703E-2</v>
      </c>
      <c r="CC305" s="170">
        <v>-2.1033004704942824E-2</v>
      </c>
    </row>
    <row r="306" spans="2:85" s="131" customFormat="1" x14ac:dyDescent="0.2">
      <c r="C306" s="155"/>
      <c r="D306" s="131" t="s">
        <v>268</v>
      </c>
      <c r="E306" s="132"/>
      <c r="F306" s="133"/>
      <c r="H306" s="156">
        <v>4.5367050329651368E-2</v>
      </c>
      <c r="I306" s="156">
        <v>0.68933259749771869</v>
      </c>
      <c r="J306" s="156">
        <v>0.1259040951320283</v>
      </c>
      <c r="K306" s="156">
        <v>4.0005293791986606E-2</v>
      </c>
      <c r="L306" s="156">
        <v>0</v>
      </c>
      <c r="M306" s="156">
        <v>-8.2365765740685132E-2</v>
      </c>
      <c r="N306" s="156">
        <v>-0.11911862981757558</v>
      </c>
      <c r="O306" s="156">
        <v>0</v>
      </c>
      <c r="P306" s="156">
        <v>0.11167797899859878</v>
      </c>
      <c r="Q306" s="156">
        <v>1.0289293438666823E-2</v>
      </c>
      <c r="R306" s="156">
        <v>0.17425758643692676</v>
      </c>
      <c r="S306" s="156">
        <v>-0.18400886803332583</v>
      </c>
      <c r="T306" s="156">
        <v>-0.41062960410939753</v>
      </c>
      <c r="U306" s="156">
        <v>-0.42010315504719159</v>
      </c>
      <c r="V306" s="156">
        <v>-0.11115123769332692</v>
      </c>
      <c r="W306" s="156"/>
      <c r="X306" s="156">
        <v>-0.17555589500119817</v>
      </c>
      <c r="Y306" s="156">
        <v>5.3009560568334758E-2</v>
      </c>
      <c r="Z306" s="156">
        <v>7.8100495895402341E-2</v>
      </c>
      <c r="AA306" s="156">
        <v>-0.23080743238259485</v>
      </c>
      <c r="AB306" s="156">
        <v>-0.1412729855282201</v>
      </c>
      <c r="AC306" s="156">
        <v>8.8072947085392747E-2</v>
      </c>
      <c r="AD306" s="156">
        <v>2.4312200014364599E-2</v>
      </c>
      <c r="AE306" s="156">
        <v>9.1805689832081608E-2</v>
      </c>
      <c r="AF306" s="156">
        <v>-0.2494463748605496</v>
      </c>
      <c r="AG306" s="156">
        <v>-3.5323407065295964E-2</v>
      </c>
      <c r="AH306" s="156">
        <v>0</v>
      </c>
      <c r="AI306" s="156">
        <v>-0.28379343140248919</v>
      </c>
      <c r="AJ306" s="156">
        <v>-0.20133203636505317</v>
      </c>
      <c r="AK306" s="156">
        <v>0</v>
      </c>
      <c r="AL306" s="156">
        <v>-7.4392949706278327E-2</v>
      </c>
      <c r="AM306" s="156">
        <v>-0.56301113228127964</v>
      </c>
      <c r="AN306" s="156">
        <v>0</v>
      </c>
      <c r="AO306" s="156">
        <v>0.16985365838462918</v>
      </c>
      <c r="AP306" s="156">
        <v>0.16517118532726821</v>
      </c>
      <c r="AQ306" s="156">
        <v>4.6849462680324805E-2</v>
      </c>
      <c r="AR306" s="156">
        <v>-9.2030290387265207E-2</v>
      </c>
      <c r="AS306" s="806">
        <v>-1.3597057165973493E-2</v>
      </c>
      <c r="AT306" s="156">
        <v>-0.19886788067098882</v>
      </c>
      <c r="AU306" s="156">
        <v>-0.23517395268724575</v>
      </c>
      <c r="AV306" s="156">
        <v>-0.16138079865080168</v>
      </c>
      <c r="AW306" s="156">
        <v>-7.092120646301206E-2</v>
      </c>
      <c r="AX306" s="156">
        <v>0.11363781750916124</v>
      </c>
      <c r="AY306" s="156">
        <v>-0.14351244814584868</v>
      </c>
      <c r="AZ306" s="156">
        <v>-0.12487415603234259</v>
      </c>
      <c r="BA306" s="156">
        <v>4.8387019934672447E-2</v>
      </c>
      <c r="BB306" s="156">
        <v>-9.1667349480746396E-2</v>
      </c>
      <c r="BC306" s="156">
        <v>0</v>
      </c>
      <c r="BD306" s="156">
        <v>5.4827970423291836E-2</v>
      </c>
      <c r="BE306" s="156">
        <v>-0.35990777494756127</v>
      </c>
      <c r="BF306" s="156">
        <v>2.5742769970603607E-2</v>
      </c>
      <c r="BG306" s="156">
        <v>-0.1427372608489357</v>
      </c>
      <c r="BH306" s="156">
        <v>-3.8394035908504931E-2</v>
      </c>
      <c r="BI306" s="156">
        <v>-0.16264805507018759</v>
      </c>
      <c r="BJ306" s="156">
        <v>-0.10367969672271901</v>
      </c>
      <c r="BK306" s="156">
        <v>0</v>
      </c>
      <c r="BL306" s="156">
        <v>8.2460970620447563E-2</v>
      </c>
      <c r="BM306" s="156">
        <v>0</v>
      </c>
      <c r="BN306" s="156">
        <v>0.11244761129122202</v>
      </c>
      <c r="BO306" s="156">
        <v>7.6920313206913921E-2</v>
      </c>
      <c r="BP306" s="156">
        <v>-4.1485979966266094E-2</v>
      </c>
      <c r="BQ306" s="156">
        <v>-7.9287415644441098E-2</v>
      </c>
      <c r="BR306" s="156">
        <v>-0.14813696128800499</v>
      </c>
      <c r="BS306" s="156">
        <v>0.11189635873102806</v>
      </c>
      <c r="BT306" s="156">
        <v>-1.1612695811018786E-2</v>
      </c>
      <c r="BU306" s="156">
        <v>0.52944574365265096</v>
      </c>
      <c r="BV306" s="156">
        <v>-3.1013643732482783E-2</v>
      </c>
      <c r="BW306" s="156">
        <v>-0.45657017682524337</v>
      </c>
      <c r="BX306" s="156">
        <v>9.5339226117957004E-2</v>
      </c>
      <c r="BY306" s="156">
        <v>-0.19594661765466731</v>
      </c>
      <c r="BZ306" s="156">
        <v>0.1274813872531238</v>
      </c>
      <c r="CA306" s="156">
        <v>0.26802324138088135</v>
      </c>
      <c r="CB306" s="156">
        <v>-1.5373478811613703E-2</v>
      </c>
      <c r="CC306" s="157">
        <v>-2.1033004704942824E-2</v>
      </c>
    </row>
    <row r="307" spans="2:85" s="131" customFormat="1" x14ac:dyDescent="0.2">
      <c r="C307" s="155" t="s">
        <v>269</v>
      </c>
      <c r="E307" s="132"/>
      <c r="F307" s="133"/>
      <c r="H307" s="156">
        <v>1.4821302467353295E-2</v>
      </c>
      <c r="I307" s="156">
        <v>0.69763371626017801</v>
      </c>
      <c r="J307" s="156">
        <v>0.11392712540065819</v>
      </c>
      <c r="K307" s="156">
        <v>3.6731776333843558E-2</v>
      </c>
      <c r="L307" s="156">
        <v>0</v>
      </c>
      <c r="M307" s="156">
        <v>-6.2245622199798893E-2</v>
      </c>
      <c r="N307" s="156">
        <v>-0.11105490018325276</v>
      </c>
      <c r="O307" s="156">
        <v>-4.9490505083711334E-2</v>
      </c>
      <c r="P307" s="156">
        <v>0.12551758620159051</v>
      </c>
      <c r="Q307" s="156">
        <v>9.2319067123167696E-4</v>
      </c>
      <c r="R307" s="156">
        <v>0.20773936666650841</v>
      </c>
      <c r="S307" s="156">
        <v>-0.15254823747453497</v>
      </c>
      <c r="T307" s="156">
        <v>-0.37499803976681495</v>
      </c>
      <c r="U307" s="156">
        <v>-0.38721666088849904</v>
      </c>
      <c r="V307" s="156">
        <v>-8.7721118022533129E-2</v>
      </c>
      <c r="W307" s="156"/>
      <c r="X307" s="156">
        <v>-0.16221561286846908</v>
      </c>
      <c r="Y307" s="156">
        <v>8.2715906840359468E-2</v>
      </c>
      <c r="Z307" s="156">
        <v>8.8322901607017792E-2</v>
      </c>
      <c r="AA307" s="156">
        <v>-0.21432112654261801</v>
      </c>
      <c r="AB307" s="156">
        <v>-0.14050637848869199</v>
      </c>
      <c r="AC307" s="156">
        <v>0.12073462654884293</v>
      </c>
      <c r="AD307" s="156">
        <v>4.5421133712452398E-2</v>
      </c>
      <c r="AE307" s="156">
        <v>9.9226212876545358E-2</v>
      </c>
      <c r="AF307" s="156">
        <v>-0.1829394585828493</v>
      </c>
      <c r="AG307" s="156">
        <v>-4.1282564967962836E-2</v>
      </c>
      <c r="AH307" s="156">
        <v>0</v>
      </c>
      <c r="AI307" s="156">
        <v>-0.28029625549352061</v>
      </c>
      <c r="AJ307" s="156">
        <v>-0.16277492542434643</v>
      </c>
      <c r="AK307" s="156">
        <v>-1.954296535340112E-2</v>
      </c>
      <c r="AL307" s="156">
        <v>-0.11495981786091963</v>
      </c>
      <c r="AM307" s="156">
        <v>-0.63591000007095222</v>
      </c>
      <c r="AN307" s="156">
        <v>-1.3387283619388218E-2</v>
      </c>
      <c r="AO307" s="156">
        <v>0.17409561067586984</v>
      </c>
      <c r="AP307" s="156">
        <v>0.15822474940491027</v>
      </c>
      <c r="AQ307" s="156">
        <v>7.4234410877558596E-2</v>
      </c>
      <c r="AR307" s="156">
        <v>-8.5148021910123328E-2</v>
      </c>
      <c r="AS307" s="806">
        <v>-2.457939173551105E-2</v>
      </c>
      <c r="AT307" s="156">
        <v>-0.20862697933576738</v>
      </c>
      <c r="AU307" s="156">
        <v>-0.21461132124362406</v>
      </c>
      <c r="AV307" s="156">
        <v>-0.11788568562625683</v>
      </c>
      <c r="AW307" s="156">
        <v>-8.3501823387242199E-2</v>
      </c>
      <c r="AX307" s="156">
        <v>0.12337624689887698</v>
      </c>
      <c r="AY307" s="156">
        <v>-5.9510456761032747E-2</v>
      </c>
      <c r="AZ307" s="156">
        <v>-0.14297380936637147</v>
      </c>
      <c r="BA307" s="156">
        <v>4.2905342269492629E-2</v>
      </c>
      <c r="BB307" s="156">
        <v>-7.3878631456281083E-2</v>
      </c>
      <c r="BC307" s="156">
        <v>0</v>
      </c>
      <c r="BD307" s="156">
        <v>6.6689170172968257E-2</v>
      </c>
      <c r="BE307" s="156">
        <v>-0.3892635245982507</v>
      </c>
      <c r="BF307" s="156">
        <v>4.6533203990900197E-2</v>
      </c>
      <c r="BG307" s="156">
        <v>-0.10717445627316514</v>
      </c>
      <c r="BH307" s="156">
        <v>-4.7747684079513832E-2</v>
      </c>
      <c r="BI307" s="156">
        <v>-0.15551067121700132</v>
      </c>
      <c r="BJ307" s="156">
        <v>-9.8292106601121643E-2</v>
      </c>
      <c r="BK307" s="156">
        <v>0</v>
      </c>
      <c r="BL307" s="156">
        <v>0.10629772623587032</v>
      </c>
      <c r="BM307" s="156">
        <v>4.1891451996893807E-2</v>
      </c>
      <c r="BN307" s="156">
        <v>0.13809396972592483</v>
      </c>
      <c r="BO307" s="156">
        <v>9.6116994116782636E-2</v>
      </c>
      <c r="BP307" s="156">
        <v>-5.6733994090780081E-2</v>
      </c>
      <c r="BQ307" s="156">
        <v>-5.2030083143785273E-2</v>
      </c>
      <c r="BR307" s="156">
        <v>-0.10929420769453223</v>
      </c>
      <c r="BS307" s="156">
        <v>0.10114990237954524</v>
      </c>
      <c r="BT307" s="156">
        <v>-2.5048489856581944E-4</v>
      </c>
      <c r="BU307" s="156">
        <v>0.52252073804652921</v>
      </c>
      <c r="BV307" s="156">
        <v>-2.4520144896142852E-2</v>
      </c>
      <c r="BW307" s="156">
        <v>-0.45383748416744285</v>
      </c>
      <c r="BX307" s="156">
        <v>9.1940226372605294E-2</v>
      </c>
      <c r="BY307" s="156">
        <v>-0.18540824091858896</v>
      </c>
      <c r="BZ307" s="156">
        <v>0.13578423168553808</v>
      </c>
      <c r="CA307" s="156">
        <v>0.31722530409360106</v>
      </c>
      <c r="CB307" s="156">
        <v>-3.4033768256875839E-2</v>
      </c>
      <c r="CC307" s="156">
        <v>-2.2180591823657628E-2</v>
      </c>
    </row>
    <row r="308" spans="2:85" s="131" customFormat="1" x14ac:dyDescent="0.2">
      <c r="C308" s="155" t="s">
        <v>226</v>
      </c>
      <c r="E308" s="132"/>
      <c r="F308" s="133"/>
      <c r="H308" s="156">
        <v>3.1347665485202455E-3</v>
      </c>
      <c r="I308" s="156">
        <v>3.3368696637191331E-2</v>
      </c>
      <c r="J308" s="156">
        <v>1.8210797292425016E-2</v>
      </c>
      <c r="K308" s="156">
        <v>9.9652748459719658E-3</v>
      </c>
      <c r="L308" s="156">
        <v>0</v>
      </c>
      <c r="M308" s="156">
        <v>3.0625795626316669E-2</v>
      </c>
      <c r="N308" s="156">
        <v>1.3897306519567457E-2</v>
      </c>
      <c r="O308" s="156">
        <v>-4.9490505083711334E-2</v>
      </c>
      <c r="P308" s="156">
        <v>-2.0638993912321019E-2</v>
      </c>
      <c r="Q308" s="156">
        <v>2.0724884670291202E-3</v>
      </c>
      <c r="R308" s="156">
        <v>-1.4278052381996198E-2</v>
      </c>
      <c r="S308" s="156">
        <v>-1.3980874612325667E-2</v>
      </c>
      <c r="T308" s="156">
        <v>8.2180093057185155E-2</v>
      </c>
      <c r="U308" s="156">
        <v>7.8285812709374014E-2</v>
      </c>
      <c r="V308" s="156">
        <v>4.0200828150570134E-2</v>
      </c>
      <c r="W308" s="156"/>
      <c r="X308" s="156">
        <v>1.7075973791779969E-2</v>
      </c>
      <c r="Y308" s="156">
        <v>0.1075433015039917</v>
      </c>
      <c r="Z308" s="156">
        <v>2.4476738084454663E-2</v>
      </c>
      <c r="AA308" s="156">
        <v>2.5199467800820496E-3</v>
      </c>
      <c r="AB308" s="156">
        <v>1.1509198871876014E-2</v>
      </c>
      <c r="AC308" s="156">
        <v>3.5416925446384875E-2</v>
      </c>
      <c r="AD308" s="156">
        <v>5.6921308834010767E-2</v>
      </c>
      <c r="AE308" s="156">
        <v>3.3042914375883137E-2</v>
      </c>
      <c r="AF308" s="156">
        <v>9.8200778206938427E-2</v>
      </c>
      <c r="AG308" s="156">
        <v>-4.1282564967962836E-2</v>
      </c>
      <c r="AH308" s="156">
        <v>0</v>
      </c>
      <c r="AI308" s="156">
        <v>1.2346709994663252E-2</v>
      </c>
      <c r="AJ308" s="156">
        <v>7.08544196092592E-2</v>
      </c>
      <c r="AK308" s="156">
        <v>-1.954296535340112E-2</v>
      </c>
      <c r="AL308" s="156">
        <v>8.7862695263465102E-2</v>
      </c>
      <c r="AM308" s="156">
        <v>-2.5185221884890141E-2</v>
      </c>
      <c r="AN308" s="156">
        <v>-1.3387283619388218E-2</v>
      </c>
      <c r="AO308" s="156">
        <v>9.697361788558595E-3</v>
      </c>
      <c r="AP308" s="156">
        <v>-2.5756178752619291E-2</v>
      </c>
      <c r="AQ308" s="156">
        <v>8.3697426898698121E-2</v>
      </c>
      <c r="AR308" s="156">
        <v>-8.5148021910123328E-2</v>
      </c>
      <c r="AS308" s="806">
        <v>-1.1553960870585812E-2</v>
      </c>
      <c r="AT308" s="156">
        <v>-7.7778419036246826E-3</v>
      </c>
      <c r="AU308" s="156">
        <v>1.5128207623379741E-2</v>
      </c>
      <c r="AV308" s="156">
        <v>1.3981822843541478E-2</v>
      </c>
      <c r="AW308" s="156">
        <v>-2.1003979925914885E-2</v>
      </c>
      <c r="AX308" s="156">
        <v>0.12337624689887698</v>
      </c>
      <c r="AY308" s="156">
        <v>0.10866369837539566</v>
      </c>
      <c r="AZ308" s="156">
        <v>-4.8434077551585589E-2</v>
      </c>
      <c r="BA308" s="156">
        <v>1.8652382327394808E-2</v>
      </c>
      <c r="BB308" s="156">
        <v>5.7055509870657939E-3</v>
      </c>
      <c r="BC308" s="156">
        <v>0</v>
      </c>
      <c r="BD308" s="156">
        <v>2.1105094064436357E-2</v>
      </c>
      <c r="BE308" s="156">
        <v>-1.7397375638565582E-2</v>
      </c>
      <c r="BF308" s="156">
        <v>3.3510093630831003E-2</v>
      </c>
      <c r="BG308" s="156">
        <v>7.6004106687444381E-2</v>
      </c>
      <c r="BH308" s="156">
        <v>8.6520452178441287E-3</v>
      </c>
      <c r="BI308" s="156">
        <v>-1.3076039550056151E-2</v>
      </c>
      <c r="BJ308" s="156">
        <v>7.2156522212673324E-2</v>
      </c>
      <c r="BK308" s="156">
        <v>0</v>
      </c>
      <c r="BL308" s="156">
        <v>5.435532325926188E-2</v>
      </c>
      <c r="BM308" s="156">
        <v>4.1891451996893807E-2</v>
      </c>
      <c r="BN308" s="156">
        <v>5.5076803442118419E-2</v>
      </c>
      <c r="BO308" s="156">
        <v>4.2641524557715492E-2</v>
      </c>
      <c r="BP308" s="156">
        <v>2.5835245814900466E-2</v>
      </c>
      <c r="BQ308" s="156">
        <v>9.402956987681374E-2</v>
      </c>
      <c r="BR308" s="156">
        <v>-0.10929420769453223</v>
      </c>
      <c r="BS308" s="156">
        <v>2.5361924733131938E-2</v>
      </c>
      <c r="BT308" s="156">
        <v>-1.9497981347492997E-2</v>
      </c>
      <c r="BU308" s="156">
        <v>-6.6744661798816551E-3</v>
      </c>
      <c r="BV308" s="156">
        <v>6.520301698584946E-3</v>
      </c>
      <c r="BW308" s="156">
        <v>-2.8230951055466247E-3</v>
      </c>
      <c r="BX308" s="156">
        <v>8.4916215161080777E-4</v>
      </c>
      <c r="BY308" s="156">
        <v>4.4772713905633144E-2</v>
      </c>
      <c r="BZ308" s="156">
        <v>4.1753244462380296E-2</v>
      </c>
      <c r="CA308" s="156">
        <v>0.31722530409360106</v>
      </c>
      <c r="CB308" s="156">
        <v>2.5145852092831822E-2</v>
      </c>
      <c r="CC308" s="156">
        <v>-2.2180591823657628E-2</v>
      </c>
    </row>
    <row r="309" spans="2:85" s="122" customFormat="1" ht="64.5" thickBot="1" x14ac:dyDescent="0.25">
      <c r="C309" s="171"/>
      <c r="D309" s="172"/>
      <c r="E309" s="173"/>
      <c r="F309" s="174"/>
      <c r="G309" s="172"/>
      <c r="H309" s="175" t="s">
        <v>4</v>
      </c>
      <c r="I309" s="176" t="s">
        <v>20</v>
      </c>
      <c r="J309" s="176" t="s">
        <v>21</v>
      </c>
      <c r="K309" s="176" t="s">
        <v>22</v>
      </c>
      <c r="L309" s="176" t="s">
        <v>23</v>
      </c>
      <c r="M309" s="176" t="s">
        <v>24</v>
      </c>
      <c r="N309" s="176" t="s">
        <v>25</v>
      </c>
      <c r="O309" s="176" t="s">
        <v>26</v>
      </c>
      <c r="P309" s="176" t="s">
        <v>27</v>
      </c>
      <c r="Q309" s="176" t="s">
        <v>28</v>
      </c>
      <c r="R309" s="176" t="s">
        <v>29</v>
      </c>
      <c r="S309" s="176" t="s">
        <v>245</v>
      </c>
      <c r="T309" s="176" t="s">
        <v>30</v>
      </c>
      <c r="U309" s="176" t="s">
        <v>31</v>
      </c>
      <c r="V309" s="176" t="s">
        <v>6</v>
      </c>
      <c r="W309" s="176" t="s">
        <v>32</v>
      </c>
      <c r="X309" s="176" t="s">
        <v>33</v>
      </c>
      <c r="Y309" s="176" t="s">
        <v>34</v>
      </c>
      <c r="Z309" s="176" t="s">
        <v>246</v>
      </c>
      <c r="AA309" s="176" t="s">
        <v>35</v>
      </c>
      <c r="AB309" s="176" t="s">
        <v>36</v>
      </c>
      <c r="AC309" s="176" t="s">
        <v>37</v>
      </c>
      <c r="AD309" s="176" t="s">
        <v>38</v>
      </c>
      <c r="AE309" s="176" t="s">
        <v>39</v>
      </c>
      <c r="AF309" s="176" t="s">
        <v>247</v>
      </c>
      <c r="AG309" s="176" t="s">
        <v>41</v>
      </c>
      <c r="AH309" s="176" t="s">
        <v>42</v>
      </c>
      <c r="AI309" s="176" t="s">
        <v>43</v>
      </c>
      <c r="AJ309" s="176" t="s">
        <v>44</v>
      </c>
      <c r="AK309" s="176" t="s">
        <v>45</v>
      </c>
      <c r="AL309" s="176" t="s">
        <v>46</v>
      </c>
      <c r="AM309" s="176" t="s">
        <v>47</v>
      </c>
      <c r="AN309" s="176" t="s">
        <v>48</v>
      </c>
      <c r="AO309" s="176" t="s">
        <v>49</v>
      </c>
      <c r="AP309" s="176" t="s">
        <v>50</v>
      </c>
      <c r="AQ309" s="176" t="s">
        <v>51</v>
      </c>
      <c r="AR309" s="176" t="s">
        <v>248</v>
      </c>
      <c r="AS309" s="807" t="s">
        <v>52</v>
      </c>
      <c r="AT309" s="176" t="s">
        <v>53</v>
      </c>
      <c r="AU309" s="176" t="s">
        <v>54</v>
      </c>
      <c r="AV309" s="176" t="s">
        <v>55</v>
      </c>
      <c r="AW309" s="176" t="s">
        <v>56</v>
      </c>
      <c r="AX309" s="176" t="s">
        <v>57</v>
      </c>
      <c r="AY309" s="176" t="s">
        <v>58</v>
      </c>
      <c r="AZ309" s="176" t="s">
        <v>59</v>
      </c>
      <c r="BA309" s="176" t="s">
        <v>60</v>
      </c>
      <c r="BB309" s="176" t="s">
        <v>61</v>
      </c>
      <c r="BC309" s="176">
        <v>0</v>
      </c>
      <c r="BD309" s="176" t="s">
        <v>63</v>
      </c>
      <c r="BE309" s="176" t="s">
        <v>64</v>
      </c>
      <c r="BF309" s="176" t="s">
        <v>65</v>
      </c>
      <c r="BG309" s="176" t="s">
        <v>66</v>
      </c>
      <c r="BH309" s="176" t="s">
        <v>67</v>
      </c>
      <c r="BI309" s="176" t="s">
        <v>68</v>
      </c>
      <c r="BJ309" s="176" t="s">
        <v>69</v>
      </c>
      <c r="BK309" s="176" t="s">
        <v>70</v>
      </c>
      <c r="BL309" s="176" t="s">
        <v>71</v>
      </c>
      <c r="BM309" s="176" t="s">
        <v>72</v>
      </c>
      <c r="BN309" s="176" t="s">
        <v>73</v>
      </c>
      <c r="BO309" s="176" t="s">
        <v>74</v>
      </c>
      <c r="BP309" s="176" t="s">
        <v>75</v>
      </c>
      <c r="BQ309" s="176" t="s">
        <v>76</v>
      </c>
      <c r="BR309" s="176" t="s">
        <v>77</v>
      </c>
      <c r="BS309" s="176" t="s">
        <v>17</v>
      </c>
      <c r="BT309" s="176" t="s">
        <v>78</v>
      </c>
      <c r="BU309" s="176" t="s">
        <v>79</v>
      </c>
      <c r="BV309" s="176" t="s">
        <v>18</v>
      </c>
      <c r="BW309" s="176" t="s">
        <v>81</v>
      </c>
      <c r="BX309" s="176" t="s">
        <v>82</v>
      </c>
      <c r="BY309" s="176" t="s">
        <v>83</v>
      </c>
      <c r="BZ309" s="176" t="s">
        <v>84</v>
      </c>
      <c r="CA309" s="176" t="s">
        <v>249</v>
      </c>
      <c r="CB309" s="176" t="s">
        <v>85</v>
      </c>
      <c r="CC309" s="177" t="s">
        <v>86</v>
      </c>
    </row>
    <row r="310" spans="2:85" x14ac:dyDescent="0.2">
      <c r="D310" t="s">
        <v>270</v>
      </c>
      <c r="F310" s="79"/>
      <c r="H310" s="110"/>
      <c r="I310" s="51" t="s">
        <v>20</v>
      </c>
      <c r="J310" s="51" t="s">
        <v>21</v>
      </c>
      <c r="K310" s="51" t="s">
        <v>22</v>
      </c>
      <c r="L310" s="51" t="s">
        <v>23</v>
      </c>
      <c r="M310" s="51" t="s">
        <v>24</v>
      </c>
      <c r="N310" s="51" t="s">
        <v>25</v>
      </c>
      <c r="O310" s="51" t="s">
        <v>26</v>
      </c>
      <c r="P310" s="51" t="s">
        <v>27</v>
      </c>
      <c r="Q310" s="51" t="s">
        <v>28</v>
      </c>
      <c r="R310" s="51" t="s">
        <v>29</v>
      </c>
      <c r="S310" s="51" t="s">
        <v>245</v>
      </c>
      <c r="T310" s="51" t="s">
        <v>30</v>
      </c>
      <c r="U310" s="51" t="s">
        <v>31</v>
      </c>
      <c r="V310" s="51"/>
      <c r="W310" s="51" t="s">
        <v>32</v>
      </c>
      <c r="X310" s="51" t="s">
        <v>33</v>
      </c>
      <c r="Y310" s="51" t="s">
        <v>34</v>
      </c>
      <c r="Z310" s="51" t="s">
        <v>246</v>
      </c>
      <c r="AA310" s="51" t="s">
        <v>35</v>
      </c>
      <c r="AB310" s="51" t="s">
        <v>36</v>
      </c>
      <c r="AC310" s="51" t="s">
        <v>37</v>
      </c>
      <c r="AD310" s="51" t="s">
        <v>38</v>
      </c>
      <c r="AE310" s="51" t="s">
        <v>39</v>
      </c>
      <c r="AF310" s="51" t="s">
        <v>247</v>
      </c>
      <c r="AG310" s="51" t="s">
        <v>41</v>
      </c>
      <c r="AH310" s="51" t="s">
        <v>42</v>
      </c>
      <c r="AI310" s="51" t="s">
        <v>43</v>
      </c>
      <c r="AJ310" s="51" t="s">
        <v>44</v>
      </c>
      <c r="AK310" s="51" t="s">
        <v>45</v>
      </c>
      <c r="AL310" s="51" t="s">
        <v>46</v>
      </c>
      <c r="AM310" s="51" t="s">
        <v>47</v>
      </c>
      <c r="AN310" s="51" t="s">
        <v>48</v>
      </c>
      <c r="AO310" s="51" t="s">
        <v>49</v>
      </c>
      <c r="AP310" s="51" t="s">
        <v>50</v>
      </c>
      <c r="AQ310" s="51" t="s">
        <v>97</v>
      </c>
      <c r="AR310" s="51" t="s">
        <v>248</v>
      </c>
      <c r="AS310" s="777" t="s">
        <v>52</v>
      </c>
      <c r="AT310" s="51" t="s">
        <v>53</v>
      </c>
      <c r="AU310" s="51" t="s">
        <v>54</v>
      </c>
      <c r="AV310" s="51" t="s">
        <v>55</v>
      </c>
      <c r="AW310" s="51" t="s">
        <v>56</v>
      </c>
      <c r="AX310" s="51" t="s">
        <v>57</v>
      </c>
      <c r="AY310" s="51" t="s">
        <v>58</v>
      </c>
      <c r="AZ310" s="51" t="s">
        <v>59</v>
      </c>
      <c r="BA310" s="51" t="s">
        <v>60</v>
      </c>
      <c r="BB310" s="51" t="s">
        <v>61</v>
      </c>
      <c r="BC310" s="51" t="s">
        <v>1128</v>
      </c>
      <c r="BD310" s="51" t="s">
        <v>63</v>
      </c>
      <c r="BE310" s="51" t="s">
        <v>64</v>
      </c>
      <c r="BF310" s="51" t="s">
        <v>65</v>
      </c>
      <c r="BG310" s="51" t="s">
        <v>66</v>
      </c>
      <c r="BH310" s="51" t="s">
        <v>67</v>
      </c>
      <c r="BI310" s="51" t="s">
        <v>68</v>
      </c>
      <c r="BJ310" s="51" t="s">
        <v>69</v>
      </c>
      <c r="BK310" s="51" t="s">
        <v>70</v>
      </c>
      <c r="BL310" s="51" t="s">
        <v>71</v>
      </c>
      <c r="BM310" s="51" t="s">
        <v>72</v>
      </c>
      <c r="BN310" s="51" t="s">
        <v>73</v>
      </c>
      <c r="BO310" s="51" t="s">
        <v>74</v>
      </c>
      <c r="BP310" s="51" t="s">
        <v>75</v>
      </c>
      <c r="BQ310" s="51" t="s">
        <v>76</v>
      </c>
      <c r="BR310" s="51" t="s">
        <v>77</v>
      </c>
      <c r="BS310" s="51" t="s">
        <v>17</v>
      </c>
      <c r="BT310" s="51" t="s">
        <v>78</v>
      </c>
      <c r="BU310" s="51" t="s">
        <v>79</v>
      </c>
      <c r="BV310" s="51" t="s">
        <v>18</v>
      </c>
      <c r="BW310" s="51" t="s">
        <v>81</v>
      </c>
      <c r="BX310" s="51" t="s">
        <v>82</v>
      </c>
      <c r="BY310" s="51" t="s">
        <v>83</v>
      </c>
      <c r="BZ310" s="51" t="s">
        <v>84</v>
      </c>
      <c r="CA310" s="51" t="s">
        <v>249</v>
      </c>
      <c r="CB310" s="51" t="s">
        <v>85</v>
      </c>
      <c r="CC310" s="51" t="s">
        <v>86</v>
      </c>
      <c r="CD310" s="51" t="s">
        <v>87</v>
      </c>
      <c r="CE310" s="51">
        <v>0</v>
      </c>
      <c r="CF310" s="51"/>
      <c r="CG310" s="51"/>
    </row>
    <row r="311" spans="2:85" x14ac:dyDescent="0.2">
      <c r="F311" s="79"/>
      <c r="H311" s="110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777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</row>
    <row r="312" spans="2:85" x14ac:dyDescent="0.2">
      <c r="F312" s="79"/>
      <c r="H312" s="110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777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</row>
    <row r="313" spans="2:85" s="178" customFormat="1" ht="63.75" x14ac:dyDescent="0.2">
      <c r="E313" s="179"/>
      <c r="F313" s="180"/>
      <c r="H313" s="181" t="s">
        <v>4</v>
      </c>
      <c r="I313" s="182" t="s">
        <v>20</v>
      </c>
      <c r="J313" s="182" t="s">
        <v>21</v>
      </c>
      <c r="K313" s="182" t="s">
        <v>22</v>
      </c>
      <c r="L313" s="182" t="s">
        <v>23</v>
      </c>
      <c r="M313" s="182" t="s">
        <v>24</v>
      </c>
      <c r="N313" s="182" t="s">
        <v>25</v>
      </c>
      <c r="O313" s="182" t="s">
        <v>26</v>
      </c>
      <c r="P313" s="182" t="s">
        <v>27</v>
      </c>
      <c r="Q313" s="182" t="s">
        <v>28</v>
      </c>
      <c r="R313" s="182" t="s">
        <v>29</v>
      </c>
      <c r="S313" s="182" t="s">
        <v>442</v>
      </c>
      <c r="T313" s="182" t="s">
        <v>30</v>
      </c>
      <c r="U313" s="182" t="s">
        <v>31</v>
      </c>
      <c r="V313" s="182" t="s">
        <v>6</v>
      </c>
      <c r="W313" s="182" t="s">
        <v>32</v>
      </c>
      <c r="X313" s="182" t="s">
        <v>33</v>
      </c>
      <c r="Y313" s="182" t="s">
        <v>34</v>
      </c>
      <c r="Z313" s="182" t="s">
        <v>443</v>
      </c>
      <c r="AA313" s="182" t="s">
        <v>35</v>
      </c>
      <c r="AB313" s="182" t="s">
        <v>36</v>
      </c>
      <c r="AC313" s="182" t="s">
        <v>37</v>
      </c>
      <c r="AD313" s="182" t="s">
        <v>38</v>
      </c>
      <c r="AE313" s="182" t="s">
        <v>39</v>
      </c>
      <c r="AF313" s="182" t="s">
        <v>40</v>
      </c>
      <c r="AG313" s="182" t="s">
        <v>41</v>
      </c>
      <c r="AH313" s="182" t="s">
        <v>42</v>
      </c>
      <c r="AI313" s="182" t="s">
        <v>43</v>
      </c>
      <c r="AJ313" s="182" t="s">
        <v>44</v>
      </c>
      <c r="AK313" s="182" t="s">
        <v>45</v>
      </c>
      <c r="AL313" s="182" t="s">
        <v>46</v>
      </c>
      <c r="AM313" s="182" t="s">
        <v>47</v>
      </c>
      <c r="AN313" s="182" t="s">
        <v>48</v>
      </c>
      <c r="AO313" s="182" t="s">
        <v>49</v>
      </c>
      <c r="AP313" s="182" t="s">
        <v>50</v>
      </c>
      <c r="AQ313" s="182" t="s">
        <v>51</v>
      </c>
      <c r="AR313" s="182" t="s">
        <v>248</v>
      </c>
      <c r="AS313" s="810" t="s">
        <v>52</v>
      </c>
      <c r="AT313" s="182" t="s">
        <v>53</v>
      </c>
      <c r="AU313" s="182" t="s">
        <v>54</v>
      </c>
      <c r="AV313" s="182" t="s">
        <v>55</v>
      </c>
      <c r="AW313" s="182" t="s">
        <v>56</v>
      </c>
      <c r="AX313" s="182" t="s">
        <v>57</v>
      </c>
      <c r="AY313" s="182" t="s">
        <v>58</v>
      </c>
      <c r="AZ313" s="182" t="s">
        <v>59</v>
      </c>
      <c r="BA313" s="182" t="s">
        <v>60</v>
      </c>
      <c r="BB313" s="182" t="s">
        <v>61</v>
      </c>
      <c r="BC313" s="182" t="s">
        <v>62</v>
      </c>
      <c r="BD313" s="182" t="s">
        <v>63</v>
      </c>
      <c r="BE313" s="182" t="s">
        <v>64</v>
      </c>
      <c r="BF313" s="182" t="s">
        <v>65</v>
      </c>
      <c r="BG313" s="182" t="s">
        <v>66</v>
      </c>
      <c r="BH313" s="182" t="s">
        <v>67</v>
      </c>
      <c r="BI313" s="182" t="s">
        <v>68</v>
      </c>
      <c r="BJ313" s="182" t="s">
        <v>69</v>
      </c>
      <c r="BK313" s="182" t="s">
        <v>70</v>
      </c>
      <c r="BL313" s="182" t="s">
        <v>71</v>
      </c>
      <c r="BM313" s="182" t="s">
        <v>72</v>
      </c>
      <c r="BN313" s="182" t="s">
        <v>73</v>
      </c>
      <c r="BO313" s="182" t="s">
        <v>74</v>
      </c>
      <c r="BP313" s="182" t="s">
        <v>75</v>
      </c>
      <c r="BQ313" s="182" t="s">
        <v>76</v>
      </c>
      <c r="BR313" s="182" t="s">
        <v>77</v>
      </c>
      <c r="BS313" s="182" t="s">
        <v>444</v>
      </c>
      <c r="BT313" s="182" t="s">
        <v>78</v>
      </c>
      <c r="BU313" s="182" t="s">
        <v>79</v>
      </c>
      <c r="BV313" s="182" t="s">
        <v>80</v>
      </c>
      <c r="BW313" s="182" t="s">
        <v>81</v>
      </c>
      <c r="BX313" s="182" t="s">
        <v>82</v>
      </c>
      <c r="BY313" s="182" t="s">
        <v>83</v>
      </c>
      <c r="BZ313" s="182" t="s">
        <v>84</v>
      </c>
      <c r="CA313" s="182" t="s">
        <v>249</v>
      </c>
      <c r="CB313" s="182" t="s">
        <v>85</v>
      </c>
      <c r="CC313" s="182" t="s">
        <v>86</v>
      </c>
      <c r="CD313" s="182">
        <v>0</v>
      </c>
    </row>
    <row r="314" spans="2:85" s="178" customFormat="1" x14ac:dyDescent="0.2">
      <c r="B314" s="178">
        <v>2019</v>
      </c>
      <c r="C314" s="178" t="s">
        <v>143</v>
      </c>
      <c r="E314" s="178" t="s">
        <v>130</v>
      </c>
      <c r="F314" s="178" t="s">
        <v>137</v>
      </c>
      <c r="G314" s="178" t="s">
        <v>138</v>
      </c>
      <c r="H314" s="183">
        <v>27324079.568875108</v>
      </c>
      <c r="I314" s="184">
        <v>782368.56078014104</v>
      </c>
      <c r="J314" s="184">
        <v>33136.243005174394</v>
      </c>
      <c r="K314" s="184">
        <v>749823.69223300426</v>
      </c>
      <c r="L314" s="184">
        <v>0</v>
      </c>
      <c r="M314" s="184">
        <v>643019.67954021029</v>
      </c>
      <c r="N314" s="184">
        <v>1431201.9962213945</v>
      </c>
      <c r="O314" s="184">
        <v>0</v>
      </c>
      <c r="P314" s="184">
        <v>895995.32067093556</v>
      </c>
      <c r="Q314" s="184">
        <v>144472.61636078684</v>
      </c>
      <c r="R314" s="184">
        <v>13017.136421599018</v>
      </c>
      <c r="S314" s="184">
        <v>272247.54187468969</v>
      </c>
      <c r="T314" s="184">
        <v>28404.843300228215</v>
      </c>
      <c r="U314" s="184">
        <v>133472.44132038145</v>
      </c>
      <c r="V314" s="184">
        <v>1465984.5535837777</v>
      </c>
      <c r="W314" s="184">
        <v>0</v>
      </c>
      <c r="X314" s="184">
        <v>1130101.9842314059</v>
      </c>
      <c r="Y314" s="184">
        <v>2147173.5815298436</v>
      </c>
      <c r="Z314" s="184">
        <v>489407.02536226547</v>
      </c>
      <c r="AA314" s="184">
        <v>43891.183363215059</v>
      </c>
      <c r="AB314" s="184">
        <v>564450.28866328159</v>
      </c>
      <c r="AC314" s="184">
        <v>441609.89949899074</v>
      </c>
      <c r="AD314" s="184">
        <v>51174.604840569664</v>
      </c>
      <c r="AE314" s="184">
        <v>981165.74210099597</v>
      </c>
      <c r="AF314" s="184">
        <v>206575.06939212201</v>
      </c>
      <c r="AG314" s="184">
        <v>0</v>
      </c>
      <c r="AH314" s="184">
        <v>0</v>
      </c>
      <c r="AI314" s="184">
        <v>670000.63323838683</v>
      </c>
      <c r="AJ314" s="184">
        <v>20255.876157687424</v>
      </c>
      <c r="AK314" s="184">
        <v>0</v>
      </c>
      <c r="AL314" s="184">
        <v>8385.8389910953738</v>
      </c>
      <c r="AM314" s="184">
        <v>33742.273475622715</v>
      </c>
      <c r="AN314" s="184">
        <v>0</v>
      </c>
      <c r="AO314" s="184">
        <v>48039897.878845952</v>
      </c>
      <c r="AP314" s="184">
        <v>9389576.1075604297</v>
      </c>
      <c r="AQ314" s="184">
        <v>550362.81627514702</v>
      </c>
      <c r="AR314" s="184">
        <v>0</v>
      </c>
      <c r="AS314" s="774">
        <v>493141.45582404797</v>
      </c>
      <c r="AT314" s="184">
        <v>1852723.3112160461</v>
      </c>
      <c r="AU314" s="184">
        <v>146228.43015290835</v>
      </c>
      <c r="AV314" s="184">
        <v>278051.6421210657</v>
      </c>
      <c r="AW314" s="184">
        <v>2934643.3739455459</v>
      </c>
      <c r="AX314" s="184">
        <v>0</v>
      </c>
      <c r="AY314" s="184">
        <v>1008869.1305302649</v>
      </c>
      <c r="AZ314" s="184">
        <v>958825.46745510295</v>
      </c>
      <c r="BA314" s="184">
        <v>1412333.2959158192</v>
      </c>
      <c r="BB314" s="184">
        <v>245479.13046157203</v>
      </c>
      <c r="BC314" s="184">
        <v>0</v>
      </c>
      <c r="BD314" s="184">
        <v>613082.48030034988</v>
      </c>
      <c r="BE314" s="184">
        <v>81545.735301230146</v>
      </c>
      <c r="BF314" s="184">
        <v>1975509.3078582718</v>
      </c>
      <c r="BG314" s="184">
        <v>206861.31355844814</v>
      </c>
      <c r="BH314" s="184">
        <v>264242.61765194999</v>
      </c>
      <c r="BI314" s="184">
        <v>1252334.8581817814</v>
      </c>
      <c r="BJ314" s="184">
        <v>146545.04007770141</v>
      </c>
      <c r="BK314" s="184">
        <v>0</v>
      </c>
      <c r="BL314" s="184">
        <v>735577.69058156665</v>
      </c>
      <c r="BM314" s="184">
        <v>0</v>
      </c>
      <c r="BN314" s="184">
        <v>698593.109620378</v>
      </c>
      <c r="BO314" s="184">
        <v>69780.077820746432</v>
      </c>
      <c r="BP314" s="184">
        <v>66340.511939163989</v>
      </c>
      <c r="BQ314" s="184">
        <v>51113.379098094694</v>
      </c>
      <c r="BR314" s="184">
        <v>0</v>
      </c>
      <c r="BS314" s="184">
        <v>1178196.6219902418</v>
      </c>
      <c r="BT314" s="184">
        <v>141030.30639264069</v>
      </c>
      <c r="BU314" s="184">
        <v>35857950.959146343</v>
      </c>
      <c r="BV314" s="184">
        <v>3760685.2916151136</v>
      </c>
      <c r="BW314" s="184">
        <v>171546.20001982554</v>
      </c>
      <c r="BX314" s="184">
        <v>1885861.9356667879</v>
      </c>
      <c r="BY314" s="184">
        <v>294176.91752843262</v>
      </c>
      <c r="BZ314" s="184">
        <v>78969.9258433629</v>
      </c>
      <c r="CA314" s="184">
        <v>0</v>
      </c>
      <c r="CB314" s="184">
        <v>459609.72100601462</v>
      </c>
      <c r="CC314" s="184">
        <v>0</v>
      </c>
      <c r="CD314" s="178">
        <v>0</v>
      </c>
    </row>
    <row r="315" spans="2:85" s="178" customFormat="1" x14ac:dyDescent="0.2">
      <c r="C315" s="178" t="s">
        <v>169</v>
      </c>
      <c r="E315" s="178" t="s">
        <v>130</v>
      </c>
      <c r="F315" s="178" t="s">
        <v>137</v>
      </c>
      <c r="G315" s="178" t="s">
        <v>138</v>
      </c>
      <c r="H315" s="183">
        <v>6110911.2599999998</v>
      </c>
      <c r="I315" s="184">
        <v>48304</v>
      </c>
      <c r="J315" s="184">
        <v>8722</v>
      </c>
      <c r="K315" s="184">
        <v>219364</v>
      </c>
      <c r="L315" s="184">
        <v>0</v>
      </c>
      <c r="M315" s="184">
        <v>197591</v>
      </c>
      <c r="N315" s="184">
        <v>379690</v>
      </c>
      <c r="O315" s="184">
        <v>0</v>
      </c>
      <c r="P315" s="184">
        <v>116948</v>
      </c>
      <c r="Q315" s="184">
        <v>39945</v>
      </c>
      <c r="R315" s="184">
        <v>8879</v>
      </c>
      <c r="S315" s="184">
        <v>70523</v>
      </c>
      <c r="T315" s="184">
        <v>7251</v>
      </c>
      <c r="U315" s="184">
        <v>65612</v>
      </c>
      <c r="V315" s="184">
        <v>382435</v>
      </c>
      <c r="W315" s="184">
        <v>0</v>
      </c>
      <c r="X315" s="184">
        <v>314474</v>
      </c>
      <c r="Y315" s="184">
        <v>656700</v>
      </c>
      <c r="Z315" s="184">
        <v>136289</v>
      </c>
      <c r="AA315" s="184">
        <v>16594</v>
      </c>
      <c r="AB315" s="184">
        <v>143420</v>
      </c>
      <c r="AC315" s="184">
        <v>111673</v>
      </c>
      <c r="AD315" s="184">
        <v>18859</v>
      </c>
      <c r="AE315" s="184">
        <v>206940</v>
      </c>
      <c r="AF315" s="184">
        <v>57081</v>
      </c>
      <c r="AG315" s="184">
        <v>0</v>
      </c>
      <c r="AH315" s="184">
        <v>0</v>
      </c>
      <c r="AI315" s="184">
        <v>214152</v>
      </c>
      <c r="AJ315" s="184">
        <v>22617</v>
      </c>
      <c r="AK315" s="184">
        <v>0</v>
      </c>
      <c r="AL315" s="184">
        <v>7653</v>
      </c>
      <c r="AM315" s="184">
        <v>40003</v>
      </c>
      <c r="AN315" s="184">
        <v>0</v>
      </c>
      <c r="AO315" s="184">
        <v>6507824.9978430755</v>
      </c>
      <c r="AP315" s="184">
        <v>1518168</v>
      </c>
      <c r="AQ315" s="184">
        <v>66861</v>
      </c>
      <c r="AR315" s="184">
        <v>0</v>
      </c>
      <c r="AS315" s="774">
        <v>147462</v>
      </c>
      <c r="AT315" s="184">
        <v>386568</v>
      </c>
      <c r="AU315" s="184">
        <v>50701</v>
      </c>
      <c r="AV315" s="184">
        <v>69984</v>
      </c>
      <c r="AW315" s="184">
        <v>719375</v>
      </c>
      <c r="AX315" s="184">
        <v>0</v>
      </c>
      <c r="AY315" s="184">
        <v>180305</v>
      </c>
      <c r="AZ315" s="184">
        <v>204588</v>
      </c>
      <c r="BA315" s="184">
        <v>269269</v>
      </c>
      <c r="BB315" s="184">
        <v>52067</v>
      </c>
      <c r="BC315" s="184">
        <v>0</v>
      </c>
      <c r="BD315" s="184">
        <v>121809</v>
      </c>
      <c r="BE315" s="184">
        <v>26895</v>
      </c>
      <c r="BF315" s="184">
        <v>380100</v>
      </c>
      <c r="BG315" s="184">
        <v>53650</v>
      </c>
      <c r="BH315" s="184">
        <v>74924</v>
      </c>
      <c r="BI315" s="184">
        <v>234849</v>
      </c>
      <c r="BJ315" s="184">
        <v>47940</v>
      </c>
      <c r="BK315" s="184">
        <v>0</v>
      </c>
      <c r="BL315" s="184">
        <v>161697</v>
      </c>
      <c r="BM315" s="184">
        <v>0</v>
      </c>
      <c r="BN315" s="184">
        <v>156336</v>
      </c>
      <c r="BO315" s="184">
        <v>19991</v>
      </c>
      <c r="BP315" s="184">
        <v>39622</v>
      </c>
      <c r="BQ315" s="184">
        <v>22753</v>
      </c>
      <c r="BR315" s="184">
        <v>0</v>
      </c>
      <c r="BS315" s="184">
        <v>221752</v>
      </c>
      <c r="BT315" s="184">
        <v>48436</v>
      </c>
      <c r="BU315" s="184">
        <v>5018278</v>
      </c>
      <c r="BV315" s="184">
        <v>739846</v>
      </c>
      <c r="BW315" s="184">
        <v>37410</v>
      </c>
      <c r="BX315" s="184">
        <v>295130</v>
      </c>
      <c r="BY315" s="184">
        <v>104372</v>
      </c>
      <c r="BZ315" s="184">
        <v>17897</v>
      </c>
      <c r="CA315" s="184">
        <v>0</v>
      </c>
      <c r="CB315" s="184">
        <v>94390</v>
      </c>
      <c r="CC315" s="184">
        <v>0</v>
      </c>
      <c r="CD315" s="103"/>
    </row>
    <row r="316" spans="2:85" s="178" customFormat="1" x14ac:dyDescent="0.2">
      <c r="B316" s="178">
        <v>2019</v>
      </c>
      <c r="C316" s="178" t="s">
        <v>178</v>
      </c>
      <c r="E316" s="178" t="s">
        <v>130</v>
      </c>
      <c r="F316" s="178" t="s">
        <v>137</v>
      </c>
      <c r="G316" s="178">
        <v>0</v>
      </c>
      <c r="H316" s="110">
        <v>152.32375585085606</v>
      </c>
      <c r="I316" s="178">
        <v>120.80912357248653</v>
      </c>
      <c r="J316" s="178">
        <v>128.25627624189059</v>
      </c>
      <c r="K316" s="178">
        <v>138.86213252083189</v>
      </c>
      <c r="L316" s="178">
        <v>0</v>
      </c>
      <c r="M316" s="178">
        <v>130.24480361682427</v>
      </c>
      <c r="N316" s="178">
        <v>146.33052649931889</v>
      </c>
      <c r="O316" s="178">
        <v>0</v>
      </c>
      <c r="P316" s="178">
        <v>128.44783469671762</v>
      </c>
      <c r="Q316" s="178">
        <v>136.79288064028393</v>
      </c>
      <c r="R316" s="178">
        <v>129.93924250199913</v>
      </c>
      <c r="S316" s="178">
        <v>123.91580871379877</v>
      </c>
      <c r="T316" s="178">
        <v>151.15332584424328</v>
      </c>
      <c r="U316" s="178">
        <v>155.90963362299166</v>
      </c>
      <c r="V316" s="178">
        <v>142.14962945969702</v>
      </c>
      <c r="W316" s="178">
        <v>0</v>
      </c>
      <c r="X316" s="178">
        <v>132.67085030445236</v>
      </c>
      <c r="Y316" s="178">
        <v>155.90963362299166</v>
      </c>
      <c r="Z316" s="178">
        <v>133.47187947293793</v>
      </c>
      <c r="AA316" s="178">
        <v>129.93924250199913</v>
      </c>
      <c r="AB316" s="178">
        <v>155.90963362299166</v>
      </c>
      <c r="AC316" s="178">
        <v>130.38976696127855</v>
      </c>
      <c r="AD316" s="178">
        <v>128.25627624189059</v>
      </c>
      <c r="AE316" s="178">
        <v>129.93924250199913</v>
      </c>
      <c r="AF316" s="178">
        <v>146.33052649931889</v>
      </c>
      <c r="AG316" s="178">
        <v>136.79288064028393</v>
      </c>
      <c r="AH316" s="178">
        <v>0</v>
      </c>
      <c r="AI316" s="178">
        <v>149.32714117508672</v>
      </c>
      <c r="AJ316" s="178">
        <v>129.93924250199913</v>
      </c>
      <c r="AK316" s="178">
        <v>0</v>
      </c>
      <c r="AL316" s="178">
        <v>118.46414706522935</v>
      </c>
      <c r="AM316" s="178">
        <v>118.46414706522935</v>
      </c>
      <c r="AN316" s="178">
        <v>0</v>
      </c>
      <c r="AO316" s="178">
        <v>144.16361873949333</v>
      </c>
      <c r="AP316" s="178">
        <v>151.15332584424328</v>
      </c>
      <c r="AQ316" s="178">
        <v>142.91279550073847</v>
      </c>
      <c r="AR316" s="178">
        <v>0</v>
      </c>
      <c r="AS316" s="336">
        <v>123.82510094921582</v>
      </c>
      <c r="AT316" s="178">
        <v>142.14962945969702</v>
      </c>
      <c r="AU316" s="178">
        <v>130.85164947422152</v>
      </c>
      <c r="AV316" s="178">
        <v>132.0297864792885</v>
      </c>
      <c r="AW316" s="178">
        <v>133.47187947293793</v>
      </c>
      <c r="AX316" s="178">
        <v>0</v>
      </c>
      <c r="AY316" s="178">
        <v>146.33052649931889</v>
      </c>
      <c r="AZ316" s="178">
        <v>147.61827567579755</v>
      </c>
      <c r="BA316" s="178">
        <v>128.44783469671762</v>
      </c>
      <c r="BB316" s="178">
        <v>128.44783469671762</v>
      </c>
      <c r="BC316" s="178">
        <v>0</v>
      </c>
      <c r="BD316" s="178">
        <v>121.14677745783855</v>
      </c>
      <c r="BE316" s="178">
        <v>134.7616652111825</v>
      </c>
      <c r="BF316" s="178">
        <v>149.32714117508672</v>
      </c>
      <c r="BG316" s="178">
        <v>147.61827567579755</v>
      </c>
      <c r="BH316" s="178">
        <v>142.91279550073847</v>
      </c>
      <c r="BI316" s="178">
        <v>152.32375585085606</v>
      </c>
      <c r="BJ316" s="178">
        <v>111.48834674661968</v>
      </c>
      <c r="BK316" s="178">
        <v>0</v>
      </c>
      <c r="BL316" s="178">
        <v>122.98621267273046</v>
      </c>
      <c r="BM316" s="178">
        <v>0</v>
      </c>
      <c r="BN316" s="178">
        <v>120.80912357248653</v>
      </c>
      <c r="BO316" s="178">
        <v>111.48834674661968</v>
      </c>
      <c r="BP316" s="178">
        <v>128.90970248158163</v>
      </c>
      <c r="BQ316" s="178">
        <v>128.25627624189059</v>
      </c>
      <c r="BR316" s="178">
        <v>0</v>
      </c>
      <c r="BS316" s="178">
        <v>128.25627624189059</v>
      </c>
      <c r="BT316" s="178">
        <v>137.46802067334647</v>
      </c>
      <c r="BU316" s="178">
        <v>152.32375585085606</v>
      </c>
      <c r="BV316" s="178">
        <v>153.04946487974487</v>
      </c>
      <c r="BW316" s="178">
        <v>142.91279550073847</v>
      </c>
      <c r="BX316" s="178">
        <v>142.14962945969702</v>
      </c>
      <c r="BY316" s="178">
        <v>128.44783469671762</v>
      </c>
      <c r="BZ316" s="178">
        <v>129.76126027158236</v>
      </c>
      <c r="CA316" s="178">
        <v>0</v>
      </c>
      <c r="CB316" s="178">
        <v>117.37289108346781</v>
      </c>
      <c r="CC316" s="178">
        <v>0</v>
      </c>
      <c r="CD316" s="178">
        <v>0</v>
      </c>
    </row>
    <row r="317" spans="2:85" s="178" customFormat="1" x14ac:dyDescent="0.2">
      <c r="C317" s="178" t="s">
        <v>181</v>
      </c>
      <c r="E317" s="178" t="s">
        <v>130</v>
      </c>
      <c r="F317" s="178" t="s">
        <v>182</v>
      </c>
      <c r="G317" s="178" t="s">
        <v>138</v>
      </c>
      <c r="H317" s="110">
        <v>21586.805555555558</v>
      </c>
      <c r="I317" s="178">
        <v>1859.4888888888891</v>
      </c>
      <c r="J317" s="178">
        <v>92.083333333333329</v>
      </c>
      <c r="K317" s="178">
        <v>772.43333333333328</v>
      </c>
      <c r="L317" s="178">
        <v>0</v>
      </c>
      <c r="M317" s="178">
        <v>502.5</v>
      </c>
      <c r="N317" s="178">
        <v>1532.2722222222224</v>
      </c>
      <c r="O317" s="178">
        <v>0</v>
      </c>
      <c r="P317" s="178">
        <v>1020.6555555555556</v>
      </c>
      <c r="Q317" s="178">
        <v>148.22222222222223</v>
      </c>
      <c r="R317" s="178">
        <v>28.916666666666668</v>
      </c>
      <c r="S317" s="178">
        <v>336.38888888888891</v>
      </c>
      <c r="T317" s="178">
        <v>30.005555555555556</v>
      </c>
      <c r="U317" s="178">
        <v>149.36111111111114</v>
      </c>
      <c r="V317" s="178">
        <v>1528.0944444444444</v>
      </c>
      <c r="W317" s="178">
        <v>0</v>
      </c>
      <c r="X317" s="178">
        <v>1282.5333333333333</v>
      </c>
      <c r="Y317" s="178">
        <v>1751.0555555555557</v>
      </c>
      <c r="Z317" s="178">
        <v>392.6611111111111</v>
      </c>
      <c r="AA317" s="178">
        <v>137.5333333333333</v>
      </c>
      <c r="AB317" s="178">
        <v>520.68333333333328</v>
      </c>
      <c r="AC317" s="178">
        <v>269.26111111111106</v>
      </c>
      <c r="AD317" s="178">
        <v>80.48888888888888</v>
      </c>
      <c r="AE317" s="178">
        <v>940.15555555555557</v>
      </c>
      <c r="AF317" s="178">
        <v>306.38888888888891</v>
      </c>
      <c r="AG317" s="178">
        <v>0</v>
      </c>
      <c r="AH317" s="178">
        <v>0</v>
      </c>
      <c r="AI317" s="178">
        <v>1419.9555555555555</v>
      </c>
      <c r="AJ317" s="178">
        <v>72.344444444444434</v>
      </c>
      <c r="AK317" s="178">
        <v>0</v>
      </c>
      <c r="AL317" s="178">
        <v>21.166666666666668</v>
      </c>
      <c r="AM317" s="178">
        <v>66.805555555555557</v>
      </c>
      <c r="AN317" s="178">
        <v>0</v>
      </c>
      <c r="AO317" s="178">
        <v>122413.18888888888</v>
      </c>
      <c r="AP317" s="178">
        <v>5446.3888888888887</v>
      </c>
      <c r="AQ317" s="178">
        <v>766.11111111111109</v>
      </c>
      <c r="AR317" s="178">
        <v>0</v>
      </c>
      <c r="AS317" s="336">
        <v>351.60000000000008</v>
      </c>
      <c r="AT317" s="178">
        <v>1857.5</v>
      </c>
      <c r="AU317" s="178">
        <v>141.55555555555554</v>
      </c>
      <c r="AV317" s="178">
        <v>500.88888888888891</v>
      </c>
      <c r="AW317" s="178">
        <v>2754.3333333333335</v>
      </c>
      <c r="AX317" s="178">
        <v>0</v>
      </c>
      <c r="AY317" s="178">
        <v>1342.4166666666667</v>
      </c>
      <c r="AZ317" s="178">
        <v>1066.5</v>
      </c>
      <c r="BA317" s="178">
        <v>2091.2777777777778</v>
      </c>
      <c r="BB317" s="178">
        <v>336.14444444444439</v>
      </c>
      <c r="BC317" s="178">
        <v>0</v>
      </c>
      <c r="BD317" s="178">
        <v>585.55555555555554</v>
      </c>
      <c r="BE317" s="178">
        <v>370</v>
      </c>
      <c r="BF317" s="178">
        <v>1574.0555555555557</v>
      </c>
      <c r="BG317" s="178">
        <v>190.35000000000002</v>
      </c>
      <c r="BH317" s="178">
        <v>274.12777777777779</v>
      </c>
      <c r="BI317" s="178">
        <v>1124.8333333333333</v>
      </c>
      <c r="BJ317" s="178">
        <v>210.89999999999998</v>
      </c>
      <c r="BK317" s="178">
        <v>0</v>
      </c>
      <c r="BL317" s="178">
        <v>552.72222222222217</v>
      </c>
      <c r="BM317" s="178">
        <v>0</v>
      </c>
      <c r="BN317" s="178">
        <v>730.66666666666663</v>
      </c>
      <c r="BO317" s="178">
        <v>66.944444444444443</v>
      </c>
      <c r="BP317" s="178">
        <v>95.855555555555554</v>
      </c>
      <c r="BQ317" s="178">
        <v>317.29999999999995</v>
      </c>
      <c r="BR317" s="178">
        <v>0</v>
      </c>
      <c r="BS317" s="178">
        <v>1246.6944444444443</v>
      </c>
      <c r="BT317" s="178">
        <v>149.44999999999996</v>
      </c>
      <c r="BU317" s="178">
        <v>16630.722222222223</v>
      </c>
      <c r="BV317" s="178">
        <v>3291.9444444444443</v>
      </c>
      <c r="BW317" s="178">
        <v>246.86111111111111</v>
      </c>
      <c r="BX317" s="178">
        <v>1510.4277777777779</v>
      </c>
      <c r="BY317" s="178">
        <v>442.1</v>
      </c>
      <c r="BZ317" s="178">
        <v>99.722222222222229</v>
      </c>
      <c r="CA317" s="178">
        <v>0</v>
      </c>
      <c r="CB317" s="178">
        <v>482.73333333333335</v>
      </c>
      <c r="CC317" s="178">
        <v>0</v>
      </c>
      <c r="CD317" s="103"/>
    </row>
    <row r="318" spans="2:85" s="178" customFormat="1" x14ac:dyDescent="0.2">
      <c r="B318" s="178">
        <v>2020</v>
      </c>
      <c r="C318" s="178" t="s">
        <v>271</v>
      </c>
      <c r="E318" s="178">
        <v>0</v>
      </c>
      <c r="F318" s="178" t="s">
        <v>112</v>
      </c>
      <c r="G318" s="178">
        <v>0</v>
      </c>
      <c r="H318" s="185">
        <v>-4.4102078076602547E-2</v>
      </c>
      <c r="I318" s="185">
        <v>0.61917199742021156</v>
      </c>
      <c r="J318" s="185">
        <v>2.8047685050207927E-2</v>
      </c>
      <c r="K318" s="185">
        <v>-4.5441641854622634E-2</v>
      </c>
      <c r="L318" s="185">
        <v>0</v>
      </c>
      <c r="M318" s="185">
        <v>-4.797990422022444E-2</v>
      </c>
      <c r="N318" s="185">
        <v>-0.13012145082346863</v>
      </c>
      <c r="O318" s="185">
        <v>0</v>
      </c>
      <c r="P318" s="185">
        <v>0.10988194852726137</v>
      </c>
      <c r="Q318" s="185">
        <v>-0.11185159879780419</v>
      </c>
      <c r="R318" s="185">
        <v>0.18853219261563978</v>
      </c>
      <c r="S318" s="185">
        <v>-9.7808232125186523E-2</v>
      </c>
      <c r="T318" s="185">
        <v>-0.54748730468156581</v>
      </c>
      <c r="U318" s="185">
        <v>-0.59012108829970589</v>
      </c>
      <c r="V318" s="185">
        <v>-0.14363015980296079</v>
      </c>
      <c r="W318" s="185">
        <v>0</v>
      </c>
      <c r="X318" s="185">
        <v>-0.25398302007146839</v>
      </c>
      <c r="Y318" s="185">
        <v>-0.15316822129751145</v>
      </c>
      <c r="Z318" s="185">
        <v>-1.5187714077746148E-2</v>
      </c>
      <c r="AA318" s="185">
        <v>-0.25549736484763641</v>
      </c>
      <c r="AB318" s="185">
        <v>-0.23766048391453037</v>
      </c>
      <c r="AC318" s="185">
        <v>1.6390218011704445E-2</v>
      </c>
      <c r="AD318" s="185">
        <v>-0.11354513201969003</v>
      </c>
      <c r="AE318" s="185">
        <v>3.0242139773718618E-2</v>
      </c>
      <c r="AF318" s="185">
        <v>-0.34539224029061172</v>
      </c>
      <c r="AG318" s="185">
        <v>0</v>
      </c>
      <c r="AH318" s="185">
        <v>0</v>
      </c>
      <c r="AI318" s="185">
        <v>-0.33801726669905835</v>
      </c>
      <c r="AJ318" s="185">
        <v>-0.31638304316666244</v>
      </c>
      <c r="AK318" s="185">
        <v>0</v>
      </c>
      <c r="AL318" s="185">
        <v>-0.17953858606282372</v>
      </c>
      <c r="AM318" s="185">
        <v>-0.66364634974203562</v>
      </c>
      <c r="AN318" s="185">
        <v>0</v>
      </c>
      <c r="AO318" s="185">
        <v>0.16121633079278622</v>
      </c>
      <c r="AP318" s="185">
        <v>0.19818062445872181</v>
      </c>
      <c r="AQ318" s="185">
        <v>-6.820148094629308E-2</v>
      </c>
      <c r="AR318" s="185">
        <v>0</v>
      </c>
      <c r="AS318" s="781">
        <v>-6.8103932151016539E-2</v>
      </c>
      <c r="AT318" s="185">
        <v>-0.22068470179331931</v>
      </c>
      <c r="AU318" s="185">
        <v>-0.27179818183827964</v>
      </c>
      <c r="AV318" s="185">
        <v>-0.16857704241157284</v>
      </c>
      <c r="AW318" s="185">
        <v>-6.3072313185265474E-2</v>
      </c>
      <c r="AX318" s="185">
        <v>0</v>
      </c>
      <c r="AY318" s="185">
        <v>-0.23684973295436651</v>
      </c>
      <c r="AZ318" s="185">
        <v>-0.15870631591477194</v>
      </c>
      <c r="BA318" s="185">
        <v>-2.8411802084296358E-2</v>
      </c>
      <c r="BB318" s="185">
        <v>-0.1268567944138263</v>
      </c>
      <c r="BC318" s="185">
        <v>0</v>
      </c>
      <c r="BD318" s="185">
        <v>1.4242144853587924E-2</v>
      </c>
      <c r="BE318" s="185">
        <v>-0.42083421619196193</v>
      </c>
      <c r="BF318" s="185">
        <v>-3.8255858758730582E-2</v>
      </c>
      <c r="BG318" s="185">
        <v>-0.28762271475198842</v>
      </c>
      <c r="BH318" s="185">
        <v>-1.8552020648299302E-2</v>
      </c>
      <c r="BI318" s="185">
        <v>-0.1661709324078994</v>
      </c>
      <c r="BJ318" s="185">
        <v>-0.24280239582567409</v>
      </c>
      <c r="BK318" s="185">
        <v>0</v>
      </c>
      <c r="BL318" s="185">
        <v>-5.9842178431464181E-3</v>
      </c>
      <c r="BM318" s="185">
        <v>0</v>
      </c>
      <c r="BN318" s="185">
        <v>1.1004099635633324E-2</v>
      </c>
      <c r="BO318" s="185">
        <v>-2.4824445113850246E-2</v>
      </c>
      <c r="BP318" s="185">
        <v>-0.153911123606575</v>
      </c>
      <c r="BQ318" s="185">
        <v>-0.25849890503516093</v>
      </c>
      <c r="BR318" s="185">
        <v>0</v>
      </c>
      <c r="BS318" s="185">
        <v>4.8018103990591565E-3</v>
      </c>
      <c r="BT318" s="185">
        <v>-5.5167936282187538E-2</v>
      </c>
      <c r="BU318" s="185">
        <v>0.52863268155633625</v>
      </c>
      <c r="BV318" s="185">
        <v>-4.2521136308402062E-2</v>
      </c>
      <c r="BW318" s="185">
        <v>-0.46635347670964911</v>
      </c>
      <c r="BX318" s="185">
        <v>3.4690877148692061E-2</v>
      </c>
      <c r="BY318" s="185">
        <v>-0.30331369179944884</v>
      </c>
      <c r="BZ318" s="185">
        <v>2.8865725808569453E-2</v>
      </c>
      <c r="CA318" s="185">
        <v>0</v>
      </c>
      <c r="CB318" s="185">
        <v>-0.11060315570304359</v>
      </c>
      <c r="CC318" s="185">
        <v>0</v>
      </c>
      <c r="CD318" s="185">
        <v>0</v>
      </c>
    </row>
    <row r="319" spans="2:85" s="178" customFormat="1" x14ac:dyDescent="0.2">
      <c r="B319" s="178">
        <v>2018</v>
      </c>
      <c r="C319" s="178" t="s">
        <v>271</v>
      </c>
      <c r="E319" s="179"/>
      <c r="F319" s="178" t="s">
        <v>222</v>
      </c>
      <c r="H319" s="99">
        <v>-7.6089498973753271E-3</v>
      </c>
      <c r="I319" s="99">
        <v>0.66057312850554384</v>
      </c>
      <c r="J319" s="99">
        <v>9.559354195673378E-2</v>
      </c>
      <c r="K319" s="99">
        <v>3.6834302788116932E-2</v>
      </c>
      <c r="L319" s="99">
        <v>0</v>
      </c>
      <c r="M319" s="99">
        <v>-9.3754281900766998E-2</v>
      </c>
      <c r="N319" s="99">
        <v>-0.13883101678348378</v>
      </c>
      <c r="O319" s="99">
        <v>0</v>
      </c>
      <c r="P319" s="99">
        <v>0.17053579029887306</v>
      </c>
      <c r="Q319" s="99">
        <v>-2.8001377187363758E-3</v>
      </c>
      <c r="R319" s="99">
        <v>0.24155175538842397</v>
      </c>
      <c r="S319" s="99">
        <v>-0.19307436062658731</v>
      </c>
      <c r="T319" s="99">
        <v>-0.4483860383060369</v>
      </c>
      <c r="U319" s="99">
        <v>-0.47766441528662357</v>
      </c>
      <c r="V319" s="99">
        <v>-0.13118334367303955</v>
      </c>
      <c r="W319" s="99">
        <v>0</v>
      </c>
      <c r="X319" s="99">
        <v>-0.16023770628346737</v>
      </c>
      <c r="Y319" s="99">
        <v>-2.6893244417793071E-2</v>
      </c>
      <c r="Z319" s="99">
        <v>6.6180595326147104E-2</v>
      </c>
      <c r="AA319" s="99">
        <v>-0.24775687024487569</v>
      </c>
      <c r="AB319" s="99">
        <v>-0.12320467107657999</v>
      </c>
      <c r="AC319" s="99">
        <v>0.10847145353854716</v>
      </c>
      <c r="AD319" s="99">
        <v>-7.8708771569075374E-3</v>
      </c>
      <c r="AE319" s="99">
        <v>7.6140422612958253E-2</v>
      </c>
      <c r="AF319" s="99">
        <v>-0.27647306171757707</v>
      </c>
      <c r="AG319" s="99">
        <v>-2.2761367546868562E-2</v>
      </c>
      <c r="AH319" s="99">
        <v>0</v>
      </c>
      <c r="AI319" s="99">
        <v>-0.29151340026801986</v>
      </c>
      <c r="AJ319" s="99">
        <v>-0.21299880948856922</v>
      </c>
      <c r="AK319" s="99">
        <v>0</v>
      </c>
      <c r="AL319" s="99">
        <v>-0.15435074148231448</v>
      </c>
      <c r="AM319" s="99">
        <v>-0.57659660670458412</v>
      </c>
      <c r="AN319" s="99">
        <v>0</v>
      </c>
      <c r="AO319" s="99">
        <v>0.1599439079302731</v>
      </c>
      <c r="AP319" s="99">
        <v>0.18231453200353245</v>
      </c>
      <c r="AQ319" s="99">
        <v>-2.2330564442644099E-2</v>
      </c>
      <c r="AR319" s="99">
        <v>-9.8668585944893958E-2</v>
      </c>
      <c r="AS319" s="792">
        <v>1.255278982614313E-2</v>
      </c>
      <c r="AT319" s="99">
        <v>-0.1923847197764629</v>
      </c>
      <c r="AU319" s="99">
        <v>-0.20985794951884912</v>
      </c>
      <c r="AV319" s="99">
        <v>-9.2470479709290454E-2</v>
      </c>
      <c r="AW319" s="99">
        <v>-5.8883753821959539E-2</v>
      </c>
      <c r="AX319" s="99">
        <v>0</v>
      </c>
      <c r="AY319" s="99">
        <v>-0.17353299422013507</v>
      </c>
      <c r="AZ319" s="99">
        <v>-0.10018715109223296</v>
      </c>
      <c r="BA319" s="99">
        <v>1.2722268251887889E-2</v>
      </c>
      <c r="BB319" s="99">
        <v>-5.1762674360192364E-2</v>
      </c>
      <c r="BC319" s="99">
        <v>0</v>
      </c>
      <c r="BD319" s="99">
        <v>3.2871165743072903E-2</v>
      </c>
      <c r="BE319" s="99">
        <v>-0.37347368955381871</v>
      </c>
      <c r="BF319" s="99">
        <v>1.0010852944333569E-2</v>
      </c>
      <c r="BG319" s="99">
        <v>-0.20003458519954234</v>
      </c>
      <c r="BH319" s="99">
        <v>-5.6650616611175993E-2</v>
      </c>
      <c r="BI319" s="99">
        <v>-0.14448629176665168</v>
      </c>
      <c r="BJ319" s="99">
        <v>-0.21911245789754569</v>
      </c>
      <c r="BK319" s="99">
        <v>0</v>
      </c>
      <c r="BL319" s="99">
        <v>5.797526128895579E-2</v>
      </c>
      <c r="BM319" s="99">
        <v>0</v>
      </c>
      <c r="BN319" s="99">
        <v>8.1650757706730567E-2</v>
      </c>
      <c r="BO319" s="99">
        <v>7.2308948513432877E-2</v>
      </c>
      <c r="BP319" s="99">
        <v>-9.404932931141699E-2</v>
      </c>
      <c r="BQ319" s="99">
        <v>-0.16916290238625717</v>
      </c>
      <c r="BR319" s="99">
        <v>0</v>
      </c>
      <c r="BS319" s="99">
        <v>7.4182109704836394E-2</v>
      </c>
      <c r="BT319" s="99">
        <v>3.2266265180271286E-2</v>
      </c>
      <c r="BU319" s="99">
        <v>0.52967500191875216</v>
      </c>
      <c r="BV319" s="99">
        <v>-5.4613525461217782E-2</v>
      </c>
      <c r="BW319" s="99">
        <v>-0.46737681479801951</v>
      </c>
      <c r="BX319" s="99">
        <v>9.7026758670746019E-2</v>
      </c>
      <c r="BY319" s="99">
        <v>-0.24022901853235762</v>
      </c>
      <c r="BZ319" s="99">
        <v>8.7275315801089132E-2</v>
      </c>
      <c r="CA319" s="99">
        <v>0.26506430253982199</v>
      </c>
      <c r="CB319" s="99">
        <v>-8.4840149794422878E-2</v>
      </c>
      <c r="CC319" s="99">
        <v>-7.6267481216492822E-2</v>
      </c>
      <c r="CD319" s="99">
        <v>0</v>
      </c>
    </row>
    <row r="320" spans="2:85" s="178" customFormat="1" x14ac:dyDescent="0.2">
      <c r="B320" s="178">
        <v>2019</v>
      </c>
      <c r="C320" s="178" t="s">
        <v>271</v>
      </c>
      <c r="E320" s="179"/>
      <c r="F320" s="178" t="s">
        <v>222</v>
      </c>
      <c r="H320" s="99">
        <v>1.4237891208959995E-3</v>
      </c>
      <c r="I320" s="99">
        <v>0.64288933286569749</v>
      </c>
      <c r="J320" s="99">
        <v>6.5651347235937477E-2</v>
      </c>
      <c r="K320" s="99">
        <v>3.459907883511248E-3</v>
      </c>
      <c r="L320" s="99">
        <v>0</v>
      </c>
      <c r="M320" s="99">
        <v>-0.10249420583689453</v>
      </c>
      <c r="N320" s="99">
        <v>-0.11690697350740133</v>
      </c>
      <c r="O320" s="99">
        <v>0</v>
      </c>
      <c r="P320" s="99">
        <v>0.15625597104426275</v>
      </c>
      <c r="Q320" s="99">
        <v>-1.0937049107322776E-2</v>
      </c>
      <c r="R320" s="99">
        <v>0.25432466318393848</v>
      </c>
      <c r="S320" s="99">
        <v>-3.8618859926714773E-2</v>
      </c>
      <c r="T320" s="99">
        <v>-0.51251875605656572</v>
      </c>
      <c r="U320" s="99">
        <v>-0.47412168671060451</v>
      </c>
      <c r="V320" s="99">
        <v>-0.14143125715294327</v>
      </c>
      <c r="W320" s="99">
        <v>0</v>
      </c>
      <c r="X320" s="99">
        <v>-0.20953965541268835</v>
      </c>
      <c r="Y320" s="99">
        <v>-0.10059850014143838</v>
      </c>
      <c r="Z320" s="99">
        <v>1.309128830937336E-2</v>
      </c>
      <c r="AA320" s="99">
        <v>-0.17195891734062968</v>
      </c>
      <c r="AB320" s="99">
        <v>-0.19156907547690391</v>
      </c>
      <c r="AC320" s="99">
        <v>5.9408702683434213E-2</v>
      </c>
      <c r="AD320" s="99">
        <v>-5.0941848222132394E-2</v>
      </c>
      <c r="AE320" s="99">
        <v>5.1321104481130961E-2</v>
      </c>
      <c r="AF320" s="99">
        <v>-0.31750127379123649</v>
      </c>
      <c r="AG320" s="99">
        <v>0</v>
      </c>
      <c r="AH320" s="99">
        <v>0</v>
      </c>
      <c r="AI320" s="99">
        <v>-0.30262206479404263</v>
      </c>
      <c r="AJ320" s="99">
        <v>-0.28655718924719448</v>
      </c>
      <c r="AK320" s="99">
        <v>0</v>
      </c>
      <c r="AL320" s="99">
        <v>-0.22364979288063969</v>
      </c>
      <c r="AM320" s="99">
        <v>-0.69256659557232225</v>
      </c>
      <c r="AN320" s="99">
        <v>0</v>
      </c>
      <c r="AO320" s="99">
        <v>0.1634161112788772</v>
      </c>
      <c r="AP320" s="99">
        <v>0.20445706714178802</v>
      </c>
      <c r="AQ320" s="99">
        <v>-5.2907946301099275E-2</v>
      </c>
      <c r="AR320" s="99">
        <v>0</v>
      </c>
      <c r="AS320" s="792">
        <v>-3.8032025254945354E-2</v>
      </c>
      <c r="AT320" s="99">
        <v>-0.21129481184897642</v>
      </c>
      <c r="AU320" s="99">
        <v>-0.2441866843949165</v>
      </c>
      <c r="AV320" s="99">
        <v>-0.14175124704930278</v>
      </c>
      <c r="AW320" s="99">
        <v>-5.768857009901035E-2</v>
      </c>
      <c r="AX320" s="99">
        <v>0</v>
      </c>
      <c r="AY320" s="99">
        <v>-0.18747702304330149</v>
      </c>
      <c r="AZ320" s="99">
        <v>-9.7804855186381212E-2</v>
      </c>
      <c r="BA320" s="99">
        <v>1.1406183632681423E-2</v>
      </c>
      <c r="BB320" s="99">
        <v>-9.532252348910189E-2</v>
      </c>
      <c r="BC320" s="99">
        <v>0</v>
      </c>
      <c r="BD320" s="99">
        <v>4.9053092159230954E-2</v>
      </c>
      <c r="BE320" s="99">
        <v>-0.38221698237767532</v>
      </c>
      <c r="BF320" s="99">
        <v>3.3157081652704147E-3</v>
      </c>
      <c r="BG320" s="99">
        <v>-0.20676384283335048</v>
      </c>
      <c r="BH320" s="99">
        <v>-7.4154535372392971E-2</v>
      </c>
      <c r="BI320" s="99">
        <v>-0.12016954816399628</v>
      </c>
      <c r="BJ320" s="99">
        <v>-0.18855373182112023</v>
      </c>
      <c r="BK320" s="99">
        <v>0</v>
      </c>
      <c r="BL320" s="99">
        <v>1.539097702042197E-2</v>
      </c>
      <c r="BM320" s="99">
        <v>0</v>
      </c>
      <c r="BN320" s="99">
        <v>5.4953129853466662E-2</v>
      </c>
      <c r="BO320" s="99">
        <v>1.1197146956854628E-2</v>
      </c>
      <c r="BP320" s="99">
        <v>-0.11217241043935856</v>
      </c>
      <c r="BQ320" s="99">
        <v>-0.18972864103109879</v>
      </c>
      <c r="BR320" s="99">
        <v>0</v>
      </c>
      <c r="BS320" s="99">
        <v>6.179284492167985E-2</v>
      </c>
      <c r="BT320" s="99">
        <v>3.6977920539523521E-2</v>
      </c>
      <c r="BU320" s="99">
        <v>0.52846486710782936</v>
      </c>
      <c r="BV320" s="99">
        <v>-1.0418145232994567E-2</v>
      </c>
      <c r="BW320" s="99">
        <v>-0.4290961755624258</v>
      </c>
      <c r="BX320" s="99">
        <v>8.0907207874280393E-2</v>
      </c>
      <c r="BY320" s="99">
        <v>-0.2543672282856414</v>
      </c>
      <c r="BZ320" s="99">
        <v>6.7336258615260422E-2</v>
      </c>
      <c r="CA320" s="99">
        <v>0</v>
      </c>
      <c r="CB320" s="99">
        <v>-7.7325232443086409E-2</v>
      </c>
      <c r="CC320" s="99">
        <v>0</v>
      </c>
      <c r="CD320" s="99">
        <v>0</v>
      </c>
    </row>
    <row r="321" spans="2:82" s="178" customFormat="1" x14ac:dyDescent="0.2">
      <c r="E321" s="179"/>
      <c r="H321" s="110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788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6"/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</row>
    <row r="322" spans="2:82" s="178" customFormat="1" x14ac:dyDescent="0.2">
      <c r="E322" s="179"/>
      <c r="H322" s="110"/>
      <c r="I322" s="186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788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</row>
    <row r="323" spans="2:82" s="178" customFormat="1" x14ac:dyDescent="0.2">
      <c r="E323" s="179"/>
      <c r="H323" s="110"/>
      <c r="I323" s="186"/>
      <c r="J323" s="186"/>
      <c r="K323" s="186"/>
      <c r="L323" s="186"/>
      <c r="M323" s="186"/>
      <c r="N323" s="186"/>
      <c r="O323" s="186"/>
      <c r="P323" s="186"/>
      <c r="Q323" s="186"/>
      <c r="R323" s="186"/>
      <c r="S323" s="186"/>
      <c r="T323" s="186"/>
      <c r="U323" s="186"/>
      <c r="V323" s="186"/>
      <c r="W323" s="186"/>
      <c r="X323" s="186"/>
      <c r="Y323" s="186"/>
      <c r="Z323" s="186"/>
      <c r="AA323" s="186"/>
      <c r="AB323" s="186"/>
      <c r="AC323" s="186"/>
      <c r="AD323" s="186"/>
      <c r="AE323" s="186"/>
      <c r="AF323" s="186"/>
      <c r="AG323" s="186"/>
      <c r="AH323" s="186"/>
      <c r="AI323" s="186"/>
      <c r="AJ323" s="186"/>
      <c r="AK323" s="186"/>
      <c r="AL323" s="186"/>
      <c r="AM323" s="186"/>
      <c r="AN323" s="186"/>
      <c r="AO323" s="186"/>
      <c r="AP323" s="186"/>
      <c r="AQ323" s="186"/>
      <c r="AR323" s="186"/>
      <c r="AS323" s="788"/>
      <c r="AT323" s="186"/>
      <c r="AU323" s="186"/>
      <c r="AV323" s="186"/>
      <c r="AW323" s="186"/>
      <c r="AX323" s="186"/>
      <c r="AY323" s="186"/>
      <c r="AZ323" s="186"/>
      <c r="BA323" s="186"/>
      <c r="BB323" s="186"/>
      <c r="BC323" s="186"/>
      <c r="BD323" s="186"/>
      <c r="BE323" s="186"/>
      <c r="BF323" s="186"/>
      <c r="BG323" s="186"/>
      <c r="BH323" s="186"/>
      <c r="BI323" s="186"/>
      <c r="BJ323" s="186"/>
      <c r="BK323" s="186"/>
      <c r="BL323" s="186"/>
      <c r="BM323" s="186"/>
      <c r="BN323" s="186"/>
      <c r="BO323" s="186"/>
      <c r="BP323" s="186"/>
      <c r="BQ323" s="186"/>
      <c r="BR323" s="186"/>
      <c r="BS323" s="186"/>
      <c r="BT323" s="186"/>
      <c r="BU323" s="186"/>
      <c r="BV323" s="186"/>
      <c r="BW323" s="186"/>
      <c r="BX323" s="186"/>
      <c r="BY323" s="186"/>
      <c r="BZ323" s="186"/>
      <c r="CA323" s="186"/>
      <c r="CB323" s="186"/>
      <c r="CC323" s="186"/>
      <c r="CD323" s="186"/>
    </row>
    <row r="324" spans="2:82" s="178" customFormat="1" x14ac:dyDescent="0.2">
      <c r="E324" s="179"/>
      <c r="H324" s="110"/>
      <c r="I324" s="186"/>
      <c r="J324" s="186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788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</row>
    <row r="325" spans="2:82" s="178" customFormat="1" x14ac:dyDescent="0.2">
      <c r="E325" s="179"/>
      <c r="H325" s="110"/>
      <c r="I325" s="186"/>
      <c r="J325" s="186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788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</row>
    <row r="326" spans="2:82" s="187" customFormat="1" x14ac:dyDescent="0.2">
      <c r="B326" s="187" t="s">
        <v>272</v>
      </c>
      <c r="E326" s="188"/>
      <c r="H326" s="110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788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</row>
    <row r="327" spans="2:82" x14ac:dyDescent="0.2">
      <c r="B327" t="s">
        <v>273</v>
      </c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788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2"/>
      <c r="BI327" s="52"/>
      <c r="BJ327" s="52"/>
      <c r="BK327" s="52"/>
      <c r="BL327" s="52"/>
      <c r="BM327" s="52"/>
      <c r="BN327" s="52"/>
      <c r="BO327" s="52"/>
      <c r="BP327" s="52"/>
      <c r="BQ327" s="52"/>
      <c r="BR327" s="52"/>
      <c r="BS327" s="52"/>
      <c r="BT327" s="52"/>
      <c r="BU327" s="52"/>
      <c r="BV327" s="52"/>
      <c r="BW327" s="52"/>
      <c r="BX327" s="52"/>
      <c r="BY327" s="52"/>
      <c r="BZ327" s="52"/>
      <c r="CA327" s="52"/>
      <c r="CB327" s="52"/>
      <c r="CC327" s="52"/>
      <c r="CD327" s="52"/>
    </row>
    <row r="328" spans="2:82" x14ac:dyDescent="0.2">
      <c r="C328" t="s">
        <v>163</v>
      </c>
      <c r="H328">
        <v>982023</v>
      </c>
      <c r="I328">
        <v>11724</v>
      </c>
      <c r="J328">
        <v>1637</v>
      </c>
      <c r="K328">
        <v>36585</v>
      </c>
      <c r="L328">
        <v>0</v>
      </c>
      <c r="M328">
        <v>39623</v>
      </c>
      <c r="N328">
        <v>67122</v>
      </c>
      <c r="O328">
        <v>67122</v>
      </c>
      <c r="P328">
        <v>29057</v>
      </c>
      <c r="Q328">
        <v>6916</v>
      </c>
      <c r="R328">
        <v>1237</v>
      </c>
      <c r="S328">
        <v>17172</v>
      </c>
      <c r="T328">
        <v>2242</v>
      </c>
      <c r="U328">
        <v>11982</v>
      </c>
      <c r="V328">
        <v>64726</v>
      </c>
      <c r="W328">
        <v>64726</v>
      </c>
      <c r="X328">
        <v>41143</v>
      </c>
      <c r="Y328">
        <v>88422</v>
      </c>
      <c r="Z328">
        <v>18952</v>
      </c>
      <c r="AA328">
        <v>3288</v>
      </c>
      <c r="AB328">
        <v>29756</v>
      </c>
      <c r="AC328">
        <v>21108</v>
      </c>
      <c r="AD328">
        <v>3748</v>
      </c>
      <c r="AE328">
        <v>47427</v>
      </c>
      <c r="AF328">
        <v>11354</v>
      </c>
      <c r="AG328">
        <v>55239</v>
      </c>
      <c r="AH328">
        <v>0</v>
      </c>
      <c r="AI328">
        <v>22195</v>
      </c>
      <c r="AJ328">
        <v>2697</v>
      </c>
      <c r="AK328">
        <v>0</v>
      </c>
      <c r="AL328">
        <v>1254</v>
      </c>
      <c r="AM328">
        <v>5534</v>
      </c>
      <c r="AN328">
        <v>0</v>
      </c>
      <c r="AO328">
        <v>1320458</v>
      </c>
      <c r="AP328">
        <v>331777</v>
      </c>
      <c r="AQ328">
        <v>17228</v>
      </c>
      <c r="AR328">
        <v>5581</v>
      </c>
      <c r="AS328" s="336">
        <v>27582</v>
      </c>
      <c r="AT328">
        <v>95758</v>
      </c>
      <c r="AU328">
        <v>10349</v>
      </c>
      <c r="AV328">
        <v>13491</v>
      </c>
      <c r="AW328">
        <v>157188</v>
      </c>
      <c r="AX328">
        <v>7267</v>
      </c>
      <c r="AY328">
        <v>37895</v>
      </c>
      <c r="AZ328">
        <v>35712</v>
      </c>
      <c r="BA328">
        <v>54919</v>
      </c>
      <c r="BB328">
        <v>9377</v>
      </c>
      <c r="BC328" t="e">
        <v>#N/A</v>
      </c>
      <c r="BD328">
        <v>24117</v>
      </c>
      <c r="BE328">
        <v>5980</v>
      </c>
      <c r="BF328">
        <v>70492</v>
      </c>
      <c r="BG328">
        <v>12365</v>
      </c>
      <c r="BH328">
        <v>13830</v>
      </c>
      <c r="BI328">
        <v>57584</v>
      </c>
      <c r="BJ328">
        <v>11109</v>
      </c>
      <c r="BK328">
        <v>0</v>
      </c>
      <c r="BL328">
        <v>37349</v>
      </c>
      <c r="BM328">
        <v>0</v>
      </c>
      <c r="BN328">
        <v>33579</v>
      </c>
      <c r="BO328">
        <v>4300</v>
      </c>
      <c r="BP328">
        <v>5893</v>
      </c>
      <c r="BQ328">
        <v>2842</v>
      </c>
      <c r="BR328">
        <v>17519</v>
      </c>
      <c r="BS328">
        <v>50844</v>
      </c>
      <c r="BT328">
        <v>7201</v>
      </c>
      <c r="BU328">
        <v>767946</v>
      </c>
      <c r="BV328">
        <v>120457</v>
      </c>
      <c r="BW328">
        <v>13592</v>
      </c>
      <c r="BX328">
        <v>57042</v>
      </c>
      <c r="BY328">
        <v>23048</v>
      </c>
      <c r="BZ328">
        <v>3770</v>
      </c>
      <c r="CA328">
        <v>3877</v>
      </c>
      <c r="CB328">
        <v>23373</v>
      </c>
      <c r="CC328">
        <v>42498</v>
      </c>
      <c r="CD328" s="52"/>
    </row>
    <row r="329" spans="2:82" x14ac:dyDescent="0.2">
      <c r="C329" t="s">
        <v>274</v>
      </c>
      <c r="H329" s="39">
        <v>24226360755</v>
      </c>
      <c r="I329" s="39">
        <v>202481240.72000003</v>
      </c>
      <c r="J329" s="39">
        <v>29155291.82</v>
      </c>
      <c r="K329" s="39">
        <v>970536909</v>
      </c>
      <c r="L329" s="39"/>
      <c r="M329" s="39">
        <v>933023699.69000006</v>
      </c>
      <c r="N329" s="39">
        <v>1544296648</v>
      </c>
      <c r="O329" s="39"/>
      <c r="P329" s="39">
        <v>449467120.70000005</v>
      </c>
      <c r="Q329" s="39">
        <v>136491826.69999999</v>
      </c>
      <c r="R329" s="39">
        <v>24275428</v>
      </c>
      <c r="S329" s="39">
        <v>289670361.49000001</v>
      </c>
      <c r="T329" s="39">
        <v>27528706</v>
      </c>
      <c r="U329" s="39">
        <v>218050999</v>
      </c>
      <c r="V329" s="39">
        <v>1632222561.6700001</v>
      </c>
      <c r="W329" s="39"/>
      <c r="X329" s="39">
        <v>885342735.91999996</v>
      </c>
      <c r="Y329" s="39">
        <v>2357005920.04</v>
      </c>
      <c r="Z329" s="39">
        <v>475598345.38999999</v>
      </c>
      <c r="AA329" s="39">
        <v>54029013.310000002</v>
      </c>
      <c r="AB329" s="39">
        <v>486056497.75</v>
      </c>
      <c r="AC329" s="39">
        <v>589356772.60000002</v>
      </c>
      <c r="AD329" s="39">
        <v>71814133.549999997</v>
      </c>
      <c r="AE329" s="39">
        <v>838657079.18999994</v>
      </c>
      <c r="AF329" s="39">
        <v>171849084.98000002</v>
      </c>
      <c r="AG329" s="39">
        <v>1589990377.8799999</v>
      </c>
      <c r="AH329" s="39"/>
      <c r="AI329" s="39">
        <v>478905081</v>
      </c>
      <c r="AJ329" s="39">
        <v>76802531</v>
      </c>
      <c r="AK329" s="39"/>
      <c r="AL329" s="39">
        <v>20656836</v>
      </c>
      <c r="AM329" s="39">
        <v>138089158.22999999</v>
      </c>
      <c r="AN329" s="39"/>
      <c r="AO329" s="39">
        <v>33644689155.620003</v>
      </c>
      <c r="AP329" s="39">
        <v>7167732847.9300003</v>
      </c>
      <c r="AQ329" s="39">
        <v>241133567.51999998</v>
      </c>
      <c r="AR329" s="39">
        <v>93475495</v>
      </c>
      <c r="AS329" s="774">
        <v>684577454.99000001</v>
      </c>
      <c r="AT329" s="39">
        <v>1710613898.3195999</v>
      </c>
      <c r="AU329" s="39">
        <v>234672333.33000001</v>
      </c>
      <c r="AV329" s="39">
        <v>277468488.36000001</v>
      </c>
      <c r="AW329" s="39">
        <v>3044210532.4000001</v>
      </c>
      <c r="AX329" s="39">
        <v>181367705.70999998</v>
      </c>
      <c r="AY329" s="39">
        <v>852977631</v>
      </c>
      <c r="AZ329" s="39">
        <v>623700500</v>
      </c>
      <c r="BA329" s="39">
        <v>1161567037.3299999</v>
      </c>
      <c r="BB329" s="39">
        <v>195849659.70000002</v>
      </c>
      <c r="BC329" s="39"/>
      <c r="BD329" s="39">
        <v>480190167.87</v>
      </c>
      <c r="BE329" s="39">
        <v>115262629</v>
      </c>
      <c r="BF329" s="39">
        <v>1535329501.6400001</v>
      </c>
      <c r="BG329" s="39">
        <v>246122190.97999999</v>
      </c>
      <c r="BH329" s="39">
        <v>299586449</v>
      </c>
      <c r="BI329" s="39">
        <v>1030453834</v>
      </c>
      <c r="BJ329" s="39">
        <v>175821399.01999998</v>
      </c>
      <c r="BK329" s="39">
        <v>0</v>
      </c>
      <c r="BL329" s="39">
        <v>752870945</v>
      </c>
      <c r="BM329" s="39"/>
      <c r="BN329" s="39">
        <v>619022917.96000004</v>
      </c>
      <c r="BO329" s="39">
        <v>83879169</v>
      </c>
      <c r="BP329" s="39">
        <v>97482636</v>
      </c>
      <c r="BQ329" s="39">
        <v>73870972.099999994</v>
      </c>
      <c r="BR329" s="39">
        <v>271438670.97000003</v>
      </c>
      <c r="BS329" s="39">
        <v>878540448</v>
      </c>
      <c r="BT329" s="39">
        <v>180103353.86400002</v>
      </c>
      <c r="BU329" s="39">
        <v>23766238909.93755</v>
      </c>
      <c r="BV329" s="39">
        <v>2483896484</v>
      </c>
      <c r="BW329" s="39">
        <v>123771289.62</v>
      </c>
      <c r="BX329" s="39">
        <v>1394725460</v>
      </c>
      <c r="BY329" s="39">
        <v>350635830</v>
      </c>
      <c r="BZ329" s="39">
        <v>100053641</v>
      </c>
      <c r="CA329" s="39">
        <v>138754314</v>
      </c>
      <c r="CB329" s="39">
        <v>415075636.78999996</v>
      </c>
      <c r="CC329" s="39">
        <v>816810815</v>
      </c>
      <c r="CD329" s="39"/>
    </row>
    <row r="330" spans="2:82" x14ac:dyDescent="0.2">
      <c r="C330" t="s">
        <v>275</v>
      </c>
      <c r="H330" s="39">
        <v>4721254</v>
      </c>
      <c r="I330" s="39">
        <v>41832</v>
      </c>
      <c r="J330" s="39">
        <v>8634</v>
      </c>
      <c r="K330" s="39">
        <v>154393</v>
      </c>
      <c r="L330" s="39"/>
      <c r="M330" s="39">
        <v>172881</v>
      </c>
      <c r="N330" s="39">
        <v>321211</v>
      </c>
      <c r="O330" s="39"/>
      <c r="P330" s="39">
        <v>88875</v>
      </c>
      <c r="Q330" s="39">
        <v>24770</v>
      </c>
      <c r="R330" s="39">
        <v>6489</v>
      </c>
      <c r="S330" s="39">
        <v>51563</v>
      </c>
      <c r="T330" s="39">
        <v>6517</v>
      </c>
      <c r="U330" s="39">
        <v>57221</v>
      </c>
      <c r="V330" s="39">
        <v>305718</v>
      </c>
      <c r="W330" s="39"/>
      <c r="X330" s="39">
        <v>173916</v>
      </c>
      <c r="Y330" s="39">
        <v>464200</v>
      </c>
      <c r="Z330" s="39">
        <v>81295</v>
      </c>
      <c r="AA330" s="39">
        <v>11586</v>
      </c>
      <c r="AB330" s="39">
        <v>109252</v>
      </c>
      <c r="AC330" s="39">
        <v>104450</v>
      </c>
      <c r="AD330" s="39">
        <v>15025</v>
      </c>
      <c r="AE330" s="39">
        <v>163611</v>
      </c>
      <c r="AF330" s="39">
        <v>50033</v>
      </c>
      <c r="AG330" s="39">
        <v>277330</v>
      </c>
      <c r="AH330" s="39"/>
      <c r="AI330" s="39">
        <v>95399</v>
      </c>
      <c r="AJ330" s="39">
        <v>15428</v>
      </c>
      <c r="AK330" s="39"/>
      <c r="AL330" s="39">
        <v>5590</v>
      </c>
      <c r="AM330" s="39">
        <v>27794</v>
      </c>
      <c r="AN330" s="39"/>
      <c r="AO330" s="39">
        <v>5361992</v>
      </c>
      <c r="AP330" s="39">
        <v>1360318</v>
      </c>
      <c r="AQ330" s="39">
        <v>51036</v>
      </c>
      <c r="AR330" s="39">
        <v>18576</v>
      </c>
      <c r="AS330" s="774">
        <v>117931</v>
      </c>
      <c r="AT330" s="39">
        <v>325691</v>
      </c>
      <c r="AU330" s="39">
        <v>40516</v>
      </c>
      <c r="AV330" s="39">
        <v>50947</v>
      </c>
      <c r="AW330" s="39">
        <v>633604</v>
      </c>
      <c r="AX330" s="39">
        <v>33691</v>
      </c>
      <c r="AY330" s="39">
        <v>162865</v>
      </c>
      <c r="AZ330" s="39">
        <v>132749</v>
      </c>
      <c r="BA330" s="39">
        <v>234890</v>
      </c>
      <c r="BB330" s="39">
        <v>39670</v>
      </c>
      <c r="BC330" s="39"/>
      <c r="BD330" s="39">
        <v>93113</v>
      </c>
      <c r="BE330" s="39">
        <v>23708</v>
      </c>
      <c r="BF330" s="39">
        <v>312509</v>
      </c>
      <c r="BG330" s="39">
        <v>46147</v>
      </c>
      <c r="BH330" s="39">
        <v>53469</v>
      </c>
      <c r="BI330" s="39">
        <v>208627</v>
      </c>
      <c r="BJ330" s="39">
        <v>34903</v>
      </c>
      <c r="BK330" s="39">
        <v>0</v>
      </c>
      <c r="BL330" s="39">
        <v>126759</v>
      </c>
      <c r="BM330" s="39"/>
      <c r="BN330" s="39">
        <v>125683</v>
      </c>
      <c r="BO330" s="39">
        <v>13888</v>
      </c>
      <c r="BP330" s="39">
        <v>23593</v>
      </c>
      <c r="BQ330" s="39">
        <v>19015</v>
      </c>
      <c r="BR330" s="39">
        <v>54276</v>
      </c>
      <c r="BS330" s="39">
        <v>154390</v>
      </c>
      <c r="BT330" s="39">
        <v>35939</v>
      </c>
      <c r="BU330" s="39">
        <v>4246688</v>
      </c>
      <c r="BV330" s="39">
        <v>450688</v>
      </c>
      <c r="BW330" s="39">
        <v>26920</v>
      </c>
      <c r="BX330" s="39">
        <v>270341</v>
      </c>
      <c r="BY330" s="39">
        <v>73021</v>
      </c>
      <c r="BZ330" s="39">
        <v>16381</v>
      </c>
      <c r="CA330" s="39">
        <v>27235</v>
      </c>
      <c r="CB330" s="39">
        <v>74293</v>
      </c>
      <c r="CC330" s="39">
        <v>175818</v>
      </c>
      <c r="CD330" s="39"/>
    </row>
    <row r="331" spans="2:82" x14ac:dyDescent="0.2">
      <c r="C331" t="s">
        <v>276</v>
      </c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77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</row>
    <row r="332" spans="2:82" x14ac:dyDescent="0.2"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77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</row>
    <row r="333" spans="2:82" x14ac:dyDescent="0.2"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77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</row>
    <row r="334" spans="2:82" s="57" customFormat="1" x14ac:dyDescent="0.2">
      <c r="B334" s="57" t="s">
        <v>277</v>
      </c>
      <c r="E334" s="190"/>
      <c r="H334" s="191"/>
      <c r="I334" s="191"/>
      <c r="J334" s="191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81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  <c r="BR334" s="191"/>
      <c r="BS334" s="191"/>
      <c r="BT334" s="191"/>
      <c r="BU334" s="191"/>
      <c r="BV334" s="191"/>
      <c r="BW334" s="191"/>
      <c r="BX334" s="191"/>
      <c r="BY334" s="191"/>
      <c r="BZ334" s="191"/>
      <c r="CA334" s="191"/>
      <c r="CB334" s="191"/>
      <c r="CC334" s="191"/>
      <c r="CD334" s="191"/>
    </row>
    <row r="335" spans="2:82" x14ac:dyDescent="0.2">
      <c r="C335" t="s">
        <v>163</v>
      </c>
      <c r="H335" s="51">
        <v>7.8333077790909922E-2</v>
      </c>
      <c r="I335" s="51">
        <v>3.3548936346910814E-2</v>
      </c>
      <c r="J335" s="51">
        <v>-6.127470152097067E-3</v>
      </c>
      <c r="K335" s="51">
        <v>9.0067410673370894E-3</v>
      </c>
      <c r="L335" s="51" t="e">
        <v>#DIV/0!</v>
      </c>
      <c r="M335" s="51">
        <v>2.5908830328198042E-2</v>
      </c>
      <c r="N335" s="51">
        <v>2.1314094503733252E-2</v>
      </c>
      <c r="O335" s="51" t="e">
        <v>#NUM!</v>
      </c>
      <c r="P335" s="51">
        <v>2.2527153781753007E-2</v>
      </c>
      <c r="Q335" s="51">
        <v>5.1705297414734092E-2</v>
      </c>
      <c r="R335" s="51">
        <v>-1.1382236705315527E-2</v>
      </c>
      <c r="S335" s="51">
        <v>5.8306265301447509E-2</v>
      </c>
      <c r="T335" s="51">
        <v>7.1843398982766093E-2</v>
      </c>
      <c r="U335" s="51">
        <v>5.1243218021081269E-2</v>
      </c>
      <c r="V335" s="51">
        <v>3.9160695046810745E-2</v>
      </c>
      <c r="W335" s="51" t="e">
        <v>#NUM!</v>
      </c>
      <c r="X335" s="51">
        <v>0.38704305036795222</v>
      </c>
      <c r="Y335" s="51">
        <v>1.8843751286214485E-2</v>
      </c>
      <c r="Z335" s="51">
        <v>0.21725881554943194</v>
      </c>
      <c r="AA335" s="51">
        <v>1.2092045765028772E-2</v>
      </c>
      <c r="AB335" s="51">
        <v>3.009114674885208E-2</v>
      </c>
      <c r="AC335" s="51">
        <v>2.553807934528517E-2</v>
      </c>
      <c r="AD335" s="51">
        <v>3.46251511202351E-3</v>
      </c>
      <c r="AE335" s="51">
        <v>9.1928616161561939E-3</v>
      </c>
      <c r="AF335" s="51">
        <v>2.8735863242286799E-2</v>
      </c>
      <c r="AG335" s="51" t="e">
        <v>#NUM!</v>
      </c>
      <c r="AH335" s="51" t="e">
        <v>#DIV/0!</v>
      </c>
      <c r="AI335" s="51">
        <v>1.6488677591731032E-2</v>
      </c>
      <c r="AJ335" s="51">
        <v>-1.4189931896710178E-2</v>
      </c>
      <c r="AK335" s="51" t="e">
        <v>#DIV/0!</v>
      </c>
      <c r="AL335" s="51">
        <v>1.5037877364540502E-2</v>
      </c>
      <c r="AM335" s="51">
        <v>-1.0901270746246881E-2</v>
      </c>
      <c r="AN335" s="51" t="e">
        <v>#DIV/0!</v>
      </c>
      <c r="AO335" s="51">
        <v>3.0579741729247045E-2</v>
      </c>
      <c r="AP335" s="51">
        <v>4.2978106185870744E-2</v>
      </c>
      <c r="AQ335" s="51">
        <v>0.11258418786539461</v>
      </c>
      <c r="AR335" s="51" t="e">
        <v>#NUM!</v>
      </c>
      <c r="AS335" s="777">
        <v>4.9186355944648638E-3</v>
      </c>
      <c r="AT335" s="51">
        <v>3.3568364739584806E-2</v>
      </c>
      <c r="AU335" s="51">
        <v>2.7636597848192966E-2</v>
      </c>
      <c r="AV335" s="51">
        <v>3.2452623653466919E-2</v>
      </c>
      <c r="AW335" s="51">
        <v>3.1017618356049013E-2</v>
      </c>
      <c r="AX335" s="51" t="e">
        <v>#NUM!</v>
      </c>
      <c r="AY335" s="51">
        <v>8.4128657971978063E-2</v>
      </c>
      <c r="AZ335" s="51">
        <v>0.21294386141666993</v>
      </c>
      <c r="BA335" s="51">
        <v>3.671809896920674E-2</v>
      </c>
      <c r="BB335" s="51">
        <v>2.6831006128977184E-2</v>
      </c>
      <c r="BC335" s="51" t="e">
        <v>#N/A</v>
      </c>
      <c r="BD335" s="51">
        <v>7.1477570001476426E-3</v>
      </c>
      <c r="BE335" s="51">
        <v>-8.5650032373097498E-3</v>
      </c>
      <c r="BF335" s="51">
        <v>4.8592891663850238E-2</v>
      </c>
      <c r="BG335" s="51">
        <v>2.6495844114274816E-2</v>
      </c>
      <c r="BH335" s="51">
        <v>5.0888295539154235E-2</v>
      </c>
      <c r="BI335" s="51">
        <v>3.2496239411258183E-2</v>
      </c>
      <c r="BJ335" s="51">
        <v>2.9535205246751722E-2</v>
      </c>
      <c r="BK335" s="51" t="e">
        <v>#DIV/0!</v>
      </c>
      <c r="BL335" s="51">
        <v>3.1544080903685772E-3</v>
      </c>
      <c r="BM335" s="51" t="e">
        <v>#DIV/0!</v>
      </c>
      <c r="BN335" s="51">
        <v>5.1091749339794816E-3</v>
      </c>
      <c r="BO335" s="51">
        <v>1.0410736017838727E-2</v>
      </c>
      <c r="BP335" s="51">
        <v>1.0176391651618435E-3</v>
      </c>
      <c r="BQ335" s="51">
        <v>-3.5192680285803479E-4</v>
      </c>
      <c r="BR335" s="51" t="e">
        <v>#NUM!</v>
      </c>
      <c r="BS335" s="51">
        <v>0.11230472259462995</v>
      </c>
      <c r="BT335" s="51">
        <v>6.9464916700987075E-2</v>
      </c>
      <c r="BU335" s="51">
        <v>1.4517532856982715E-2</v>
      </c>
      <c r="BV335" s="51">
        <v>0.34149518518663008</v>
      </c>
      <c r="BW335" s="51">
        <v>4.6433062312050528E-2</v>
      </c>
      <c r="BX335" s="51">
        <v>2.4195636563726204E-2</v>
      </c>
      <c r="BY335" s="51">
        <v>4.2722305106197643E-2</v>
      </c>
      <c r="BZ335" s="51">
        <v>2.3333081095562345E-2</v>
      </c>
      <c r="CA335" s="51" t="e">
        <v>#NUM!</v>
      </c>
      <c r="CB335" s="51">
        <v>2.451206695592846E-2</v>
      </c>
      <c r="CC335" s="51" t="e">
        <v>#NUM!</v>
      </c>
    </row>
    <row r="336" spans="2:82" x14ac:dyDescent="0.2">
      <c r="C336" t="s">
        <v>274</v>
      </c>
      <c r="H336" s="43">
        <v>7.2886123366307579E-2</v>
      </c>
      <c r="I336" s="192">
        <v>0.12109742503221407</v>
      </c>
      <c r="J336" s="43">
        <v>3.1628853936938789E-2</v>
      </c>
      <c r="K336" s="43">
        <v>-2.0523085030618855E-2</v>
      </c>
      <c r="L336" s="43"/>
      <c r="M336" s="43">
        <v>4.2516628527049044E-2</v>
      </c>
      <c r="N336" s="43">
        <v>-3.1611830586580861E-2</v>
      </c>
      <c r="O336" s="43"/>
      <c r="P336" s="43">
        <v>1.9618525642822324E-2</v>
      </c>
      <c r="Q336" s="43">
        <v>2.8765490271328728E-2</v>
      </c>
      <c r="R336" s="43">
        <v>-4.6779174653307089E-2</v>
      </c>
      <c r="S336" s="43">
        <v>2.054910308441725E-2</v>
      </c>
      <c r="T336" s="43">
        <v>3.8527901054095433E-2</v>
      </c>
      <c r="U336" s="43">
        <v>8.5144815040149049E-2</v>
      </c>
      <c r="V336" s="43">
        <v>3.9864557381423187E-2</v>
      </c>
      <c r="W336" s="43"/>
      <c r="X336" s="192">
        <v>0.27640622794842562</v>
      </c>
      <c r="Y336" s="43">
        <v>-9.4551027183764624E-2</v>
      </c>
      <c r="Z336" s="43">
        <v>0.30867162639517787</v>
      </c>
      <c r="AA336" s="43">
        <v>3.0204035287451914E-2</v>
      </c>
      <c r="AB336" s="43">
        <v>9.0432706848287192E-2</v>
      </c>
      <c r="AC336" s="43">
        <v>2.6755947921237367E-3</v>
      </c>
      <c r="AD336" s="43">
        <v>-1.7961485536922579E-2</v>
      </c>
      <c r="AE336" s="43">
        <v>-1.0138885021895588E-2</v>
      </c>
      <c r="AF336" s="192">
        <v>0.35820677227096198</v>
      </c>
      <c r="AG336" s="43" t="e">
        <v>#NUM!</v>
      </c>
      <c r="AH336" s="43"/>
      <c r="AI336" s="43">
        <v>4.5208584747306747E-2</v>
      </c>
      <c r="AJ336" s="43">
        <v>-3.803868243173051E-2</v>
      </c>
      <c r="AK336" s="43"/>
      <c r="AL336" s="192">
        <v>-1.9716811446374074E-2</v>
      </c>
      <c r="AM336" s="43">
        <v>-1.3826878484616669E-2</v>
      </c>
      <c r="AN336" s="43"/>
      <c r="AO336" s="43">
        <v>6.3449321235355322E-2</v>
      </c>
      <c r="AP336" s="43">
        <v>-1.9480607212129037E-2</v>
      </c>
      <c r="AQ336" s="43">
        <v>0.13020365966724504</v>
      </c>
      <c r="AR336" s="43" t="e">
        <v>#NUM!</v>
      </c>
      <c r="AS336" s="287">
        <v>-4.1686831665836206E-2</v>
      </c>
      <c r="AT336" s="43">
        <v>3.3316452132649652E-2</v>
      </c>
      <c r="AU336" s="43">
        <v>1.5921775730266055E-2</v>
      </c>
      <c r="AV336" s="43">
        <v>2.6340702137258143E-2</v>
      </c>
      <c r="AW336" s="43">
        <v>5.2042497214296862E-3</v>
      </c>
      <c r="AX336" s="43" t="e">
        <v>#NUM!</v>
      </c>
      <c r="AY336" s="43">
        <v>6.1570636441515898E-2</v>
      </c>
      <c r="AZ336" s="43">
        <v>0.26919696447200264</v>
      </c>
      <c r="BA336" s="43">
        <v>-1.6355250661031964E-2</v>
      </c>
      <c r="BB336" s="43">
        <v>0.12069711798721879</v>
      </c>
      <c r="BC336" s="43"/>
      <c r="BD336" s="43">
        <v>-1.2032143041019608E-2</v>
      </c>
      <c r="BE336" s="43">
        <v>-8.2734448158956718E-3</v>
      </c>
      <c r="BF336" s="43">
        <v>1.0269174973875162E-2</v>
      </c>
      <c r="BG336" s="43">
        <v>2.7511155174638462E-2</v>
      </c>
      <c r="BH336" s="43">
        <v>9.2458529407971352E-3</v>
      </c>
      <c r="BI336" s="43">
        <v>6.3802014030406792E-3</v>
      </c>
      <c r="BJ336" s="43">
        <v>4.0580856769907112E-3</v>
      </c>
      <c r="BK336" s="43" t="e">
        <v>#DIV/0!</v>
      </c>
      <c r="BL336" s="43">
        <v>-9.5137325273523549E-3</v>
      </c>
      <c r="BM336" s="43"/>
      <c r="BN336" s="43">
        <v>-1.4538690494760897E-2</v>
      </c>
      <c r="BO336" s="43">
        <v>-6.7462049995635617E-3</v>
      </c>
      <c r="BP336" s="43">
        <v>6.997714522920714E-3</v>
      </c>
      <c r="BQ336" s="43">
        <v>5.9370433835275668E-2</v>
      </c>
      <c r="BR336" s="43" t="e">
        <v>#NUM!</v>
      </c>
      <c r="BS336" s="43">
        <v>6.2487289886157815E-2</v>
      </c>
      <c r="BT336" s="43">
        <v>-6.1665230907285803E-2</v>
      </c>
      <c r="BU336" s="43">
        <v>-2.8547603118275845E-2</v>
      </c>
      <c r="BV336" s="43">
        <v>0.32971376607749164</v>
      </c>
      <c r="BW336" s="43">
        <v>0.11261862173192484</v>
      </c>
      <c r="BX336" s="43">
        <v>-6.7395335939985672E-3</v>
      </c>
      <c r="BY336" s="43">
        <v>3.116756204911026E-2</v>
      </c>
      <c r="BZ336" s="43">
        <v>-6.1544711775940321E-2</v>
      </c>
      <c r="CA336" s="43" t="e">
        <v>#NUM!</v>
      </c>
      <c r="CB336" s="43">
        <v>4.5955348240986675E-2</v>
      </c>
      <c r="CC336" s="43" t="e">
        <v>#NUM!</v>
      </c>
      <c r="CD336" s="43"/>
    </row>
    <row r="337" spans="2:99" x14ac:dyDescent="0.2">
      <c r="C337" t="s">
        <v>275</v>
      </c>
      <c r="F337" s="193"/>
      <c r="H337" s="43">
        <v>0.17026617188841481</v>
      </c>
      <c r="I337" s="43">
        <v>6.9884932206232694E-2</v>
      </c>
      <c r="J337" s="192">
        <v>-0.36778912729116869</v>
      </c>
      <c r="K337" s="43">
        <v>9.0333220082910084E-3</v>
      </c>
      <c r="L337" s="43"/>
      <c r="M337" s="43">
        <v>0.1285931431986243</v>
      </c>
      <c r="N337" s="43">
        <v>8.6874385996573267E-2</v>
      </c>
      <c r="O337" s="43"/>
      <c r="P337" s="43">
        <v>0.13552378062168929</v>
      </c>
      <c r="Q337" s="43">
        <v>0.15417374894232813</v>
      </c>
      <c r="R337" s="43">
        <v>-7.0711539281765032E-2</v>
      </c>
      <c r="S337" s="43">
        <v>8.9948445197878382E-2</v>
      </c>
      <c r="T337" s="43">
        <v>5.4349842870099419E-2</v>
      </c>
      <c r="U337" s="43">
        <v>0.12321111166145733</v>
      </c>
      <c r="V337" s="43">
        <v>0.10194369838487484</v>
      </c>
      <c r="W337" s="43"/>
      <c r="X337" s="192">
        <v>0.37099157501699415</v>
      </c>
      <c r="Y337" s="43">
        <v>1.9202638263895015E-2</v>
      </c>
      <c r="Z337" s="43">
        <v>0.37380277675548407</v>
      </c>
      <c r="AA337" s="192">
        <v>0.20983249582522537</v>
      </c>
      <c r="AB337" s="192">
        <v>0.14595255659986187</v>
      </c>
      <c r="AC337" s="43">
        <v>0.11118935418703206</v>
      </c>
      <c r="AD337" s="43">
        <v>-3.6325739582686027E-2</v>
      </c>
      <c r="AE337" s="43">
        <v>0.11492462297428546</v>
      </c>
      <c r="AF337" s="192">
        <v>0.20700458216996503</v>
      </c>
      <c r="AG337" s="43" t="e">
        <v>#NUM!</v>
      </c>
      <c r="AH337" s="43"/>
      <c r="AI337" s="43">
        <v>0.15220057109891266</v>
      </c>
      <c r="AJ337" s="43">
        <v>-3.4218982899719246E-2</v>
      </c>
      <c r="AK337" s="43"/>
      <c r="AL337" s="43">
        <v>-0.13726952330563869</v>
      </c>
      <c r="AM337" s="43">
        <v>1.3401912436251827E-2</v>
      </c>
      <c r="AN337" s="43"/>
      <c r="AO337" s="43">
        <v>0.19155667672691665</v>
      </c>
      <c r="AP337" s="43">
        <v>5.5412363652000744E-2</v>
      </c>
      <c r="AQ337" s="192">
        <v>0.24915239722261132</v>
      </c>
      <c r="AR337" s="43" t="e">
        <v>#NUM!</v>
      </c>
      <c r="AS337" s="287">
        <v>-1.9643733441264511E-2</v>
      </c>
      <c r="AT337" s="43">
        <v>0.16022778796417408</v>
      </c>
      <c r="AU337" s="43">
        <v>9.055102926641867E-2</v>
      </c>
      <c r="AV337" s="43">
        <v>-7.3810573035122326E-2</v>
      </c>
      <c r="AW337" s="43">
        <v>7.6747191526074107E-2</v>
      </c>
      <c r="AX337" s="43" t="e">
        <v>#NUM!</v>
      </c>
      <c r="AY337" s="43">
        <v>0.17885666352737922</v>
      </c>
      <c r="AZ337" s="192">
        <v>0.33226319797249315</v>
      </c>
      <c r="BA337" s="43">
        <v>7.0768013170397354E-2</v>
      </c>
      <c r="BB337" s="192">
        <v>0.20731948755794452</v>
      </c>
      <c r="BC337" s="43"/>
      <c r="BD337" s="43">
        <v>1.0182854216992566E-2</v>
      </c>
      <c r="BE337" s="43">
        <v>-9.0391471470232729E-2</v>
      </c>
      <c r="BF337" s="43">
        <v>0.16369692144657755</v>
      </c>
      <c r="BG337" s="43">
        <v>0.10560535533781101</v>
      </c>
      <c r="BH337" s="43">
        <v>8.7648614919837942E-2</v>
      </c>
      <c r="BI337" s="43">
        <v>0.15678417776881387</v>
      </c>
      <c r="BJ337" s="43">
        <v>3.0612764155443305E-2</v>
      </c>
      <c r="BK337" s="43" t="e">
        <v>#DIV/0!</v>
      </c>
      <c r="BL337" s="43">
        <v>0.15781908356381683</v>
      </c>
      <c r="BM337" s="43"/>
      <c r="BN337" s="43">
        <v>-0.10783628918500829</v>
      </c>
      <c r="BO337" s="43">
        <v>9.2373320131015069E-2</v>
      </c>
      <c r="BP337" s="192">
        <v>-0.1531904040978668</v>
      </c>
      <c r="BQ337" s="43">
        <v>2.636511632044217E-2</v>
      </c>
      <c r="BR337" s="43" t="e">
        <v>#NUM!</v>
      </c>
      <c r="BS337" s="43">
        <v>5.8254242876578967E-2</v>
      </c>
      <c r="BT337" s="43">
        <v>2.0490375667388198E-2</v>
      </c>
      <c r="BU337" s="43">
        <v>5.6394153963040636E-2</v>
      </c>
      <c r="BV337" s="43">
        <v>0.51009491806979923</v>
      </c>
      <c r="BW337" s="192">
        <v>0.26550255125762701</v>
      </c>
      <c r="BX337" s="43">
        <v>6.0480784405991327E-2</v>
      </c>
      <c r="BY337" s="43">
        <v>8.8412958873748435E-2</v>
      </c>
      <c r="BZ337" s="43">
        <v>2.6149218569738737E-2</v>
      </c>
      <c r="CA337" s="43" t="e">
        <v>#NUM!</v>
      </c>
      <c r="CB337" s="43">
        <v>9.1780025383301975E-3</v>
      </c>
      <c r="CC337" s="43" t="e">
        <v>#NUM!</v>
      </c>
      <c r="CD337" s="43"/>
    </row>
    <row r="338" spans="2:99" x14ac:dyDescent="0.2">
      <c r="C338" t="s">
        <v>278</v>
      </c>
      <c r="F338" s="193"/>
      <c r="H338" s="43">
        <v>0</v>
      </c>
      <c r="I338" s="43">
        <v>0</v>
      </c>
      <c r="J338" s="43">
        <v>0</v>
      </c>
      <c r="K338" s="43">
        <v>0</v>
      </c>
      <c r="L338" s="43" t="e">
        <v>#DIV/0!</v>
      </c>
      <c r="M338" s="43">
        <v>0</v>
      </c>
      <c r="N338" s="43">
        <v>0</v>
      </c>
      <c r="O338" s="43" t="e">
        <v>#DIV/0!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 t="e">
        <v>#DIV/0!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4.4322884223054991E-2</v>
      </c>
      <c r="AD338" s="43">
        <v>0</v>
      </c>
      <c r="AE338" s="43">
        <v>0</v>
      </c>
      <c r="AF338" s="43">
        <v>7.521605816752247E-2</v>
      </c>
      <c r="AG338" s="43" t="e">
        <v>#DIV/0!</v>
      </c>
      <c r="AH338" s="43" t="e">
        <v>#DIV/0!</v>
      </c>
      <c r="AI338" s="43">
        <v>0</v>
      </c>
      <c r="AJ338" s="43">
        <v>0</v>
      </c>
      <c r="AK338" s="43" t="e">
        <v>#DIV/0!</v>
      </c>
      <c r="AL338" s="43">
        <v>0</v>
      </c>
      <c r="AM338" s="43">
        <v>0</v>
      </c>
      <c r="AN338" s="43" t="e">
        <v>#DIV/0!</v>
      </c>
      <c r="AO338" s="43">
        <v>0</v>
      </c>
      <c r="AP338" s="43">
        <v>0</v>
      </c>
      <c r="AQ338" s="43">
        <v>0</v>
      </c>
      <c r="AR338" s="43" t="e">
        <v>#DIV/0!</v>
      </c>
      <c r="AS338" s="287">
        <v>0</v>
      </c>
      <c r="AT338" s="43">
        <v>0</v>
      </c>
      <c r="AU338" s="43">
        <v>0</v>
      </c>
      <c r="AV338" s="43">
        <v>0</v>
      </c>
      <c r="AW338" s="43">
        <v>0</v>
      </c>
      <c r="AX338" s="43" t="e">
        <v>#DIV/0!</v>
      </c>
      <c r="AY338" s="43">
        <v>7.712843892758732E-2</v>
      </c>
      <c r="AZ338" s="43">
        <v>0</v>
      </c>
      <c r="BA338" s="43">
        <v>0</v>
      </c>
      <c r="BB338" s="43">
        <v>0</v>
      </c>
      <c r="BC338" s="43" t="e">
        <v>#DIV/0!</v>
      </c>
      <c r="BD338" s="43">
        <v>0</v>
      </c>
      <c r="BE338" s="43">
        <v>0</v>
      </c>
      <c r="BF338" s="43">
        <v>0</v>
      </c>
      <c r="BG338" s="43">
        <v>0</v>
      </c>
      <c r="BH338" s="43">
        <v>0</v>
      </c>
      <c r="BI338" s="43">
        <v>3.8389391856757889E-2</v>
      </c>
      <c r="BJ338" s="43">
        <v>0</v>
      </c>
      <c r="BK338" s="43" t="e">
        <v>#DIV/0!</v>
      </c>
      <c r="BL338" s="43">
        <v>0</v>
      </c>
      <c r="BM338" s="43" t="e">
        <v>#DIV/0!</v>
      </c>
      <c r="BN338" s="43">
        <v>0</v>
      </c>
      <c r="BO338" s="43">
        <v>0</v>
      </c>
      <c r="BP338" s="43">
        <v>0</v>
      </c>
      <c r="BQ338" s="43">
        <v>0</v>
      </c>
      <c r="BR338" s="43" t="e">
        <v>#DIV/0!</v>
      </c>
      <c r="BS338" s="43">
        <v>0</v>
      </c>
      <c r="BT338" s="43">
        <v>0</v>
      </c>
      <c r="BU338" s="43">
        <v>0</v>
      </c>
      <c r="BV338" s="43">
        <v>1.442816572972172E-2</v>
      </c>
      <c r="BW338" s="43">
        <v>0</v>
      </c>
      <c r="BX338" s="43">
        <v>0</v>
      </c>
      <c r="BY338" s="43">
        <v>0</v>
      </c>
      <c r="BZ338" s="43">
        <v>0</v>
      </c>
      <c r="CA338" s="43" t="e">
        <v>#DIV/0!</v>
      </c>
      <c r="CB338" s="43">
        <v>0</v>
      </c>
      <c r="CC338" s="43" t="e">
        <v>#DIV/0!</v>
      </c>
      <c r="CD338" s="43"/>
    </row>
    <row r="339" spans="2:99" x14ac:dyDescent="0.2">
      <c r="C339" t="s">
        <v>276</v>
      </c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788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2"/>
      <c r="BI339" s="52"/>
      <c r="BJ339" s="52"/>
      <c r="BK339" s="52"/>
      <c r="BL339" s="52"/>
      <c r="BM339" s="52"/>
      <c r="BN339" s="52"/>
      <c r="BO339" s="52"/>
      <c r="BP339" s="52"/>
      <c r="BQ339" s="52"/>
      <c r="BR339" s="52"/>
      <c r="BS339" s="52"/>
      <c r="BT339" s="52"/>
      <c r="BU339" s="52"/>
      <c r="BV339" s="52"/>
      <c r="BW339" s="52"/>
      <c r="BX339" s="52"/>
      <c r="BY339" s="52"/>
      <c r="BZ339" s="52"/>
      <c r="CA339" s="52"/>
      <c r="CB339" s="52"/>
      <c r="CC339" s="52"/>
      <c r="CD339" s="52"/>
    </row>
    <row r="340" spans="2:99" x14ac:dyDescent="0.2"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788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2"/>
      <c r="BI340" s="52"/>
      <c r="BJ340" s="52"/>
      <c r="BK340" s="52"/>
      <c r="BL340" s="52"/>
      <c r="BM340" s="52"/>
      <c r="BN340" s="52"/>
      <c r="BO340" s="52"/>
      <c r="BP340" s="52"/>
      <c r="BQ340" s="52"/>
      <c r="BR340" s="52"/>
      <c r="BS340" s="52"/>
      <c r="BT340" s="52"/>
      <c r="BU340" s="52"/>
      <c r="BV340" s="52"/>
      <c r="BW340" s="52"/>
      <c r="BX340" s="52"/>
      <c r="BY340" s="52"/>
      <c r="BZ340" s="52"/>
      <c r="CA340" s="52"/>
      <c r="CB340" s="52"/>
      <c r="CC340" s="52"/>
      <c r="CD340" s="52"/>
    </row>
    <row r="341" spans="2:99" x14ac:dyDescent="0.2"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788"/>
      <c r="AT341" s="52"/>
      <c r="AU341" s="52"/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2"/>
      <c r="BI341" s="52"/>
      <c r="BJ341" s="52"/>
      <c r="BK341" s="52"/>
      <c r="BL341" s="52"/>
      <c r="BM341" s="52"/>
      <c r="BN341" s="52"/>
      <c r="BO341" s="52"/>
      <c r="BP341" s="52"/>
      <c r="BQ341" s="52"/>
      <c r="BR341" s="52"/>
      <c r="BS341" s="52"/>
      <c r="BT341" s="52"/>
      <c r="BU341" s="52"/>
      <c r="BV341" s="52"/>
      <c r="BW341" s="52"/>
      <c r="BX341" s="52"/>
      <c r="BY341" s="52"/>
      <c r="BZ341" s="52"/>
      <c r="CA341" s="52"/>
      <c r="CB341" s="52"/>
      <c r="CC341" s="52"/>
      <c r="CD341" s="52"/>
    </row>
    <row r="342" spans="2:99" x14ac:dyDescent="0.2">
      <c r="B342" t="s">
        <v>139</v>
      </c>
      <c r="H342" s="43">
        <v>-4.4429217599251246E-2</v>
      </c>
      <c r="I342" s="43">
        <v>9.0207240810045108E-2</v>
      </c>
      <c r="J342" s="43">
        <v>2.4357280505415049E-2</v>
      </c>
      <c r="K342" s="43">
        <v>-3.3729533820560265E-2</v>
      </c>
      <c r="L342" s="43">
        <v>0</v>
      </c>
      <c r="M342" s="43">
        <v>9.3311539676700792E-2</v>
      </c>
      <c r="N342" s="43">
        <v>3.6939327508965017E-2</v>
      </c>
      <c r="O342" s="43">
        <v>0</v>
      </c>
      <c r="P342" s="43">
        <v>-6.0647443361470092E-2</v>
      </c>
      <c r="Q342" s="43">
        <v>-5.3944990236797843E-2</v>
      </c>
      <c r="R342" s="43">
        <v>6.802915976593985E-3</v>
      </c>
      <c r="S342" s="43">
        <v>-6.0781804100473832E-2</v>
      </c>
      <c r="T342" s="43">
        <v>5.500194157756165E-2</v>
      </c>
      <c r="U342" s="43">
        <v>-0.14282476682385356</v>
      </c>
      <c r="V342" s="43">
        <v>1.2949844732701806E-2</v>
      </c>
      <c r="W342" s="43">
        <v>0</v>
      </c>
      <c r="X342" s="43">
        <v>-2.6538375807357386E-3</v>
      </c>
      <c r="Y342" s="43">
        <v>3.5280663251313057E-2</v>
      </c>
      <c r="Z342" s="43">
        <v>1.5542422533822999E-3</v>
      </c>
      <c r="AA342" s="43">
        <v>-6.2814535605275737E-2</v>
      </c>
      <c r="AB342" s="43">
        <v>5.9304526160172677E-2</v>
      </c>
      <c r="AC342" s="43">
        <v>2.4781655449448669E-2</v>
      </c>
      <c r="AD342" s="43">
        <v>-4.0067343067605565E-2</v>
      </c>
      <c r="AE342" s="43">
        <v>9.7546879753973529E-3</v>
      </c>
      <c r="AF342" s="43">
        <v>7.2527100652419227E-2</v>
      </c>
      <c r="AG342" s="43">
        <v>0</v>
      </c>
      <c r="AH342" s="43">
        <v>0</v>
      </c>
      <c r="AI342" s="43">
        <v>3.7440005313361467E-2</v>
      </c>
      <c r="AJ342" s="43">
        <v>3.0959577295707314E-3</v>
      </c>
      <c r="AK342" s="43">
        <v>0</v>
      </c>
      <c r="AL342" s="43">
        <v>0.14348433464870225</v>
      </c>
      <c r="AM342" s="43">
        <v>9.4982807299301267E-2</v>
      </c>
      <c r="AN342" s="43">
        <v>0</v>
      </c>
      <c r="AO342" s="43">
        <v>-2.3747752580860725E-2</v>
      </c>
      <c r="AP342" s="43">
        <v>2.3327961497864085E-2</v>
      </c>
      <c r="AQ342" s="43">
        <v>5.9873270445544788E-2</v>
      </c>
      <c r="AR342" s="43">
        <v>0</v>
      </c>
      <c r="AS342" s="287">
        <v>8.1095266689696476E-3</v>
      </c>
      <c r="AT342" s="43">
        <v>7.6340549326672544E-2</v>
      </c>
      <c r="AU342" s="43">
        <v>1.8968691526884494E-2</v>
      </c>
      <c r="AV342" s="43">
        <v>3.8581760789811147E-2</v>
      </c>
      <c r="AW342" s="43">
        <v>1.1122064694651367E-2</v>
      </c>
      <c r="AX342" s="43">
        <v>0</v>
      </c>
      <c r="AY342" s="43">
        <v>5.3742620712534106E-2</v>
      </c>
      <c r="AZ342" s="43">
        <v>-3.9430135249367906E-2</v>
      </c>
      <c r="BA342" s="43">
        <v>-3.8223240956875237E-3</v>
      </c>
      <c r="BB342" s="43">
        <v>4.8008488819482699E-2</v>
      </c>
      <c r="BC342" s="43">
        <v>0</v>
      </c>
      <c r="BD342" s="43">
        <v>1.350279351913437E-2</v>
      </c>
      <c r="BE342" s="43">
        <v>-5.2720724820198694E-3</v>
      </c>
      <c r="BF342" s="43">
        <v>1.0900933526318103E-2</v>
      </c>
      <c r="BG342" s="43">
        <v>-6.9581383716485978E-2</v>
      </c>
      <c r="BH342" s="43">
        <v>0.19074629451579739</v>
      </c>
      <c r="BI342" s="43">
        <v>-4.2447977566133027E-2</v>
      </c>
      <c r="BJ342" s="43">
        <v>3.856486230495898E-2</v>
      </c>
      <c r="BK342" s="43">
        <v>0</v>
      </c>
      <c r="BL342" s="43">
        <v>8.2705362037725619E-2</v>
      </c>
      <c r="BM342" s="43">
        <v>0</v>
      </c>
      <c r="BN342" s="43">
        <v>-1.0973860608478306E-2</v>
      </c>
      <c r="BO342" s="43">
        <v>4.0256355611048858E-2</v>
      </c>
      <c r="BP342" s="43">
        <v>-1.1978973781915855E-2</v>
      </c>
      <c r="BQ342" s="43">
        <v>-3.3627307939870302E-2</v>
      </c>
      <c r="BR342" s="43">
        <v>0</v>
      </c>
      <c r="BS342" s="43">
        <v>-5.3404690874941554E-2</v>
      </c>
      <c r="BT342" s="43">
        <v>9.4575178145293419E-3</v>
      </c>
      <c r="BU342" s="43">
        <v>6.6392361878454421E-3</v>
      </c>
      <c r="BV342" s="43">
        <v>-3.3417519207787571E-3</v>
      </c>
      <c r="BW342" s="43">
        <v>2.117277315289039E-2</v>
      </c>
      <c r="BX342" s="43">
        <v>-2.0938450637697566E-2</v>
      </c>
      <c r="BY342" s="43">
        <v>-2.6609296911729158E-2</v>
      </c>
      <c r="BZ342" s="43">
        <v>2.7337948504290742E-2</v>
      </c>
      <c r="CA342" s="43">
        <v>0</v>
      </c>
      <c r="CB342" s="43">
        <v>1.1645924452532727E-2</v>
      </c>
      <c r="CC342" s="43">
        <v>0</v>
      </c>
      <c r="CD342" s="79"/>
      <c r="CE342" s="79"/>
      <c r="CF342" s="79"/>
      <c r="CG342" s="79"/>
      <c r="CH342" s="79"/>
      <c r="CI342" s="79"/>
      <c r="CJ342" s="79"/>
      <c r="CK342" s="79"/>
      <c r="CL342" s="79"/>
      <c r="CM342" s="79"/>
      <c r="CN342" s="79"/>
      <c r="CO342" s="79"/>
      <c r="CP342" s="79"/>
      <c r="CQ342" s="79"/>
      <c r="CR342" s="79"/>
      <c r="CS342" s="79"/>
      <c r="CT342" s="79"/>
      <c r="CU342" s="79"/>
    </row>
    <row r="343" spans="2:99" x14ac:dyDescent="0.2">
      <c r="B343" t="s">
        <v>156</v>
      </c>
      <c r="H343" s="43">
        <v>-2.9974804010129186E-2</v>
      </c>
      <c r="I343" s="43">
        <v>-3.8282206441344183E-2</v>
      </c>
      <c r="J343" s="43">
        <v>-7.0548366460500209E-2</v>
      </c>
      <c r="K343" s="43">
        <v>-2.1114664696945167E-2</v>
      </c>
      <c r="L343" s="43">
        <v>0</v>
      </c>
      <c r="M343" s="43">
        <v>5.5693083621339241E-2</v>
      </c>
      <c r="N343" s="43">
        <v>-3.4178629813790225E-2</v>
      </c>
      <c r="O343" s="43">
        <v>0</v>
      </c>
      <c r="P343" s="43">
        <v>4.0776426157337767E-3</v>
      </c>
      <c r="Q343" s="43">
        <v>-6.92416317637954E-2</v>
      </c>
      <c r="R343" s="43">
        <v>-5.2643223861177722E-2</v>
      </c>
      <c r="S343" s="43">
        <v>-7.6829368443177342E-3</v>
      </c>
      <c r="T343" s="43">
        <v>-2.9257853855167621E-2</v>
      </c>
      <c r="U343" s="43">
        <v>-2.1174561081283082E-2</v>
      </c>
      <c r="V343" s="43">
        <v>-4.0675506941988959E-2</v>
      </c>
      <c r="W343" s="43">
        <v>0</v>
      </c>
      <c r="X343" s="43">
        <v>-1.599591769021589E-2</v>
      </c>
      <c r="Y343" s="43">
        <v>-5.275794492006488E-2</v>
      </c>
      <c r="Z343" s="43">
        <v>-1.8847252500892434E-2</v>
      </c>
      <c r="AA343" s="43">
        <v>-2.6360155546858496E-2</v>
      </c>
      <c r="AB343" s="43">
        <v>-3.6300215814744408E-2</v>
      </c>
      <c r="AC343" s="43">
        <v>-5.4014108882637413E-2</v>
      </c>
      <c r="AD343" s="43">
        <v>-3.3909446404872361E-2</v>
      </c>
      <c r="AE343" s="43">
        <v>-2.8173324886216256E-2</v>
      </c>
      <c r="AF343" s="43">
        <v>-4.1736790187420596E-2</v>
      </c>
      <c r="AG343" s="43">
        <v>0</v>
      </c>
      <c r="AH343" s="43">
        <v>0</v>
      </c>
      <c r="AI343" s="43">
        <v>-4.202654774845923E-2</v>
      </c>
      <c r="AJ343" s="43">
        <v>-4.2775365363898032E-2</v>
      </c>
      <c r="AK343" s="43">
        <v>0</v>
      </c>
      <c r="AL343" s="43">
        <v>-2.8992280700518618E-2</v>
      </c>
      <c r="AM343" s="43">
        <v>-5.7256031563363979E-2</v>
      </c>
      <c r="AN343" s="43">
        <v>0</v>
      </c>
      <c r="AO343" s="43">
        <v>-7.1984182853590192E-3</v>
      </c>
      <c r="AP343" s="43">
        <v>-2.208163092874842E-2</v>
      </c>
      <c r="AQ343" s="43">
        <v>2.856430826592761E-2</v>
      </c>
      <c r="AR343" s="43">
        <v>0</v>
      </c>
      <c r="AS343" s="287">
        <v>-4.7490055346834405E-2</v>
      </c>
      <c r="AT343" s="43">
        <v>-3.6915487304665491E-2</v>
      </c>
      <c r="AU343" s="43">
        <v>-4.2826825134283575E-3</v>
      </c>
      <c r="AV343" s="43">
        <v>-4.7672735308359693E-2</v>
      </c>
      <c r="AW343" s="43">
        <v>-8.5723268267952398E-3</v>
      </c>
      <c r="AX343" s="43">
        <v>0</v>
      </c>
      <c r="AY343" s="43">
        <v>-4.0895051614148213E-2</v>
      </c>
      <c r="AZ343" s="43">
        <v>-5.1447761382593458E-2</v>
      </c>
      <c r="BA343" s="43">
        <v>-3.1068578971703217E-2</v>
      </c>
      <c r="BB343" s="43">
        <v>-3.5892876639389455E-2</v>
      </c>
      <c r="BC343" s="43">
        <v>0</v>
      </c>
      <c r="BD343" s="43">
        <v>-3.9835557686503396E-2</v>
      </c>
      <c r="BE343" s="43">
        <v>-5.1541602008506826E-2</v>
      </c>
      <c r="BF343" s="43">
        <v>-3.8582176912559746E-2</v>
      </c>
      <c r="BG343" s="43">
        <v>-4.2667635121317021E-2</v>
      </c>
      <c r="BH343" s="43">
        <v>-4.130136984412118E-2</v>
      </c>
      <c r="BI343" s="43">
        <v>-2.1760762475457433E-2</v>
      </c>
      <c r="BJ343" s="43">
        <v>-7.037651087339454E-2</v>
      </c>
      <c r="BK343" s="43">
        <v>0</v>
      </c>
      <c r="BL343" s="43">
        <v>-6.9091551855659045E-2</v>
      </c>
      <c r="BM343" s="43">
        <v>0</v>
      </c>
      <c r="BN343" s="43">
        <v>-4.9135036192466459E-2</v>
      </c>
      <c r="BO343" s="43">
        <v>-4.9891630711173286E-2</v>
      </c>
      <c r="BP343" s="43">
        <v>-3.1797407055999913E-2</v>
      </c>
      <c r="BQ343" s="43">
        <v>-1.0819539242000976E-2</v>
      </c>
      <c r="BR343" s="43">
        <v>0</v>
      </c>
      <c r="BS343" s="43">
        <v>-4.6018244106250418E-2</v>
      </c>
      <c r="BT343" s="43">
        <v>2.2135989620873492E-3</v>
      </c>
      <c r="BU343" s="43">
        <v>-6.8734698650329915E-3</v>
      </c>
      <c r="BV343" s="43">
        <v>-2.5440694836266858E-2</v>
      </c>
      <c r="BW343" s="43">
        <v>-2.9072326284527578E-2</v>
      </c>
      <c r="BX343" s="43">
        <v>-3.9095583832146279E-2</v>
      </c>
      <c r="BY343" s="43">
        <v>-1.0835070176407811E-2</v>
      </c>
      <c r="BZ343" s="43">
        <v>-1.1419309528750757E-2</v>
      </c>
      <c r="CA343" s="43">
        <v>0</v>
      </c>
      <c r="CB343" s="43">
        <v>-3.2152823816359415E-2</v>
      </c>
      <c r="CC343" s="43">
        <v>0</v>
      </c>
      <c r="CD343" s="52"/>
    </row>
    <row r="344" spans="2:99" x14ac:dyDescent="0.2">
      <c r="B344" t="s">
        <v>159</v>
      </c>
      <c r="H344" s="43">
        <v>-3.4884343760565262E-2</v>
      </c>
      <c r="I344" s="43">
        <v>2.2522528554962524E-2</v>
      </c>
      <c r="J344" s="43">
        <v>-8.5482780621145803E-3</v>
      </c>
      <c r="K344" s="43">
        <v>-2.7325403165704702E-2</v>
      </c>
      <c r="L344" s="43">
        <v>0</v>
      </c>
      <c r="M344" s="43">
        <v>7.3272903925888283E-2</v>
      </c>
      <c r="N344" s="43">
        <v>-3.5173723537300678E-3</v>
      </c>
      <c r="O344" s="43">
        <v>0</v>
      </c>
      <c r="P344" s="43">
        <v>-2.004850133781395E-2</v>
      </c>
      <c r="Q344" s="43">
        <v>-6.1602254259895316E-2</v>
      </c>
      <c r="R344" s="43">
        <v>-6.2263817721364368E-3</v>
      </c>
      <c r="S344" s="43">
        <v>-3.7531442431475652E-2</v>
      </c>
      <c r="T344" s="43">
        <v>1.9817693093254679E-2</v>
      </c>
      <c r="U344" s="43">
        <v>-8.4346727496456692E-2</v>
      </c>
      <c r="V344" s="43">
        <v>-1.8461852515013595E-2</v>
      </c>
      <c r="W344" s="43">
        <v>0</v>
      </c>
      <c r="X344" s="43">
        <v>-1.0734420588602122E-2</v>
      </c>
      <c r="Y344" s="43">
        <v>-1.7958558700652501E-2</v>
      </c>
      <c r="Z344" s="43">
        <v>-9.6312403226010441E-3</v>
      </c>
      <c r="AA344" s="43">
        <v>-5.1063834124031086E-2</v>
      </c>
      <c r="AB344" s="43">
        <v>4.7191287745889298E-3</v>
      </c>
      <c r="AC344" s="43">
        <v>-2.0035327694640215E-2</v>
      </c>
      <c r="AD344" s="43">
        <v>-3.7823667973528124E-2</v>
      </c>
      <c r="AE344" s="43">
        <v>-1.0952331176342612E-2</v>
      </c>
      <c r="AF344" s="43">
        <v>1.2002542460730932E-2</v>
      </c>
      <c r="AG344" s="43">
        <v>0</v>
      </c>
      <c r="AH344" s="43">
        <v>0</v>
      </c>
      <c r="AI344" s="43">
        <v>-1.4477462817496038E-2</v>
      </c>
      <c r="AJ344" s="43">
        <v>-8.3259606552701614E-3</v>
      </c>
      <c r="AK344" s="43">
        <v>0</v>
      </c>
      <c r="AL344" s="43">
        <v>0.10610269987014166</v>
      </c>
      <c r="AM344" s="43">
        <v>3.9474979030618598E-2</v>
      </c>
      <c r="AN344" s="43">
        <v>0</v>
      </c>
      <c r="AO344" s="43">
        <v>-1.3476239889745282E-2</v>
      </c>
      <c r="AP344" s="43">
        <v>-7.582024588707657E-3</v>
      </c>
      <c r="AQ344" s="43">
        <v>4.0118899117680296E-2</v>
      </c>
      <c r="AR344" s="43">
        <v>0</v>
      </c>
      <c r="AS344" s="287">
        <v>-2.2818765551010377E-2</v>
      </c>
      <c r="AT344" s="43">
        <v>3.2814120600249664E-3</v>
      </c>
      <c r="AU344" s="43">
        <v>7.3178951100440282E-3</v>
      </c>
      <c r="AV344" s="43">
        <v>-3.9025676658917207E-3</v>
      </c>
      <c r="AW344" s="43">
        <v>-3.5342801836149226E-4</v>
      </c>
      <c r="AX344" s="43">
        <v>0</v>
      </c>
      <c r="AY344" s="43">
        <v>-6.626650152848944E-3</v>
      </c>
      <c r="AZ344" s="43">
        <v>-4.6448539925295441E-2</v>
      </c>
      <c r="BA344" s="43">
        <v>-1.9627372257337159E-2</v>
      </c>
      <c r="BB344" s="43">
        <v>-2.9042054402366514E-3</v>
      </c>
      <c r="BC344" s="43">
        <v>0</v>
      </c>
      <c r="BD344" s="43">
        <v>-1.9735273171244797E-2</v>
      </c>
      <c r="BE344" s="43">
        <v>-2.1091491015188025E-2</v>
      </c>
      <c r="BF344" s="43">
        <v>-2.1853529131233063E-2</v>
      </c>
      <c r="BG344" s="43">
        <v>-5.5389360346287241E-2</v>
      </c>
      <c r="BH344" s="43">
        <v>8.2610970428672645E-2</v>
      </c>
      <c r="BI344" s="43">
        <v>-2.908106608525219E-2</v>
      </c>
      <c r="BJ344" s="43">
        <v>-8.3586566836752908E-3</v>
      </c>
      <c r="BK344" s="43">
        <v>0</v>
      </c>
      <c r="BL344" s="43">
        <v>-7.5031707352390961E-3</v>
      </c>
      <c r="BM344" s="43">
        <v>0</v>
      </c>
      <c r="BN344" s="43">
        <v>-3.1475896540615798E-2</v>
      </c>
      <c r="BO344" s="43">
        <v>-2.3220284226475843E-3</v>
      </c>
      <c r="BP344" s="43">
        <v>-1.8868655285982368E-2</v>
      </c>
      <c r="BQ344" s="43">
        <v>-2.5000689782726859E-2</v>
      </c>
      <c r="BR344" s="43">
        <v>0</v>
      </c>
      <c r="BS344" s="43">
        <v>-4.9263178035207966E-2</v>
      </c>
      <c r="BT344" s="43">
        <v>5.9792517653361726E-3</v>
      </c>
      <c r="BU344" s="43">
        <v>-3.0769142487093453E-3</v>
      </c>
      <c r="BV344" s="43">
        <v>-1.7212989244489701E-2</v>
      </c>
      <c r="BW344" s="43">
        <v>-2.4425987509102049E-3</v>
      </c>
      <c r="BX344" s="43">
        <v>-3.3832266678609384E-2</v>
      </c>
      <c r="BY344" s="43">
        <v>-1.9607106965566768E-2</v>
      </c>
      <c r="BZ344" s="43">
        <v>1.0355928389466794E-2</v>
      </c>
      <c r="CA344" s="43">
        <v>0</v>
      </c>
      <c r="CB344" s="43">
        <v>-1.3750272975845532E-2</v>
      </c>
      <c r="CC344" s="43">
        <v>0</v>
      </c>
    </row>
    <row r="346" spans="2:99" x14ac:dyDescent="0.2">
      <c r="B346" t="s">
        <v>279</v>
      </c>
      <c r="H346" s="51">
        <v>5.4395894834738036E-2</v>
      </c>
      <c r="I346" s="51">
        <v>5.4395894834738036E-2</v>
      </c>
      <c r="J346" s="51">
        <v>5.4395894834738036E-2</v>
      </c>
      <c r="K346" s="51">
        <v>5.4395894834738036E-2</v>
      </c>
      <c r="L346" s="51" t="e">
        <v>#DIV/0!</v>
      </c>
      <c r="M346" s="51">
        <v>5.4395894834738036E-2</v>
      </c>
      <c r="N346" s="51">
        <v>5.4395894834738036E-2</v>
      </c>
      <c r="O346" s="51" t="e">
        <v>#DIV/0!</v>
      </c>
      <c r="P346" s="51">
        <v>5.4395894834738036E-2</v>
      </c>
      <c r="Q346" s="51">
        <v>5.4395894834738036E-2</v>
      </c>
      <c r="R346" s="51">
        <v>5.4395894834738036E-2</v>
      </c>
      <c r="S346" s="51">
        <v>5.4395894834738036E-2</v>
      </c>
      <c r="T346" s="51">
        <v>5.4395894834738036E-2</v>
      </c>
      <c r="U346" s="51">
        <v>5.4395894834738036E-2</v>
      </c>
      <c r="V346" s="51">
        <v>5.4395894834738036E-2</v>
      </c>
      <c r="W346" s="51" t="e">
        <v>#DIV/0!</v>
      </c>
      <c r="X346" s="51">
        <v>5.4395894834738036E-2</v>
      </c>
      <c r="Y346" s="51">
        <v>5.4395894834738036E-2</v>
      </c>
      <c r="Z346" s="51">
        <v>5.4395894834738036E-2</v>
      </c>
      <c r="AA346" s="51">
        <v>5.4395894834738036E-2</v>
      </c>
      <c r="AB346" s="51">
        <v>5.4395894834738036E-2</v>
      </c>
      <c r="AC346" s="51">
        <v>5.4395894834738036E-2</v>
      </c>
      <c r="AD346" s="51">
        <v>5.4395894834738036E-2</v>
      </c>
      <c r="AE346" s="51">
        <v>5.4395894834738036E-2</v>
      </c>
      <c r="AF346" s="51">
        <v>5.4395894834738036E-2</v>
      </c>
      <c r="AG346" s="51">
        <v>5.4395894834738036E-2</v>
      </c>
      <c r="AH346" s="51" t="e">
        <v>#DIV/0!</v>
      </c>
      <c r="AI346" s="51">
        <v>5.4395894834738036E-2</v>
      </c>
      <c r="AJ346" s="51">
        <v>5.4395894834738036E-2</v>
      </c>
      <c r="AK346" s="51" t="e">
        <v>#DIV/0!</v>
      </c>
      <c r="AL346" s="51">
        <v>5.4395894834738036E-2</v>
      </c>
      <c r="AM346" s="51">
        <v>5.4395894834738036E-2</v>
      </c>
      <c r="AN346" s="51" t="e">
        <v>#DIV/0!</v>
      </c>
      <c r="AO346" s="51">
        <v>5.4395894834738036E-2</v>
      </c>
      <c r="AP346" s="51">
        <v>5.4395894834738036E-2</v>
      </c>
      <c r="AQ346" s="51">
        <v>5.4395894834738036E-2</v>
      </c>
      <c r="AR346" s="51" t="e">
        <v>#DIV/0!</v>
      </c>
      <c r="AS346" s="777">
        <v>5.4395894834737828E-2</v>
      </c>
      <c r="AT346" s="51">
        <v>5.4395894834738036E-2</v>
      </c>
      <c r="AU346" s="51">
        <v>5.4395894834738036E-2</v>
      </c>
      <c r="AV346" s="51">
        <v>5.4395894834738036E-2</v>
      </c>
      <c r="AW346" s="51">
        <v>5.4395894834738036E-2</v>
      </c>
      <c r="AX346" s="51" t="e">
        <v>#DIV/0!</v>
      </c>
      <c r="AY346" s="51">
        <v>5.4395894834738036E-2</v>
      </c>
      <c r="AZ346" s="51">
        <v>5.4395894834738036E-2</v>
      </c>
      <c r="BA346" s="51">
        <v>5.4395894834738036E-2</v>
      </c>
      <c r="BB346" s="51">
        <v>5.4395894834738036E-2</v>
      </c>
      <c r="BC346" s="51" t="e">
        <v>#DIV/0!</v>
      </c>
      <c r="BD346" s="51">
        <v>5.4395894834738036E-2</v>
      </c>
      <c r="BE346" s="51">
        <v>5.4395894834738036E-2</v>
      </c>
      <c r="BF346" s="51">
        <v>5.4395894834738036E-2</v>
      </c>
      <c r="BG346" s="51">
        <v>5.4395894834738036E-2</v>
      </c>
      <c r="BH346" s="51">
        <v>5.4395894834738036E-2</v>
      </c>
      <c r="BI346" s="51">
        <v>5.4395894834738036E-2</v>
      </c>
      <c r="BJ346" s="51">
        <v>5.4395894834738036E-2</v>
      </c>
      <c r="BK346" s="51" t="e">
        <v>#DIV/0!</v>
      </c>
      <c r="BL346" s="51">
        <v>5.4395894834738036E-2</v>
      </c>
      <c r="BM346" s="51" t="e">
        <v>#DIV/0!</v>
      </c>
      <c r="BN346" s="51">
        <v>5.4395894834738036E-2</v>
      </c>
      <c r="BO346" s="51">
        <v>5.4395894834738036E-2</v>
      </c>
      <c r="BP346" s="51">
        <v>5.4395894834738036E-2</v>
      </c>
      <c r="BQ346" s="51">
        <v>5.4395894834738036E-2</v>
      </c>
      <c r="BR346" s="51" t="e">
        <v>#DIV/0!</v>
      </c>
      <c r="BS346" s="51">
        <v>5.4395894834738036E-2</v>
      </c>
      <c r="BT346" s="51">
        <v>5.4395894834738036E-2</v>
      </c>
      <c r="BU346" s="51">
        <v>5.4395894834738036E-2</v>
      </c>
      <c r="BV346" s="51">
        <v>5.4395894834738036E-2</v>
      </c>
      <c r="BW346" s="51">
        <v>5.4395894834738036E-2</v>
      </c>
      <c r="BX346" s="51">
        <v>5.4395894834738036E-2</v>
      </c>
      <c r="BY346" s="51">
        <v>5.4395894834738036E-2</v>
      </c>
      <c r="BZ346" s="51">
        <v>5.4395894834738036E-2</v>
      </c>
      <c r="CA346" s="51" t="e">
        <v>#DIV/0!</v>
      </c>
      <c r="CB346" s="51">
        <v>5.4395894834738036E-2</v>
      </c>
      <c r="CC346" s="51" t="e">
        <v>#DIV/0!</v>
      </c>
    </row>
    <row r="347" spans="2:99" x14ac:dyDescent="0.2">
      <c r="C347" t="s">
        <v>280</v>
      </c>
      <c r="H347" s="52">
        <v>7.0404935826117857E-2</v>
      </c>
      <c r="I347" s="52">
        <v>7.0404935826117857E-2</v>
      </c>
      <c r="J347" s="52">
        <v>7.0404935826117857E-2</v>
      </c>
      <c r="K347" s="52">
        <v>7.0404935826117857E-2</v>
      </c>
      <c r="L347" s="52">
        <v>7.0404935826117857E-2</v>
      </c>
      <c r="M347" s="52">
        <v>7.0404935826117857E-2</v>
      </c>
      <c r="N347" s="52">
        <v>7.0404935826117857E-2</v>
      </c>
      <c r="O347" s="52">
        <v>7.0404935826117857E-2</v>
      </c>
      <c r="P347" s="52">
        <v>7.0404935826117857E-2</v>
      </c>
      <c r="Q347" s="52">
        <v>7.0404935826117857E-2</v>
      </c>
      <c r="R347" s="52">
        <v>7.0404935826117857E-2</v>
      </c>
      <c r="S347" s="52">
        <v>7.0404935826117857E-2</v>
      </c>
      <c r="T347" s="52">
        <v>7.0404935826117857E-2</v>
      </c>
      <c r="U347" s="52">
        <v>7.0404935826117857E-2</v>
      </c>
      <c r="V347" s="52">
        <v>7.0404935826117857E-2</v>
      </c>
      <c r="W347" s="52">
        <v>7.0404935826117857E-2</v>
      </c>
      <c r="X347" s="52">
        <v>7.0404935826117857E-2</v>
      </c>
      <c r="Y347" s="52">
        <v>7.0404935826117857E-2</v>
      </c>
      <c r="Z347" s="52">
        <v>7.0404935826117857E-2</v>
      </c>
      <c r="AA347" s="52">
        <v>7.0404935826117857E-2</v>
      </c>
      <c r="AB347" s="52">
        <v>7.0404935826117857E-2</v>
      </c>
      <c r="AC347" s="52">
        <v>7.0404935826117857E-2</v>
      </c>
      <c r="AD347" s="52">
        <v>7.0404935826117857E-2</v>
      </c>
      <c r="AE347" s="52">
        <v>7.0404935826117857E-2</v>
      </c>
      <c r="AF347" s="52">
        <v>7.0404935826117857E-2</v>
      </c>
      <c r="AG347" s="52">
        <v>7.0404935826117857E-2</v>
      </c>
      <c r="AH347" s="52">
        <v>7.0404935826117857E-2</v>
      </c>
      <c r="AI347" s="52">
        <v>7.0404935826117857E-2</v>
      </c>
      <c r="AJ347" s="52">
        <v>7.0404935826117857E-2</v>
      </c>
      <c r="AK347" s="52">
        <v>7.0404935826117857E-2</v>
      </c>
      <c r="AL347" s="52">
        <v>7.0404935826117857E-2</v>
      </c>
      <c r="AM347" s="52">
        <v>7.0404935826117857E-2</v>
      </c>
      <c r="AN347" s="52">
        <v>7.0404935826117857E-2</v>
      </c>
      <c r="AO347" s="52">
        <v>7.0404935826117857E-2</v>
      </c>
      <c r="AP347" s="52">
        <v>7.0404935826117857E-2</v>
      </c>
      <c r="AQ347" s="52">
        <v>7.0404935826117857E-2</v>
      </c>
      <c r="AR347" s="52">
        <v>7.0404935826117857E-2</v>
      </c>
      <c r="AS347" s="788">
        <v>7.0404935826117857E-2</v>
      </c>
      <c r="AT347" s="52">
        <v>7.0404935826117857E-2</v>
      </c>
      <c r="AU347" s="52">
        <v>7.0404935826117857E-2</v>
      </c>
      <c r="AV347" s="52">
        <v>7.0404935826117857E-2</v>
      </c>
      <c r="AW347" s="52">
        <v>7.0404935826117857E-2</v>
      </c>
      <c r="AX347" s="52">
        <v>7.0404935826117857E-2</v>
      </c>
      <c r="AY347" s="52">
        <v>7.0404935826117857E-2</v>
      </c>
      <c r="AZ347" s="52">
        <v>7.0404935826117857E-2</v>
      </c>
      <c r="BA347" s="52">
        <v>7.0404935826117857E-2</v>
      </c>
      <c r="BB347" s="52">
        <v>7.0404935826117857E-2</v>
      </c>
      <c r="BC347" s="52">
        <v>7.0404935826117857E-2</v>
      </c>
      <c r="BD347" s="52">
        <v>7.0404935826117857E-2</v>
      </c>
      <c r="BE347" s="52">
        <v>7.0404935826117857E-2</v>
      </c>
      <c r="BF347" s="52">
        <v>7.0404935826117857E-2</v>
      </c>
      <c r="BG347" s="52">
        <v>7.0404935826117857E-2</v>
      </c>
      <c r="BH347" s="52">
        <v>7.0404935826117857E-2</v>
      </c>
      <c r="BI347" s="52">
        <v>7.0404935826117857E-2</v>
      </c>
      <c r="BJ347" s="52">
        <v>7.0404935826117857E-2</v>
      </c>
      <c r="BK347" s="52">
        <v>7.0404935826117857E-2</v>
      </c>
      <c r="BL347" s="52">
        <v>7.0404935826117857E-2</v>
      </c>
      <c r="BM347" s="52">
        <v>7.0404935826117857E-2</v>
      </c>
      <c r="BN347" s="52">
        <v>7.0404935826117857E-2</v>
      </c>
      <c r="BO347" s="52">
        <v>7.0404935826117857E-2</v>
      </c>
      <c r="BP347" s="52">
        <v>7.0404935826117857E-2</v>
      </c>
      <c r="BQ347" s="52">
        <v>7.0404935826117857E-2</v>
      </c>
      <c r="BR347" s="52">
        <v>7.0404935826117857E-2</v>
      </c>
      <c r="BS347" s="52">
        <v>7.0404935826117857E-2</v>
      </c>
      <c r="BT347" s="52">
        <v>7.0404935826117857E-2</v>
      </c>
      <c r="BU347" s="52">
        <v>7.0404935826117857E-2</v>
      </c>
      <c r="BV347" s="52">
        <v>7.0404935826117857E-2</v>
      </c>
      <c r="BW347" s="52">
        <v>7.0404935826117857E-2</v>
      </c>
      <c r="BX347" s="52">
        <v>7.0404935826117857E-2</v>
      </c>
      <c r="BY347" s="52">
        <v>7.0404935826117857E-2</v>
      </c>
      <c r="BZ347" s="52">
        <v>7.0404935826117857E-2</v>
      </c>
      <c r="CA347" s="52">
        <v>7.0404935826117857E-2</v>
      </c>
      <c r="CB347" s="52">
        <v>7.0404935826117857E-2</v>
      </c>
      <c r="CC347" s="52">
        <v>7.0404935826117857E-2</v>
      </c>
    </row>
    <row r="348" spans="2:99" x14ac:dyDescent="0.2">
      <c r="C348" t="s">
        <v>281</v>
      </c>
      <c r="H348" s="52">
        <v>1.7041465854851615E-2</v>
      </c>
      <c r="I348" s="52">
        <v>1.7041465854851615E-2</v>
      </c>
      <c r="J348" s="52">
        <v>1.7041465854851615E-2</v>
      </c>
      <c r="K348" s="52">
        <v>1.7041465854851615E-2</v>
      </c>
      <c r="L348" s="52">
        <v>1.7041465854851615E-2</v>
      </c>
      <c r="M348" s="52">
        <v>1.7041465854851615E-2</v>
      </c>
      <c r="N348" s="52">
        <v>1.7041465854851615E-2</v>
      </c>
      <c r="O348" s="52">
        <v>1.7041465854851615E-2</v>
      </c>
      <c r="P348" s="52">
        <v>1.7041465854851615E-2</v>
      </c>
      <c r="Q348" s="52">
        <v>1.7041465854851615E-2</v>
      </c>
      <c r="R348" s="52">
        <v>1.7041465854851615E-2</v>
      </c>
      <c r="S348" s="52">
        <v>1.7041465854851615E-2</v>
      </c>
      <c r="T348" s="52">
        <v>1.7041465854851615E-2</v>
      </c>
      <c r="U348" s="52">
        <v>1.7041465854851615E-2</v>
      </c>
      <c r="V348" s="52">
        <v>1.7041465854851615E-2</v>
      </c>
      <c r="W348" s="52">
        <v>1.7041465854851615E-2</v>
      </c>
      <c r="X348" s="52">
        <v>1.7041465854851615E-2</v>
      </c>
      <c r="Y348" s="52">
        <v>1.7041465854851615E-2</v>
      </c>
      <c r="Z348" s="52">
        <v>1.7041465854851615E-2</v>
      </c>
      <c r="AA348" s="52">
        <v>1.7041465854851615E-2</v>
      </c>
      <c r="AB348" s="52">
        <v>1.7041465854851615E-2</v>
      </c>
      <c r="AC348" s="52">
        <v>1.7041465854851615E-2</v>
      </c>
      <c r="AD348" s="52">
        <v>1.7041465854851615E-2</v>
      </c>
      <c r="AE348" s="52">
        <v>1.7041465854851615E-2</v>
      </c>
      <c r="AF348" s="52">
        <v>1.7041465854851615E-2</v>
      </c>
      <c r="AG348" s="52">
        <v>1.7041465854851615E-2</v>
      </c>
      <c r="AH348" s="52">
        <v>1.7041465854851615E-2</v>
      </c>
      <c r="AI348" s="52">
        <v>1.7041465854851615E-2</v>
      </c>
      <c r="AJ348" s="52">
        <v>1.7041465854851615E-2</v>
      </c>
      <c r="AK348" s="52">
        <v>1.7041465854851615E-2</v>
      </c>
      <c r="AL348" s="52">
        <v>1.7041465854851615E-2</v>
      </c>
      <c r="AM348" s="52">
        <v>1.7041465854851615E-2</v>
      </c>
      <c r="AN348" s="52">
        <v>1.7041465854851615E-2</v>
      </c>
      <c r="AO348" s="52">
        <v>1.7041465854851615E-2</v>
      </c>
      <c r="AP348" s="52">
        <v>1.7041465854851615E-2</v>
      </c>
      <c r="AQ348" s="52">
        <v>1.7041465854851615E-2</v>
      </c>
      <c r="AR348" s="52">
        <v>1.7041465854851615E-2</v>
      </c>
      <c r="AS348" s="788">
        <v>1.7041465854851615E-2</v>
      </c>
      <c r="AT348" s="52">
        <v>1.7041465854851615E-2</v>
      </c>
      <c r="AU348" s="52">
        <v>1.7041465854851615E-2</v>
      </c>
      <c r="AV348" s="52">
        <v>1.7041465854851615E-2</v>
      </c>
      <c r="AW348" s="52">
        <v>1.7041465854851615E-2</v>
      </c>
      <c r="AX348" s="52">
        <v>1.7041465854851615E-2</v>
      </c>
      <c r="AY348" s="52">
        <v>1.7041465854851615E-2</v>
      </c>
      <c r="AZ348" s="52">
        <v>1.7041465854851615E-2</v>
      </c>
      <c r="BA348" s="52">
        <v>1.7041465854851615E-2</v>
      </c>
      <c r="BB348" s="52">
        <v>1.7041465854851615E-2</v>
      </c>
      <c r="BC348" s="52">
        <v>1.7041465854851615E-2</v>
      </c>
      <c r="BD348" s="52">
        <v>1.7041465854851615E-2</v>
      </c>
      <c r="BE348" s="52">
        <v>1.7041465854851615E-2</v>
      </c>
      <c r="BF348" s="52">
        <v>1.7041465854851615E-2</v>
      </c>
      <c r="BG348" s="52">
        <v>1.7041465854851615E-2</v>
      </c>
      <c r="BH348" s="52">
        <v>1.7041465854851615E-2</v>
      </c>
      <c r="BI348" s="52">
        <v>1.7041465854851615E-2</v>
      </c>
      <c r="BJ348" s="52">
        <v>1.7041465854851615E-2</v>
      </c>
      <c r="BK348" s="52">
        <v>1.7041465854851615E-2</v>
      </c>
      <c r="BL348" s="52">
        <v>1.7041465854851615E-2</v>
      </c>
      <c r="BM348" s="52">
        <v>1.7041465854851615E-2</v>
      </c>
      <c r="BN348" s="52">
        <v>1.7041465854851615E-2</v>
      </c>
      <c r="BO348" s="52">
        <v>1.7041465854851615E-2</v>
      </c>
      <c r="BP348" s="52">
        <v>1.7041465854851615E-2</v>
      </c>
      <c r="BQ348" s="52">
        <v>1.7041465854851615E-2</v>
      </c>
      <c r="BR348" s="52">
        <v>1.7041465854851615E-2</v>
      </c>
      <c r="BS348" s="52">
        <v>1.7041465854851615E-2</v>
      </c>
      <c r="BT348" s="52">
        <v>1.7041465854851615E-2</v>
      </c>
      <c r="BU348" s="52">
        <v>1.7041465854851615E-2</v>
      </c>
      <c r="BV348" s="52">
        <v>1.7041465854851615E-2</v>
      </c>
      <c r="BW348" s="52">
        <v>1.7041465854851615E-2</v>
      </c>
      <c r="BX348" s="52">
        <v>1.7041465854851615E-2</v>
      </c>
      <c r="BY348" s="52">
        <v>1.7041465854851615E-2</v>
      </c>
      <c r="BZ348" s="52">
        <v>1.7041465854851615E-2</v>
      </c>
      <c r="CA348" s="52">
        <v>1.7041465854851615E-2</v>
      </c>
      <c r="CB348" s="52">
        <v>1.7041465854851615E-2</v>
      </c>
      <c r="CC348" s="52">
        <v>1.7041465854851615E-2</v>
      </c>
    </row>
    <row r="350" spans="2:99" x14ac:dyDescent="0.2">
      <c r="B350" t="s">
        <v>282</v>
      </c>
      <c r="H350" s="51">
        <v>-4.9497217448756188E-2</v>
      </c>
      <c r="I350" s="51">
        <v>-4.9497217448756188E-2</v>
      </c>
      <c r="J350" s="51">
        <v>-4.9497217448756188E-2</v>
      </c>
      <c r="K350" s="51">
        <v>-4.9497217448756188E-2</v>
      </c>
      <c r="L350" s="51" t="e">
        <v>#DIV/0!</v>
      </c>
      <c r="M350" s="51">
        <v>-4.9497217448756188E-2</v>
      </c>
      <c r="N350" s="51">
        <v>-4.9497217448756188E-2</v>
      </c>
      <c r="O350" s="51" t="e">
        <v>#DIV/0!</v>
      </c>
      <c r="P350" s="51">
        <v>-4.9497217448756188E-2</v>
      </c>
      <c r="Q350" s="51">
        <v>-4.9497217448756188E-2</v>
      </c>
      <c r="R350" s="51">
        <v>-4.9497217448756188E-2</v>
      </c>
      <c r="S350" s="51">
        <v>-4.9497217448756188E-2</v>
      </c>
      <c r="T350" s="51">
        <v>-4.9497217448756188E-2</v>
      </c>
      <c r="U350" s="51">
        <v>-4.9497217448756188E-2</v>
      </c>
      <c r="V350" s="51">
        <v>-4.9497217448756188E-2</v>
      </c>
      <c r="W350" s="51" t="e">
        <v>#DIV/0!</v>
      </c>
      <c r="X350" s="51">
        <v>-4.9497217448756188E-2</v>
      </c>
      <c r="Y350" s="51">
        <v>-4.9497217448756188E-2</v>
      </c>
      <c r="Z350" s="51">
        <v>-4.9497217448756188E-2</v>
      </c>
      <c r="AA350" s="51">
        <v>-4.9497217448756188E-2</v>
      </c>
      <c r="AB350" s="51">
        <v>-4.9497217448756188E-2</v>
      </c>
      <c r="AC350" s="51">
        <v>-4.9497217448756188E-2</v>
      </c>
      <c r="AD350" s="51">
        <v>-4.9497217448756188E-2</v>
      </c>
      <c r="AE350" s="51">
        <v>-4.9497217448756188E-2</v>
      </c>
      <c r="AF350" s="51">
        <v>-4.9497217448756188E-2</v>
      </c>
      <c r="AG350" s="51" t="e">
        <v>#DIV/0!</v>
      </c>
      <c r="AH350" s="51" t="e">
        <v>#DIV/0!</v>
      </c>
      <c r="AI350" s="51">
        <v>-4.9497217448756188E-2</v>
      </c>
      <c r="AJ350" s="51">
        <v>-4.9497217448756188E-2</v>
      </c>
      <c r="AK350" s="51" t="e">
        <v>#DIV/0!</v>
      </c>
      <c r="AL350" s="51">
        <v>-4.9497217448756188E-2</v>
      </c>
      <c r="AM350" s="51">
        <v>-4.9497217448756188E-2</v>
      </c>
      <c r="AN350" s="51" t="e">
        <v>#DIV/0!</v>
      </c>
      <c r="AO350" s="51">
        <v>-4.9497217448756188E-2</v>
      </c>
      <c r="AP350" s="51">
        <v>-4.9497217448756188E-2</v>
      </c>
      <c r="AQ350" s="51">
        <v>-4.9497217448756188E-2</v>
      </c>
      <c r="AR350" s="51" t="e">
        <v>#DIV/0!</v>
      </c>
      <c r="AS350" s="777">
        <v>-4.9497217448756188E-2</v>
      </c>
      <c r="AT350" s="51">
        <v>-4.9497217448756188E-2</v>
      </c>
      <c r="AU350" s="51">
        <v>-4.9497217448756188E-2</v>
      </c>
      <c r="AV350" s="51">
        <v>-4.9497217448756188E-2</v>
      </c>
      <c r="AW350" s="51">
        <v>-4.9497217448756188E-2</v>
      </c>
      <c r="AX350" s="51" t="e">
        <v>#DIV/0!</v>
      </c>
      <c r="AY350" s="51">
        <v>-4.9497217448756188E-2</v>
      </c>
      <c r="AZ350" s="51">
        <v>-4.9497217448756188E-2</v>
      </c>
      <c r="BA350" s="51">
        <v>-4.9497217448756188E-2</v>
      </c>
      <c r="BB350" s="51">
        <v>-4.9497217448756188E-2</v>
      </c>
      <c r="BC350" s="51" t="e">
        <v>#DIV/0!</v>
      </c>
      <c r="BD350" s="51">
        <v>-4.9497217448756188E-2</v>
      </c>
      <c r="BE350" s="51">
        <v>-4.9497217448756188E-2</v>
      </c>
      <c r="BF350" s="51">
        <v>-4.9497217448756188E-2</v>
      </c>
      <c r="BG350" s="51">
        <v>-4.9497217448756188E-2</v>
      </c>
      <c r="BH350" s="51">
        <v>-4.9497217448756188E-2</v>
      </c>
      <c r="BI350" s="51">
        <v>-4.9497217448756188E-2</v>
      </c>
      <c r="BJ350" s="51">
        <v>-4.9497217448756188E-2</v>
      </c>
      <c r="BK350" s="51" t="e">
        <v>#DIV/0!</v>
      </c>
      <c r="BL350" s="51">
        <v>-4.9497217448756188E-2</v>
      </c>
      <c r="BM350" s="51" t="e">
        <v>#DIV/0!</v>
      </c>
      <c r="BN350" s="51">
        <v>-4.9497217448756188E-2</v>
      </c>
      <c r="BO350" s="51">
        <v>-4.9497217448756188E-2</v>
      </c>
      <c r="BP350" s="51">
        <v>-4.9497217448756188E-2</v>
      </c>
      <c r="BQ350" s="51">
        <v>-4.9497217448756188E-2</v>
      </c>
      <c r="BR350" s="51" t="e">
        <v>#DIV/0!</v>
      </c>
      <c r="BS350" s="51">
        <v>-4.9497217448756188E-2</v>
      </c>
      <c r="BT350" s="51">
        <v>-4.9497217448756188E-2</v>
      </c>
      <c r="BU350" s="51">
        <v>-4.9497217448756188E-2</v>
      </c>
      <c r="BV350" s="51">
        <v>-4.9497217448756188E-2</v>
      </c>
      <c r="BW350" s="51">
        <v>-4.9497217448756188E-2</v>
      </c>
      <c r="BX350" s="51">
        <v>-4.9497217448756188E-2</v>
      </c>
      <c r="BY350" s="51">
        <v>-4.9497217448756188E-2</v>
      </c>
      <c r="BZ350" s="51">
        <v>-4.9497217448756188E-2</v>
      </c>
      <c r="CA350" s="51" t="e">
        <v>#DIV/0!</v>
      </c>
      <c r="CB350" s="51">
        <v>-4.9497217448756188E-2</v>
      </c>
      <c r="CC350" s="51" t="e">
        <v>#DIV/0!</v>
      </c>
    </row>
    <row r="352" spans="2:99" x14ac:dyDescent="0.2">
      <c r="B352" t="s">
        <v>283</v>
      </c>
      <c r="H352" s="51">
        <v>6.5790118555344501E-2</v>
      </c>
      <c r="I352" s="51">
        <v>9.535718879522103E-3</v>
      </c>
      <c r="J352" s="51">
        <v>-4.7631522550518073E-5</v>
      </c>
      <c r="K352" s="51">
        <v>2.9312661520476759E-2</v>
      </c>
      <c r="L352" s="51" t="e">
        <v>#DIV/0!</v>
      </c>
      <c r="M352" s="51">
        <v>3.2938622832204951E-3</v>
      </c>
      <c r="N352" s="51">
        <v>-6.6219523472644192E-4</v>
      </c>
      <c r="O352" s="51" t="e">
        <v>#DIV/0!</v>
      </c>
      <c r="P352" s="51">
        <v>2.7181457822867426E-2</v>
      </c>
      <c r="Q352" s="51">
        <v>4.1733987106733067E-3</v>
      </c>
      <c r="R352" s="51">
        <v>4.4642987963510961E-2</v>
      </c>
      <c r="S352" s="51">
        <v>6.178448877394686E-3</v>
      </c>
      <c r="T352" s="51">
        <v>1.2194032847799539E-2</v>
      </c>
      <c r="U352" s="51">
        <v>6.5464606445086214E-3</v>
      </c>
      <c r="V352" s="51">
        <v>6.5630175515435377E-5</v>
      </c>
      <c r="W352" s="51" t="e">
        <v>#DIV/0!</v>
      </c>
      <c r="X352" s="51">
        <v>6.9754232039966932E-2</v>
      </c>
      <c r="Y352" s="51">
        <v>8.5257346092995248E-2</v>
      </c>
      <c r="Z352" s="51">
        <v>6.7246714551005725E-3</v>
      </c>
      <c r="AA352" s="51">
        <v>-1.407931177805778E-2</v>
      </c>
      <c r="AB352" s="51">
        <v>0.10473226378501566</v>
      </c>
      <c r="AC352" s="51">
        <v>-1.2245881856474553E-3</v>
      </c>
      <c r="AD352" s="51">
        <v>3.3415904828610558E-4</v>
      </c>
      <c r="AE352" s="51">
        <v>4.1811717278078305E-3</v>
      </c>
      <c r="AF352" s="51">
        <v>6.397769205044683E-2</v>
      </c>
      <c r="AG352" s="51" t="e">
        <v>#DIV/0!</v>
      </c>
      <c r="AH352" s="51" t="e">
        <v>#DIV/0!</v>
      </c>
      <c r="AI352" s="51">
        <v>9.2621001136943167E-3</v>
      </c>
      <c r="AJ352" s="51">
        <v>1.7778281631354937E-2</v>
      </c>
      <c r="AK352" s="51" t="e">
        <v>#DIV/0!</v>
      </c>
      <c r="AL352" s="51">
        <v>-4.1450777795566516E-4</v>
      </c>
      <c r="AM352" s="51">
        <v>3.2990711693197811E-3</v>
      </c>
      <c r="AN352" s="51" t="e">
        <v>#DIV/0!</v>
      </c>
      <c r="AO352" s="51">
        <v>4.6243829560368082E-4</v>
      </c>
      <c r="AP352" s="51">
        <v>4.4989950620295087E-3</v>
      </c>
      <c r="AQ352" s="51">
        <v>4.6830850666560626E-2</v>
      </c>
      <c r="AR352" s="51" t="e">
        <v>#DIV/0!</v>
      </c>
      <c r="AS352" s="777">
        <v>-2.4879735859549838E-3</v>
      </c>
      <c r="AT352" s="51">
        <v>3.8319911711189318E-3</v>
      </c>
      <c r="AU352" s="51">
        <v>2.9110285208632188E-2</v>
      </c>
      <c r="AV352" s="51">
        <v>-1.5661631038699775E-2</v>
      </c>
      <c r="AW352" s="51">
        <v>6.0138429364398451E-3</v>
      </c>
      <c r="AX352" s="51" t="e">
        <v>#DIV/0!</v>
      </c>
      <c r="AY352" s="51">
        <v>5.4349021911169422E-2</v>
      </c>
      <c r="AZ352" s="51">
        <v>-1.8523326157299266E-3</v>
      </c>
      <c r="BA352" s="51">
        <v>2.9649055248719875E-2</v>
      </c>
      <c r="BB352" s="51">
        <v>5.1311485154908352E-3</v>
      </c>
      <c r="BC352" s="51" t="e">
        <v>#DIV/0!</v>
      </c>
      <c r="BD352" s="51">
        <v>-1.0391895257625275E-3</v>
      </c>
      <c r="BE352" s="51">
        <v>0</v>
      </c>
      <c r="BF352" s="51">
        <v>1.4141804459976089E-2</v>
      </c>
      <c r="BG352" s="51">
        <v>8.7131226601166421E-3</v>
      </c>
      <c r="BH352" s="51">
        <v>-5.6081281186005577E-3</v>
      </c>
      <c r="BI352" s="51">
        <v>-5.5757938231009163E-3</v>
      </c>
      <c r="BJ352" s="51">
        <v>7.198805701291193E-2</v>
      </c>
      <c r="BK352" s="51" t="e">
        <v>#DIV/0!</v>
      </c>
      <c r="BL352" s="51">
        <v>2.2141146909466928E-3</v>
      </c>
      <c r="BM352" s="51" t="e">
        <v>#DIV/0!</v>
      </c>
      <c r="BN352" s="51">
        <v>5.2809718215253963E-4</v>
      </c>
      <c r="BO352" s="51">
        <v>1.0989837602533671E-2</v>
      </c>
      <c r="BP352" s="51">
        <v>6.1004540998330463E-3</v>
      </c>
      <c r="BQ352" s="51">
        <v>6.3416173758045119E-2</v>
      </c>
      <c r="BR352" s="51" t="e">
        <v>#DIV/0!</v>
      </c>
      <c r="BS352" s="51">
        <v>8.1468882515470069E-4</v>
      </c>
      <c r="BT352" s="51">
        <v>-6.1643002503717886E-3</v>
      </c>
      <c r="BU352" s="51">
        <v>3.8429003446998587E-2</v>
      </c>
      <c r="BV352" s="51">
        <v>9.1519758030242145E-3</v>
      </c>
      <c r="BW352" s="51">
        <v>9.3665489747489887E-3</v>
      </c>
      <c r="BX352" s="51">
        <v>4.9903701740070579E-3</v>
      </c>
      <c r="BY352" s="51">
        <v>6.1596354190010267E-3</v>
      </c>
      <c r="BZ352" s="51">
        <v>5.6571817548014408E-2</v>
      </c>
      <c r="CA352" s="51" t="e">
        <v>#DIV/0!</v>
      </c>
      <c r="CB352" s="51">
        <v>1.0225274577244592E-2</v>
      </c>
      <c r="CC352" s="51" t="e">
        <v>#DIV/0!</v>
      </c>
    </row>
    <row r="353" spans="2:83" x14ac:dyDescent="0.2">
      <c r="B353" t="s">
        <v>284</v>
      </c>
    </row>
    <row r="356" spans="2:83" x14ac:dyDescent="0.2">
      <c r="B356" t="s">
        <v>285</v>
      </c>
      <c r="I356" t="s">
        <v>20</v>
      </c>
      <c r="J356" t="s">
        <v>21</v>
      </c>
      <c r="K356" t="s">
        <v>22</v>
      </c>
      <c r="L356" t="s">
        <v>23</v>
      </c>
      <c r="M356" t="s">
        <v>24</v>
      </c>
      <c r="N356" t="s">
        <v>25</v>
      </c>
      <c r="O356" t="s">
        <v>26</v>
      </c>
      <c r="P356" t="s">
        <v>27</v>
      </c>
      <c r="Q356" t="s">
        <v>28</v>
      </c>
      <c r="R356" t="s">
        <v>29</v>
      </c>
      <c r="S356" t="s">
        <v>1272</v>
      </c>
      <c r="T356" t="s">
        <v>30</v>
      </c>
      <c r="U356" t="s">
        <v>31</v>
      </c>
      <c r="V356">
        <v>0</v>
      </c>
      <c r="W356" t="s">
        <v>32</v>
      </c>
      <c r="X356" t="s">
        <v>1273</v>
      </c>
      <c r="Y356" t="s">
        <v>34</v>
      </c>
      <c r="Z356" t="s">
        <v>246</v>
      </c>
      <c r="AA356" t="s">
        <v>35</v>
      </c>
      <c r="AB356" t="s">
        <v>36</v>
      </c>
      <c r="AC356" t="s">
        <v>37</v>
      </c>
      <c r="AD356" t="s">
        <v>38</v>
      </c>
      <c r="AE356" t="s">
        <v>39</v>
      </c>
      <c r="AF356" t="s">
        <v>247</v>
      </c>
      <c r="AG356" t="s">
        <v>41</v>
      </c>
      <c r="AH356" t="s">
        <v>42</v>
      </c>
      <c r="AI356" t="s">
        <v>43</v>
      </c>
      <c r="AJ356" t="s">
        <v>44</v>
      </c>
      <c r="AK356" t="s">
        <v>45</v>
      </c>
      <c r="AL356" t="s">
        <v>46</v>
      </c>
      <c r="AM356" t="s">
        <v>47</v>
      </c>
      <c r="AN356" t="s">
        <v>48</v>
      </c>
      <c r="AO356" t="s">
        <v>49</v>
      </c>
      <c r="AP356" t="s">
        <v>50</v>
      </c>
      <c r="AQ356" t="s">
        <v>97</v>
      </c>
      <c r="AR356" t="s">
        <v>248</v>
      </c>
      <c r="AS356" s="336" t="s">
        <v>52</v>
      </c>
      <c r="AT356" t="s">
        <v>53</v>
      </c>
      <c r="AU356" t="s">
        <v>54</v>
      </c>
      <c r="AV356" t="s">
        <v>55</v>
      </c>
      <c r="AW356" t="s">
        <v>56</v>
      </c>
      <c r="AX356" t="s">
        <v>57</v>
      </c>
      <c r="AY356" t="s">
        <v>58</v>
      </c>
      <c r="AZ356" t="s">
        <v>59</v>
      </c>
      <c r="BA356" t="s">
        <v>60</v>
      </c>
      <c r="BB356" t="s">
        <v>61</v>
      </c>
      <c r="BC356" t="s">
        <v>1128</v>
      </c>
      <c r="BD356" t="s">
        <v>63</v>
      </c>
      <c r="BE356" t="s">
        <v>64</v>
      </c>
      <c r="BF356" t="s">
        <v>65</v>
      </c>
      <c r="BG356" t="s">
        <v>66</v>
      </c>
      <c r="BH356" t="s">
        <v>67</v>
      </c>
      <c r="BI356" t="s">
        <v>68</v>
      </c>
      <c r="BJ356" t="s">
        <v>69</v>
      </c>
      <c r="BK356" t="s">
        <v>70</v>
      </c>
      <c r="BL356" t="s">
        <v>71</v>
      </c>
      <c r="BM356" t="s">
        <v>72</v>
      </c>
      <c r="BN356" t="s">
        <v>73</v>
      </c>
      <c r="BO356" t="s">
        <v>74</v>
      </c>
      <c r="BP356" t="s">
        <v>75</v>
      </c>
      <c r="BQ356" t="s">
        <v>76</v>
      </c>
      <c r="BR356" t="s">
        <v>77</v>
      </c>
      <c r="BS356" t="s">
        <v>17</v>
      </c>
      <c r="BT356" t="s">
        <v>78</v>
      </c>
      <c r="BU356" t="s">
        <v>79</v>
      </c>
      <c r="BV356" t="s">
        <v>18</v>
      </c>
      <c r="BW356" t="s">
        <v>81</v>
      </c>
      <c r="BX356" t="s">
        <v>82</v>
      </c>
      <c r="BY356" t="s">
        <v>83</v>
      </c>
      <c r="BZ356" t="s">
        <v>84</v>
      </c>
      <c r="CA356" t="s">
        <v>249</v>
      </c>
      <c r="CB356" t="s">
        <v>85</v>
      </c>
      <c r="CC356" t="s">
        <v>86</v>
      </c>
      <c r="CD356" t="s">
        <v>87</v>
      </c>
    </row>
    <row r="357" spans="2:83" x14ac:dyDescent="0.2">
      <c r="C357">
        <v>2010</v>
      </c>
    </row>
    <row r="358" spans="2:83" x14ac:dyDescent="0.2">
      <c r="C358">
        <v>2011</v>
      </c>
      <c r="H358" s="39"/>
    </row>
    <row r="359" spans="2:83" x14ac:dyDescent="0.2">
      <c r="C359">
        <v>2012</v>
      </c>
      <c r="H359" s="39"/>
      <c r="I359" s="39">
        <v>20981994.964634076</v>
      </c>
      <c r="J359" s="39">
        <v>1754377.2065460407</v>
      </c>
      <c r="K359" s="39">
        <v>22362285.171732154</v>
      </c>
      <c r="L359" s="39">
        <v>7397119.843637418</v>
      </c>
      <c r="M359" s="39">
        <v>18977705.706258759</v>
      </c>
      <c r="N359" s="39">
        <v>38374757.062164299</v>
      </c>
      <c r="O359" s="39">
        <v>30817223.337380707</v>
      </c>
      <c r="P359" s="39">
        <v>19297089.066233084</v>
      </c>
      <c r="Q359" s="39">
        <v>3979406.0869381302</v>
      </c>
      <c r="R359" s="39">
        <v>820396.34630159033</v>
      </c>
      <c r="S359" s="39">
        <v>8348785.3610004466</v>
      </c>
      <c r="T359" s="39">
        <v>1041420.0678838722</v>
      </c>
      <c r="U359" s="39">
        <v>4791708.6742231688</v>
      </c>
      <c r="V359" s="39">
        <v>0</v>
      </c>
      <c r="W359" s="39">
        <v>136328854.02869692</v>
      </c>
      <c r="X359" s="39">
        <v>19913345.352875028</v>
      </c>
      <c r="Y359" s="39">
        <v>60335771.026821151</v>
      </c>
      <c r="Z359" s="39">
        <v>10410132.72968629</v>
      </c>
      <c r="AA359" s="39">
        <v>2044172.1740882096</v>
      </c>
      <c r="AB359" s="39">
        <v>13821260.761469487</v>
      </c>
      <c r="AC359" s="39">
        <v>12274787.504067503</v>
      </c>
      <c r="AD359" s="39">
        <v>2407423.1513045076</v>
      </c>
      <c r="AE359" s="39">
        <v>28347030.303100459</v>
      </c>
      <c r="AF359" s="39">
        <v>5952299.7455114294</v>
      </c>
      <c r="AG359" s="39">
        <v>30251836.195831053</v>
      </c>
      <c r="AH359" s="39">
        <v>14742058.448549505</v>
      </c>
      <c r="AI359" s="39">
        <v>14284052.472260691</v>
      </c>
      <c r="AJ359" s="39">
        <v>1164890.0332964999</v>
      </c>
      <c r="AK359" s="39">
        <v>111455287.93956229</v>
      </c>
      <c r="AL359" s="39">
        <v>638767.18865154916</v>
      </c>
      <c r="AM359" s="39">
        <v>1460850.9467488646</v>
      </c>
      <c r="AN359" s="39">
        <v>80956049.047171786</v>
      </c>
      <c r="AO359" s="39">
        <v>1271065511.2212262</v>
      </c>
      <c r="AP359" s="39">
        <v>176005101.8468529</v>
      </c>
      <c r="AQ359" s="39">
        <v>10838037.250826858</v>
      </c>
      <c r="AR359" s="39">
        <v>2932018.5312212221</v>
      </c>
      <c r="AS359" s="774">
        <v>13196025.155198541</v>
      </c>
      <c r="AT359" s="39">
        <v>40050654.967137828</v>
      </c>
      <c r="AU359" s="39">
        <v>4198181.8726248443</v>
      </c>
      <c r="AV359" s="39">
        <v>6218696.572708603</v>
      </c>
      <c r="AW359" s="39">
        <v>69305484.91096589</v>
      </c>
      <c r="AX359" s="39">
        <v>4697376.8152576415</v>
      </c>
      <c r="AY359" s="39">
        <v>20805955.666340332</v>
      </c>
      <c r="AZ359" s="39">
        <v>18162346.538062785</v>
      </c>
      <c r="BA359" s="39">
        <v>35011383.295872569</v>
      </c>
      <c r="BB359" s="39">
        <v>5884503.4237213321</v>
      </c>
      <c r="BC359" s="39">
        <v>13466824.174624801</v>
      </c>
      <c r="BD359" s="39">
        <v>14342640.242384795</v>
      </c>
      <c r="BE359" s="39">
        <v>3805160.3493723506</v>
      </c>
      <c r="BF359" s="39">
        <v>44547306.810539849</v>
      </c>
      <c r="BG359" s="39">
        <v>6448434.0494857719</v>
      </c>
      <c r="BH359" s="39">
        <v>7795433.1022064704</v>
      </c>
      <c r="BI359" s="39">
        <v>27221055.490963772</v>
      </c>
      <c r="BJ359" s="39">
        <v>4998427.4667390939</v>
      </c>
      <c r="BK359" s="39">
        <v>2430907.8856105106</v>
      </c>
      <c r="BL359" s="39">
        <v>19090875.396904007</v>
      </c>
      <c r="BM359" s="39">
        <v>219535438.49113721</v>
      </c>
      <c r="BN359" s="39">
        <v>20339820.42132749</v>
      </c>
      <c r="BO359" s="39">
        <v>2363872.9988664845</v>
      </c>
      <c r="BP359" s="39">
        <v>2794639.0154434275</v>
      </c>
      <c r="BQ359" s="39">
        <v>2243561.47213841</v>
      </c>
      <c r="BR359" s="39">
        <v>9449089.9820986763</v>
      </c>
      <c r="BS359" s="39">
        <v>28384243.778951205</v>
      </c>
      <c r="BT359" s="39">
        <v>4523415.4014916858</v>
      </c>
      <c r="BU359" s="39">
        <v>647051449.48207307</v>
      </c>
      <c r="BV359" s="39">
        <v>63745051.654940054</v>
      </c>
      <c r="BW359" s="39">
        <v>5098417.0823419215</v>
      </c>
      <c r="BX359" s="39">
        <v>35935669.462114483</v>
      </c>
      <c r="BY359" s="39">
        <v>10635747.621779993</v>
      </c>
      <c r="BZ359" s="39">
        <v>2701258.7862181328</v>
      </c>
      <c r="CA359" s="39">
        <v>2798145.8204032625</v>
      </c>
      <c r="CB359" s="39">
        <v>11468697.628325228</v>
      </c>
      <c r="CC359" s="39">
        <v>24564528.153923504</v>
      </c>
      <c r="CD359" s="39">
        <v>11170085.574111272</v>
      </c>
    </row>
    <row r="360" spans="2:83" x14ac:dyDescent="0.2">
      <c r="C360">
        <v>2013</v>
      </c>
      <c r="H360" s="39"/>
      <c r="I360" s="39">
        <v>22261339.059341248</v>
      </c>
      <c r="J360" s="39">
        <v>1491566.7942184303</v>
      </c>
      <c r="K360" s="39">
        <v>23242931.082161047</v>
      </c>
      <c r="L360" s="39">
        <v>7206486.1589894528</v>
      </c>
      <c r="M360" s="39">
        <v>19528936.489097923</v>
      </c>
      <c r="N360" s="39">
        <v>39123543.702376068</v>
      </c>
      <c r="O360" s="39">
        <v>32590065.828526173</v>
      </c>
      <c r="P360" s="39">
        <v>20167638.550838798</v>
      </c>
      <c r="Q360" s="39">
        <v>3971877.8641432067</v>
      </c>
      <c r="R360" s="39">
        <v>814736.22398704069</v>
      </c>
      <c r="S360" s="39">
        <v>8132348.2813559705</v>
      </c>
      <c r="T360" s="39">
        <v>1116657.952559913</v>
      </c>
      <c r="U360" s="39">
        <v>4603088.2767958287</v>
      </c>
      <c r="V360" s="39"/>
      <c r="W360" s="39">
        <v>138360699.05123925</v>
      </c>
      <c r="X360" s="39">
        <v>20988671.812374808</v>
      </c>
      <c r="Y360" s="39">
        <v>56114557.375975452</v>
      </c>
      <c r="Z360" s="39">
        <v>11050924.22905086</v>
      </c>
      <c r="AA360" s="39">
        <v>2020618.3217970631</v>
      </c>
      <c r="AB360" s="39">
        <v>13693703.762267223</v>
      </c>
      <c r="AC360" s="39">
        <v>12663245.782764882</v>
      </c>
      <c r="AD360" s="39">
        <v>2298001.7732789055</v>
      </c>
      <c r="AE360" s="39">
        <v>26349437.485913686</v>
      </c>
      <c r="AF360" s="39">
        <v>5697275.2779640164</v>
      </c>
      <c r="AG360" s="39">
        <v>31818226.153832588</v>
      </c>
      <c r="AH360" s="39">
        <v>14458553.360736942</v>
      </c>
      <c r="AI360" s="39">
        <v>13795324.849683339</v>
      </c>
      <c r="AJ360" s="39">
        <v>1154660.814310912</v>
      </c>
      <c r="AK360" s="39">
        <v>119219771.24966708</v>
      </c>
      <c r="AL360" s="39">
        <v>647592.09055900015</v>
      </c>
      <c r="AM360" s="39">
        <v>1567049.5063773117</v>
      </c>
      <c r="AN360" s="39">
        <v>85534748.064499915</v>
      </c>
      <c r="AO360" s="39">
        <v>1276679144.64152</v>
      </c>
      <c r="AP360" s="39">
        <v>182188446.12231275</v>
      </c>
      <c r="AQ360" s="39">
        <v>11234850.327022802</v>
      </c>
      <c r="AR360" s="39">
        <v>2959685.495602536</v>
      </c>
      <c r="AS360" s="774">
        <v>13997378.963913579</v>
      </c>
      <c r="AT360" s="39">
        <v>41940380.711869553</v>
      </c>
      <c r="AU360" s="39">
        <v>4579831.3995273113</v>
      </c>
      <c r="AV360" s="39">
        <v>6832691.5688816402</v>
      </c>
      <c r="AW360" s="39">
        <v>70382113.719667912</v>
      </c>
      <c r="AX360" s="39">
        <v>4640707.4352871254</v>
      </c>
      <c r="AY360" s="39">
        <v>22244670.194031205</v>
      </c>
      <c r="AZ360" s="39">
        <v>18797777.988476276</v>
      </c>
      <c r="BA360" s="39">
        <v>34415401.540094033</v>
      </c>
      <c r="BB360" s="39">
        <v>6036142.0622912608</v>
      </c>
      <c r="BC360" s="39">
        <v>13329217.775033031</v>
      </c>
      <c r="BD360" s="39">
        <v>14708022.264895938</v>
      </c>
      <c r="BE360" s="39">
        <v>4020644.3870065357</v>
      </c>
      <c r="BF360" s="39">
        <v>47294710.951778881</v>
      </c>
      <c r="BG360" s="39">
        <v>6641297.7743462287</v>
      </c>
      <c r="BH360" s="39">
        <v>7811673.4028024971</v>
      </c>
      <c r="BI360" s="39">
        <v>27239374.430485196</v>
      </c>
      <c r="BJ360" s="39">
        <v>5412394.6237019505</v>
      </c>
      <c r="BK360" s="39">
        <v>2786306.5701450193</v>
      </c>
      <c r="BL360" s="39">
        <v>20152291.131242845</v>
      </c>
      <c r="BM360" s="39">
        <v>226405635.49079064</v>
      </c>
      <c r="BN360" s="39">
        <v>22933877.207852978</v>
      </c>
      <c r="BO360" s="39">
        <v>2369550.2745440109</v>
      </c>
      <c r="BP360" s="39">
        <v>2865441.259416353</v>
      </c>
      <c r="BQ360" s="39">
        <v>2220174.4837128716</v>
      </c>
      <c r="BR360" s="39">
        <v>8453199.9529069178</v>
      </c>
      <c r="BS360" s="39">
        <v>29301824.5933154</v>
      </c>
      <c r="BT360" s="39">
        <v>5050561.0551164867</v>
      </c>
      <c r="BU360" s="39">
        <v>678621080.63297772</v>
      </c>
      <c r="BV360" s="39">
        <v>63521722.404020548</v>
      </c>
      <c r="BW360" s="39">
        <v>5221492.0034164013</v>
      </c>
      <c r="BX360" s="39">
        <v>39453850.091863446</v>
      </c>
      <c r="BY360" s="39">
        <v>10542874.656267449</v>
      </c>
      <c r="BZ360" s="39">
        <v>2901330.4728935906</v>
      </c>
      <c r="CA360" s="39">
        <v>3083222.6606374839</v>
      </c>
      <c r="CB360" s="39">
        <v>12497406.531071778</v>
      </c>
      <c r="CC360" s="39">
        <v>25228078.623951584</v>
      </c>
      <c r="CD360" s="39">
        <v>11232274.72535393</v>
      </c>
      <c r="CE360" s="39">
        <v>0</v>
      </c>
    </row>
    <row r="361" spans="2:83" x14ac:dyDescent="0.2">
      <c r="C361">
        <v>2014</v>
      </c>
      <c r="H361" s="39"/>
      <c r="I361" s="39">
        <v>23164711.965514123</v>
      </c>
      <c r="J361" s="39">
        <v>1330273.5200870028</v>
      </c>
      <c r="K361" s="39">
        <v>23030352.821690023</v>
      </c>
      <c r="L361" s="39">
        <v>7033213.1149179507</v>
      </c>
      <c r="M361" s="39">
        <v>19559114.148454536</v>
      </c>
      <c r="N361" s="39">
        <v>40067432.134478301</v>
      </c>
      <c r="O361" s="39">
        <v>33378104.904171314</v>
      </c>
      <c r="P361" s="39">
        <v>21596915.511365492</v>
      </c>
      <c r="Q361" s="39">
        <v>4206646.394803023</v>
      </c>
      <c r="R361" s="39">
        <v>899873.64872741606</v>
      </c>
      <c r="S361" s="39">
        <v>8455377.5358885489</v>
      </c>
      <c r="T361" s="39">
        <v>1053601.7319381137</v>
      </c>
      <c r="U361" s="39">
        <v>4554914.04619978</v>
      </c>
      <c r="V361" s="39"/>
      <c r="W361" s="39">
        <v>140376617.36339992</v>
      </c>
      <c r="X361" s="39">
        <v>21568503.924297072</v>
      </c>
      <c r="Y361" s="39">
        <v>59107449.627101995</v>
      </c>
      <c r="Z361" s="39">
        <v>11501047.755338227</v>
      </c>
      <c r="AA361" s="39">
        <v>1987262.5170233473</v>
      </c>
      <c r="AB361" s="39">
        <v>15010914.482532648</v>
      </c>
      <c r="AC361" s="39">
        <v>12920294.941997373</v>
      </c>
      <c r="AD361" s="39">
        <v>2449542.9167458154</v>
      </c>
      <c r="AE361" s="39">
        <v>30835010.207404546</v>
      </c>
      <c r="AF361" s="39">
        <v>6113564.5416934872</v>
      </c>
      <c r="AG361" s="39">
        <v>31832378.611432873</v>
      </c>
      <c r="AH361" s="39">
        <v>15167223.636990614</v>
      </c>
      <c r="AI361" s="39">
        <v>15096520.468181591</v>
      </c>
      <c r="AJ361" s="39">
        <v>1302952.5015968767</v>
      </c>
      <c r="AK361" s="39">
        <v>126111054.96230841</v>
      </c>
      <c r="AL361" s="39">
        <v>590566.53303999966</v>
      </c>
      <c r="AM361" s="39">
        <v>1431371.3580466723</v>
      </c>
      <c r="AN361" s="39">
        <v>92362860.373985261</v>
      </c>
      <c r="AO361" s="39">
        <v>1304202201.3187492</v>
      </c>
      <c r="AP361" s="39">
        <v>199242178.44991112</v>
      </c>
      <c r="AQ361" s="39">
        <v>12067133.142696276</v>
      </c>
      <c r="AR361" s="39">
        <v>3080940.7312489757</v>
      </c>
      <c r="AS361" s="774">
        <v>13795775.767181437</v>
      </c>
      <c r="AT361" s="39">
        <v>43267387.0280606</v>
      </c>
      <c r="AU361" s="39">
        <v>4504551.5374752693</v>
      </c>
      <c r="AV361" s="39">
        <v>9840732.2362965122</v>
      </c>
      <c r="AW361" s="39">
        <v>73028602.620450094</v>
      </c>
      <c r="AX361" s="39">
        <v>4768131.5102858189</v>
      </c>
      <c r="AY361" s="39">
        <v>23841716.975499019</v>
      </c>
      <c r="AZ361" s="39">
        <v>19722424.241920516</v>
      </c>
      <c r="BA361" s="39">
        <v>38514378.226915173</v>
      </c>
      <c r="BB361" s="39">
        <v>6125368.0527098849</v>
      </c>
      <c r="BC361" s="39">
        <v>14896912.698537592</v>
      </c>
      <c r="BD361" s="39">
        <v>15823257.470669828</v>
      </c>
      <c r="BE361" s="39">
        <v>3894683.8532310361</v>
      </c>
      <c r="BF361" s="39">
        <v>47964288.266897827</v>
      </c>
      <c r="BG361" s="39">
        <v>6743924.9882563166</v>
      </c>
      <c r="BH361" s="39">
        <v>8158055.5930955671</v>
      </c>
      <c r="BI361" s="39">
        <v>28437745.93486337</v>
      </c>
      <c r="BJ361" s="39">
        <v>5266913.7909336276</v>
      </c>
      <c r="BK361" s="39">
        <v>0</v>
      </c>
      <c r="BL361" s="39">
        <v>21199119.458595827</v>
      </c>
      <c r="BM361" s="39">
        <v>242906647.76406521</v>
      </c>
      <c r="BN361" s="39">
        <v>22745993.056539111</v>
      </c>
      <c r="BO361" s="39">
        <v>2373704.6477723969</v>
      </c>
      <c r="BP361" s="39">
        <v>2992202.4728001561</v>
      </c>
      <c r="BQ361" s="39">
        <v>2415392.2713359739</v>
      </c>
      <c r="BR361" s="39">
        <v>8726323.0297045093</v>
      </c>
      <c r="BS361" s="39">
        <v>30882881.770990655</v>
      </c>
      <c r="BT361" s="39">
        <v>4563551.2243461348</v>
      </c>
      <c r="BU361" s="39">
        <v>719882298.19239151</v>
      </c>
      <c r="BV361" s="39">
        <v>66100365.930564925</v>
      </c>
      <c r="BW361" s="39">
        <v>5489252.6007397119</v>
      </c>
      <c r="BX361" s="39">
        <v>41817831.328079097</v>
      </c>
      <c r="BY361" s="39">
        <v>10865828.674922399</v>
      </c>
      <c r="BZ361" s="39">
        <v>2945468.2066787994</v>
      </c>
      <c r="CA361" s="39">
        <v>2980104.6891094819</v>
      </c>
      <c r="CB361" s="39">
        <v>12319563.265226409</v>
      </c>
      <c r="CC361" s="39">
        <v>26165333.497798331</v>
      </c>
      <c r="CD361" s="39">
        <v>11560933.163587894</v>
      </c>
      <c r="CE361" s="39">
        <v>0</v>
      </c>
    </row>
    <row r="362" spans="2:83" x14ac:dyDescent="0.2">
      <c r="C362">
        <v>2015</v>
      </c>
      <c r="H362" s="39"/>
      <c r="I362" s="39">
        <v>24601909.163939141</v>
      </c>
      <c r="J362" s="39">
        <v>1546519.1438269492</v>
      </c>
      <c r="K362" s="39">
        <v>25249383.802638769</v>
      </c>
      <c r="L362" s="39">
        <v>6658244.5764150769</v>
      </c>
      <c r="M362" s="39">
        <v>20034405.593317479</v>
      </c>
      <c r="N362" s="39">
        <v>41056804.069770902</v>
      </c>
      <c r="O362" s="39">
        <v>34306346.377805747</v>
      </c>
      <c r="P362" s="39">
        <v>22334374.513438709</v>
      </c>
      <c r="Q362" s="39">
        <v>4416294.127389688</v>
      </c>
      <c r="R362" s="39">
        <v>902760.87090702041</v>
      </c>
      <c r="S362" s="39">
        <v>8757482.7254358772</v>
      </c>
      <c r="T362" s="39">
        <v>1097457.0225976177</v>
      </c>
      <c r="U362" s="39">
        <v>5004632.1523369774</v>
      </c>
      <c r="V362" s="39"/>
      <c r="W362" s="39">
        <v>154557727.49646878</v>
      </c>
      <c r="X362" s="39">
        <v>22318647.252584673</v>
      </c>
      <c r="Y362" s="39">
        <v>60966836.932711981</v>
      </c>
      <c r="Z362" s="39">
        <v>12088436.137253523</v>
      </c>
      <c r="AA362" s="39">
        <v>2165145.3798729796</v>
      </c>
      <c r="AB362" s="39">
        <v>15892516.693688832</v>
      </c>
      <c r="AC362" s="39">
        <v>13139203.025862638</v>
      </c>
      <c r="AD362" s="39">
        <v>2461019.0749930097</v>
      </c>
      <c r="AE362" s="39">
        <v>29656350.070290312</v>
      </c>
      <c r="AF362" s="39">
        <v>6413324.3782027643</v>
      </c>
      <c r="AG362" s="39">
        <v>33981754.138077118</v>
      </c>
      <c r="AH362" s="39">
        <v>16151775.944442429</v>
      </c>
      <c r="AI362" s="39">
        <v>16322391.770259984</v>
      </c>
      <c r="AJ362" s="39">
        <v>1564644.9256479715</v>
      </c>
      <c r="AK362" s="39">
        <v>134820441.8748793</v>
      </c>
      <c r="AL362" s="39">
        <v>667233.12053094106</v>
      </c>
      <c r="AM362" s="39">
        <v>1436164.4688714254</v>
      </c>
      <c r="AN362" s="39">
        <v>97461286.067148641</v>
      </c>
      <c r="AO362" s="39">
        <v>1236083717.8008754</v>
      </c>
      <c r="AP362" s="39">
        <v>212592457.37210581</v>
      </c>
      <c r="AQ362" s="39">
        <v>14265652.586077746</v>
      </c>
      <c r="AR362" s="39">
        <v>3438977.8592527872</v>
      </c>
      <c r="AS362" s="774">
        <v>14343877.043009371</v>
      </c>
      <c r="AT362" s="39">
        <v>44402519.568576306</v>
      </c>
      <c r="AU362" s="39">
        <v>4521026.7679760884</v>
      </c>
      <c r="AV362" s="39">
        <v>10094633.612585224</v>
      </c>
      <c r="AW362" s="39">
        <v>77809466.317810729</v>
      </c>
      <c r="AX362" s="39">
        <v>4830422.8457128629</v>
      </c>
      <c r="AY362" s="39">
        <v>26490900.727471963</v>
      </c>
      <c r="AZ362" s="39">
        <v>20349832.371896721</v>
      </c>
      <c r="BA362" s="39">
        <v>39284842.790730841</v>
      </c>
      <c r="BB362" s="39">
        <v>6362425.2456398159</v>
      </c>
      <c r="BC362" s="39">
        <v>7548893.9967093375</v>
      </c>
      <c r="BD362" s="39">
        <v>16186107.843170758</v>
      </c>
      <c r="BE362" s="39">
        <v>3690658.8228852497</v>
      </c>
      <c r="BF362" s="39">
        <v>49342853.381907128</v>
      </c>
      <c r="BG362" s="39">
        <v>6848038.9305338282</v>
      </c>
      <c r="BH362" s="39">
        <v>8259495.8423383748</v>
      </c>
      <c r="BI362" s="39">
        <v>30513741.540587917</v>
      </c>
      <c r="BJ362" s="39">
        <v>5211269.8712751102</v>
      </c>
      <c r="BK362" s="39">
        <v>0</v>
      </c>
      <c r="BL362" s="39">
        <v>21271197.696455091</v>
      </c>
      <c r="BM362" s="39">
        <v>259654060.77236134</v>
      </c>
      <c r="BN362" s="39">
        <v>23344357.140388764</v>
      </c>
      <c r="BO362" s="39">
        <v>2494345.0712369401</v>
      </c>
      <c r="BP362" s="39">
        <v>3208656.2782326234</v>
      </c>
      <c r="BQ362" s="39">
        <v>2275167.3084274861</v>
      </c>
      <c r="BR362" s="39">
        <v>8755743.9274926707</v>
      </c>
      <c r="BS362" s="39">
        <v>31992520.556836955</v>
      </c>
      <c r="BT362" s="39">
        <v>4574041.363624284</v>
      </c>
      <c r="BU362" s="39">
        <v>758599613.18776262</v>
      </c>
      <c r="BV362" s="39">
        <v>68348196.733836979</v>
      </c>
      <c r="BW362" s="39">
        <v>5530413.2293469338</v>
      </c>
      <c r="BX362" s="39">
        <v>42245050.833854325</v>
      </c>
      <c r="BY362" s="39">
        <v>11180484.486032763</v>
      </c>
      <c r="BZ362" s="39">
        <v>2945978.7238485389</v>
      </c>
      <c r="CA362" s="39">
        <v>3126307.875028403</v>
      </c>
      <c r="CB362" s="39">
        <v>12627248.918289274</v>
      </c>
      <c r="CC362" s="39">
        <v>28240899.986163888</v>
      </c>
      <c r="CD362" s="39">
        <v>11673832.081158578</v>
      </c>
      <c r="CE362" s="39">
        <v>0</v>
      </c>
    </row>
    <row r="363" spans="2:83" x14ac:dyDescent="0.2">
      <c r="C363">
        <v>2016</v>
      </c>
      <c r="H363" s="39"/>
      <c r="I363" s="39">
        <v>24888602.075429447</v>
      </c>
      <c r="J363" s="39">
        <v>1596850.7048808183</v>
      </c>
      <c r="K363" s="39">
        <v>25958989.268830284</v>
      </c>
      <c r="L363" s="39">
        <v>3420119.6477066907</v>
      </c>
      <c r="M363" s="39">
        <v>20812109.713639453</v>
      </c>
      <c r="N363" s="39">
        <v>41441591.412076026</v>
      </c>
      <c r="O363" s="39">
        <v>40997605.831766076</v>
      </c>
      <c r="P363" s="39">
        <v>22930334.121066429</v>
      </c>
      <c r="Q363" s="39">
        <v>4603094.617529951</v>
      </c>
      <c r="R363" s="39">
        <v>922404.10909796855</v>
      </c>
      <c r="S363" s="39">
        <v>9129510.9295375217</v>
      </c>
      <c r="T363" s="39">
        <v>1112507.2768835572</v>
      </c>
      <c r="U363" s="39">
        <v>4904502.6596541442</v>
      </c>
      <c r="V363" s="39"/>
      <c r="W363" s="39">
        <v>159713785.16782528</v>
      </c>
      <c r="X363" s="39">
        <v>23149177.202082455</v>
      </c>
      <c r="Y363" s="39">
        <v>62125723.506451353</v>
      </c>
      <c r="Z363" s="39">
        <v>12609896.228519836</v>
      </c>
      <c r="AA363" s="39">
        <v>2198344.5044548796</v>
      </c>
      <c r="AB363" s="39">
        <v>15823866.817623708</v>
      </c>
      <c r="AC363" s="39">
        <v>13434050.727883991</v>
      </c>
      <c r="AD363" s="39">
        <v>2556418.9387275074</v>
      </c>
      <c r="AE363" s="39">
        <v>31600458.971466273</v>
      </c>
      <c r="AF363" s="39">
        <v>6827295.5970454682</v>
      </c>
      <c r="AG363" s="39">
        <v>33975748.495284401</v>
      </c>
      <c r="AH363" s="39">
        <v>8148174.538350068</v>
      </c>
      <c r="AI363" s="39">
        <v>17028654.158672307</v>
      </c>
      <c r="AJ363" s="39">
        <v>1396100.3056785425</v>
      </c>
      <c r="AK363" s="39">
        <v>134998658.03460822</v>
      </c>
      <c r="AL363" s="39">
        <v>658308.91099869227</v>
      </c>
      <c r="AM363" s="39">
        <v>1496893.9666509596</v>
      </c>
      <c r="AN363" s="39">
        <v>100759311.30347231</v>
      </c>
      <c r="AO363" s="39">
        <v>1291093962.5053611</v>
      </c>
      <c r="AP363" s="39">
        <v>217553972.55748355</v>
      </c>
      <c r="AQ363" s="39">
        <v>14870807.157456636</v>
      </c>
      <c r="AR363" s="39">
        <v>3217782.7586770393</v>
      </c>
      <c r="AS363" s="774">
        <v>14636762.195968285</v>
      </c>
      <c r="AT363" s="39">
        <v>46491870.963289961</v>
      </c>
      <c r="AU363" s="39">
        <v>4810612.6884498876</v>
      </c>
      <c r="AV363" s="39">
        <v>9838422.2584410124</v>
      </c>
      <c r="AW363" s="39">
        <v>80996232.412519336</v>
      </c>
      <c r="AX363" s="39">
        <v>4906269.8747840719</v>
      </c>
      <c r="AY363" s="39">
        <v>26626170.035404973</v>
      </c>
      <c r="AZ363" s="39">
        <v>21283460.071670614</v>
      </c>
      <c r="BA363" s="39">
        <v>40039453.279862024</v>
      </c>
      <c r="BB363" s="39">
        <v>6619351.9635040369</v>
      </c>
      <c r="BC363" s="39">
        <v>7162486.0745538995</v>
      </c>
      <c r="BD363" s="39">
        <v>16557737.142670352</v>
      </c>
      <c r="BE363" s="39">
        <v>3873814.5842384966</v>
      </c>
      <c r="BF363" s="39">
        <v>49568785.489453077</v>
      </c>
      <c r="BG363" s="39">
        <v>6904088.7040878367</v>
      </c>
      <c r="BH363" s="39">
        <v>8923634.5500612631</v>
      </c>
      <c r="BI363" s="39">
        <v>31002984.633884825</v>
      </c>
      <c r="BJ363" s="39">
        <v>5349292.6517076734</v>
      </c>
      <c r="BK363" s="39">
        <v>0</v>
      </c>
      <c r="BL363" s="39">
        <v>22099641.0946211</v>
      </c>
      <c r="BM363" s="39">
        <v>263885231.31213278</v>
      </c>
      <c r="BN363" s="39">
        <v>23266331.016135551</v>
      </c>
      <c r="BO363" s="39">
        <v>2560823.3381623514</v>
      </c>
      <c r="BP363" s="39">
        <v>3189682.157605174</v>
      </c>
      <c r="BQ363" s="39">
        <v>2377224.9126204276</v>
      </c>
      <c r="BR363" s="39">
        <v>9203830.3968341872</v>
      </c>
      <c r="BS363" s="39">
        <v>33672778.233879991</v>
      </c>
      <c r="BT363" s="39">
        <v>4765338.3373538554</v>
      </c>
      <c r="BU363" s="39">
        <v>795760800.59998727</v>
      </c>
      <c r="BV363" s="39">
        <v>70940433.328990966</v>
      </c>
      <c r="BW363" s="39">
        <v>5738094.7721897867</v>
      </c>
      <c r="BX363" s="39">
        <v>44118943.252095781</v>
      </c>
      <c r="BY363" s="39">
        <v>11648690.734143872</v>
      </c>
      <c r="BZ363" s="39">
        <v>3133690.6504128994</v>
      </c>
      <c r="CA363" s="39">
        <v>3247606.3245312478</v>
      </c>
      <c r="CB363" s="39">
        <v>13386631.217390727</v>
      </c>
      <c r="CC363" s="39">
        <v>29074552.715437267</v>
      </c>
      <c r="CD363" s="39">
        <v>7321819.7686550356</v>
      </c>
      <c r="CE363" s="39">
        <v>0</v>
      </c>
    </row>
    <row r="364" spans="2:83" x14ac:dyDescent="0.2">
      <c r="C364">
        <v>2017</v>
      </c>
      <c r="H364" s="39">
        <v>666886625.51901197</v>
      </c>
      <c r="I364" s="39">
        <v>24804672.070677251</v>
      </c>
      <c r="J364" s="39">
        <v>1640282.3681843961</v>
      </c>
      <c r="K364" s="39">
        <v>25350481.836767741</v>
      </c>
      <c r="L364" s="39" t="e">
        <v>#N/A</v>
      </c>
      <c r="M364" s="39">
        <v>19960172.479246095</v>
      </c>
      <c r="N364" s="39">
        <v>40813641.483385205</v>
      </c>
      <c r="O364" s="39" t="e">
        <v>#N/A</v>
      </c>
      <c r="P364" s="39">
        <v>22465934.186253089</v>
      </c>
      <c r="Q364" s="39">
        <v>4732070.7214082088</v>
      </c>
      <c r="R364" s="39">
        <v>891167.56632925686</v>
      </c>
      <c r="S364" s="39">
        <v>8783945.6639200747</v>
      </c>
      <c r="T364" s="39">
        <v>1153022.1782147114</v>
      </c>
      <c r="U364" s="39">
        <v>4864883.2445317432</v>
      </c>
      <c r="V364" s="39">
        <v>41449283.67207171</v>
      </c>
      <c r="W364" s="39" t="e">
        <v>#N/A</v>
      </c>
      <c r="X364" s="39">
        <v>22846328.137358025</v>
      </c>
      <c r="Y364" s="39">
        <v>62552073.294648439</v>
      </c>
      <c r="Z364" s="39">
        <v>12670488.919235758</v>
      </c>
      <c r="AA364" s="39">
        <v>2174398.889711068</v>
      </c>
      <c r="AB364" s="39">
        <v>16020808.775869189</v>
      </c>
      <c r="AC364" s="39">
        <v>12917512.562765377</v>
      </c>
      <c r="AD364" s="39">
        <v>2494241.5456404337</v>
      </c>
      <c r="AE364" s="39">
        <v>30479572.056498125</v>
      </c>
      <c r="AF364" s="39">
        <v>6352192.9759376291</v>
      </c>
      <c r="AG364" s="39">
        <v>34475763.964792997</v>
      </c>
      <c r="AH364" s="39" t="e">
        <v>#N/A</v>
      </c>
      <c r="AI364" s="39">
        <v>16934733.570252016</v>
      </c>
      <c r="AJ364" s="39">
        <v>1427596.7220614231</v>
      </c>
      <c r="AK364" s="39" t="e">
        <v>#N/A</v>
      </c>
      <c r="AL364" s="39">
        <v>708561.65483482589</v>
      </c>
      <c r="AM364" s="39">
        <v>1660535.3010448278</v>
      </c>
      <c r="AN364" s="39" t="e">
        <v>#N/A</v>
      </c>
      <c r="AO364" s="39">
        <v>1285913790.8142419</v>
      </c>
      <c r="AP364" s="39">
        <v>216773074.134045</v>
      </c>
      <c r="AQ364" s="39">
        <v>14771043.503810029</v>
      </c>
      <c r="AR364" s="39">
        <v>3367799.9721825765</v>
      </c>
      <c r="AS364" s="774">
        <v>14829612.388278162</v>
      </c>
      <c r="AT364" s="39">
        <v>46655633.989533886</v>
      </c>
      <c r="AU364" s="39">
        <v>4715734.1942188051</v>
      </c>
      <c r="AV364" s="39">
        <v>9405603.9549573716</v>
      </c>
      <c r="AW364" s="39">
        <v>81057869.245202914</v>
      </c>
      <c r="AX364" s="39">
        <v>4914371.9566472219</v>
      </c>
      <c r="AY364" s="39">
        <v>25294070.766535569</v>
      </c>
      <c r="AZ364" s="39">
        <v>22181512.180088058</v>
      </c>
      <c r="BA364" s="39">
        <v>40672396.647242934</v>
      </c>
      <c r="BB364" s="39">
        <v>6541743.249008731</v>
      </c>
      <c r="BC364" s="39" t="e">
        <v>#N/A</v>
      </c>
      <c r="BD364" s="39">
        <v>16206020.033914588</v>
      </c>
      <c r="BE364" s="39">
        <v>3980253.3483622</v>
      </c>
      <c r="BF364" s="39">
        <v>49005241.116196953</v>
      </c>
      <c r="BG364" s="39">
        <v>6836145.2352324855</v>
      </c>
      <c r="BH364" s="39">
        <v>8939871.4915993065</v>
      </c>
      <c r="BI364" s="39">
        <v>30654401.217123315</v>
      </c>
      <c r="BJ364" s="39">
        <v>5570543.3627998922</v>
      </c>
      <c r="BK364" s="39">
        <v>0</v>
      </c>
      <c r="BL364" s="39">
        <v>21303186.173205197</v>
      </c>
      <c r="BM364" s="39" t="e">
        <v>#N/A</v>
      </c>
      <c r="BN364" s="39">
        <v>22600176.298956834</v>
      </c>
      <c r="BO364" s="39">
        <v>2527720.4120832821</v>
      </c>
      <c r="BP364" s="39">
        <v>3356536.0076572038</v>
      </c>
      <c r="BQ364" s="39">
        <v>2409693.3832586524</v>
      </c>
      <c r="BR364" s="39">
        <v>8654568.3229158577</v>
      </c>
      <c r="BS364" s="39">
        <v>33401361.587849662</v>
      </c>
      <c r="BT364" s="39">
        <v>4708418.4249078026</v>
      </c>
      <c r="BU364" s="39">
        <v>800340353.43498325</v>
      </c>
      <c r="BV364" s="39">
        <v>69567507.319406763</v>
      </c>
      <c r="BW364" s="39">
        <v>5774021.704049414</v>
      </c>
      <c r="BX364" s="39">
        <v>44113282.162388049</v>
      </c>
      <c r="BY364" s="39">
        <v>11465921.369689701</v>
      </c>
      <c r="BZ364" s="39">
        <v>3061504.5079118181</v>
      </c>
      <c r="CA364" s="39">
        <v>3053273.9847406913</v>
      </c>
      <c r="CB364" s="39">
        <v>13604886.932370562</v>
      </c>
      <c r="CC364" s="39">
        <v>28969907.154114887</v>
      </c>
      <c r="CD364" s="39">
        <v>6674869.2188949008</v>
      </c>
    </row>
    <row r="365" spans="2:83" x14ac:dyDescent="0.2">
      <c r="C365">
        <v>2018</v>
      </c>
      <c r="H365" s="39">
        <v>675489361.22490299</v>
      </c>
      <c r="I365" s="39">
        <v>25574111.68164584</v>
      </c>
      <c r="J365" s="39">
        <v>1675460.1896857019</v>
      </c>
      <c r="K365" s="39">
        <v>26767728.831873819</v>
      </c>
      <c r="L365" s="39">
        <v>0</v>
      </c>
      <c r="M365" s="39">
        <v>21022776.179534219</v>
      </c>
      <c r="N365" s="39">
        <v>42620319.773439072</v>
      </c>
      <c r="O365" s="39">
        <v>0</v>
      </c>
      <c r="P365" s="39">
        <v>25353417.629236817</v>
      </c>
      <c r="Q365" s="39">
        <v>4986175.2064291537</v>
      </c>
      <c r="R365" s="39">
        <v>975438.20420847007</v>
      </c>
      <c r="S365" s="39">
        <v>9323478.4364677593</v>
      </c>
      <c r="T365" s="39">
        <v>1199837.1789430627</v>
      </c>
      <c r="U365" s="39">
        <v>4988845.2740728278</v>
      </c>
      <c r="V365" s="39">
        <v>43320500.93061386</v>
      </c>
      <c r="W365" s="39">
        <v>0</v>
      </c>
      <c r="X365" s="39">
        <v>33295990.110588793</v>
      </c>
      <c r="Y365" s="39">
        <v>63763754.832226202</v>
      </c>
      <c r="Z365" s="39">
        <v>13053904.028289329</v>
      </c>
      <c r="AA365" s="39">
        <v>2256378.7822468029</v>
      </c>
      <c r="AB365" s="39">
        <v>17347521.053120323</v>
      </c>
      <c r="AC365" s="39">
        <v>14068956.005412698</v>
      </c>
      <c r="AD365" s="39">
        <v>2530123.444096637</v>
      </c>
      <c r="AE365" s="39">
        <v>31975298.11240178</v>
      </c>
      <c r="AF365" s="39">
        <v>6747285.3600909505</v>
      </c>
      <c r="AG365" s="39">
        <v>37223430.405998893</v>
      </c>
      <c r="AH365" s="39">
        <v>0</v>
      </c>
      <c r="AI365" s="39">
        <v>17821524.590280976</v>
      </c>
      <c r="AJ365" s="39">
        <v>1495622.161636211</v>
      </c>
      <c r="AK365" s="39">
        <v>0</v>
      </c>
      <c r="AL365" s="39">
        <v>686783.35771441751</v>
      </c>
      <c r="AM365" s="39">
        <v>1734826.0229721961</v>
      </c>
      <c r="AN365" s="39">
        <v>0</v>
      </c>
      <c r="AO365" s="39">
        <v>1363494466.9913483</v>
      </c>
      <c r="AP365" s="39">
        <v>235095117.02406281</v>
      </c>
      <c r="AQ365" s="39">
        <v>15145731.553618778</v>
      </c>
      <c r="AR365" s="39">
        <v>3522441.2080532722</v>
      </c>
      <c r="AS365" s="774">
        <v>16111367.453640219</v>
      </c>
      <c r="AT365" s="39">
        <v>50232986.608215414</v>
      </c>
      <c r="AU365" s="39">
        <v>5197896.2566257091</v>
      </c>
      <c r="AV365" s="39">
        <v>10147256.262718603</v>
      </c>
      <c r="AW365" s="39">
        <v>87850760.465684712</v>
      </c>
      <c r="AX365" s="39">
        <v>2329185.5321845203</v>
      </c>
      <c r="AY365" s="39">
        <v>27027622.45399294</v>
      </c>
      <c r="AZ365" s="39">
        <v>28600118.348299153</v>
      </c>
      <c r="BA365" s="39">
        <v>41988254.822733313</v>
      </c>
      <c r="BB365" s="39">
        <v>7199863.3547194339</v>
      </c>
      <c r="BC365" s="39">
        <v>0</v>
      </c>
      <c r="BD365" s="39">
        <v>16794773.505830232</v>
      </c>
      <c r="BE365" s="39">
        <v>4101444.6698787287</v>
      </c>
      <c r="BF365" s="39">
        <v>51813708.917963609</v>
      </c>
      <c r="BG365" s="39">
        <v>6933646.290334668</v>
      </c>
      <c r="BH365" s="39">
        <v>9391041.5231859758</v>
      </c>
      <c r="BI365" s="39">
        <v>33406523.050460454</v>
      </c>
      <c r="BJ365" s="39">
        <v>5441164.3626073133</v>
      </c>
      <c r="BK365" s="39">
        <v>0</v>
      </c>
      <c r="BL365" s="39">
        <v>21993301.190603927</v>
      </c>
      <c r="BM365" s="39">
        <v>0</v>
      </c>
      <c r="BN365" s="39">
        <v>23190013.18398175</v>
      </c>
      <c r="BO365" s="39">
        <v>2666687.2798567265</v>
      </c>
      <c r="BP365" s="39">
        <v>3366142.783387172</v>
      </c>
      <c r="BQ365" s="39">
        <v>2373316.042307626</v>
      </c>
      <c r="BR365" s="39">
        <v>4820412.8405530471</v>
      </c>
      <c r="BS365" s="39">
        <v>34769756.898012705</v>
      </c>
      <c r="BT365" s="39">
        <v>5116320.2837924529</v>
      </c>
      <c r="BU365" s="39">
        <v>867679579.02325809</v>
      </c>
      <c r="BV365" s="39">
        <v>73501910.327498421</v>
      </c>
      <c r="BW365" s="39">
        <v>6000274.4242466204</v>
      </c>
      <c r="BX365" s="39">
        <v>47080286.117015854</v>
      </c>
      <c r="BY365" s="39">
        <v>11714147.251602266</v>
      </c>
      <c r="BZ365" s="39">
        <v>3111224.3741063187</v>
      </c>
      <c r="CA365" s="39">
        <v>3193769.9582782686</v>
      </c>
      <c r="CB365" s="39">
        <v>13543065.236225687</v>
      </c>
      <c r="CC365" s="39">
        <v>29220705.63166577</v>
      </c>
      <c r="CD365" s="39">
        <v>0</v>
      </c>
    </row>
    <row r="366" spans="2:83" s="178" customFormat="1" x14ac:dyDescent="0.2">
      <c r="C366" s="178">
        <v>2019</v>
      </c>
      <c r="E366" s="179"/>
      <c r="H366" s="184">
        <v>754668088.66934586</v>
      </c>
      <c r="I366" s="184">
        <v>26224814.845055759</v>
      </c>
      <c r="J366" s="184">
        <v>1686235.4800142241</v>
      </c>
      <c r="K366" s="184">
        <v>26955316.859215051</v>
      </c>
      <c r="L366" s="184">
        <v>0</v>
      </c>
      <c r="M366" s="184">
        <v>21770577.404011417</v>
      </c>
      <c r="N366" s="184">
        <v>45082250.024861157</v>
      </c>
      <c r="O366" s="184">
        <v>0</v>
      </c>
      <c r="P366" s="184">
        <v>26306344.396604195</v>
      </c>
      <c r="Q366" s="184">
        <v>5230753.3686561054</v>
      </c>
      <c r="R366" s="184">
        <v>1055872.8556044884</v>
      </c>
      <c r="S366" s="184">
        <v>11482969.2908895</v>
      </c>
      <c r="T366" s="184">
        <v>1207885.8657857338</v>
      </c>
      <c r="U366" s="184">
        <v>5216114.614904413</v>
      </c>
      <c r="V366" s="184">
        <v>45032973.797178172</v>
      </c>
      <c r="W366" s="184">
        <v>0</v>
      </c>
      <c r="X366" s="184">
        <v>33858673.570738837</v>
      </c>
      <c r="Y366" s="184">
        <v>63496958.673404016</v>
      </c>
      <c r="Z366" s="184">
        <v>16165659.711521346</v>
      </c>
      <c r="AA366" s="184">
        <v>2508193.4709556494</v>
      </c>
      <c r="AB366" s="184">
        <v>17625637.12082497</v>
      </c>
      <c r="AC366" s="184">
        <v>13890202.932600494</v>
      </c>
      <c r="AD366" s="184">
        <v>2560291.5314276069</v>
      </c>
      <c r="AE366" s="184">
        <v>32417207.134483978</v>
      </c>
      <c r="AF366" s="184">
        <v>6909837.3283864204</v>
      </c>
      <c r="AG366" s="184">
        <v>0</v>
      </c>
      <c r="AH366" s="184">
        <v>0</v>
      </c>
      <c r="AI366" s="184">
        <v>18405232.292022198</v>
      </c>
      <c r="AJ366" s="184">
        <v>1454856.9869033601</v>
      </c>
      <c r="AK366" s="184">
        <v>0</v>
      </c>
      <c r="AL366" s="184">
        <v>658730.50398924691</v>
      </c>
      <c r="AM366" s="184">
        <v>1605521.7456970448</v>
      </c>
      <c r="AN366" s="184">
        <v>0</v>
      </c>
      <c r="AO366" s="184">
        <v>1412623382.278512</v>
      </c>
      <c r="AP366" s="184">
        <v>249159924.3456859</v>
      </c>
      <c r="AQ366" s="184">
        <v>15778586.941526052</v>
      </c>
      <c r="AR366" s="184">
        <v>0</v>
      </c>
      <c r="AS366" s="774">
        <v>15932369.146258933</v>
      </c>
      <c r="AT366" s="184">
        <v>51229035.310976528</v>
      </c>
      <c r="AU366" s="184">
        <v>5278676.5891104229</v>
      </c>
      <c r="AV366" s="184">
        <v>10050502.40827781</v>
      </c>
      <c r="AW366" s="184">
        <v>91255367.282984585</v>
      </c>
      <c r="AX366" s="184">
        <v>0</v>
      </c>
      <c r="AY366" s="184">
        <v>28291091.938026402</v>
      </c>
      <c r="AZ366" s="184">
        <v>29795311.760926377</v>
      </c>
      <c r="BA366" s="184">
        <v>44043782.6307678</v>
      </c>
      <c r="BB366" s="184">
        <v>7240799.6624753736</v>
      </c>
      <c r="BC366" s="184">
        <v>0</v>
      </c>
      <c r="BD366" s="184">
        <v>17721539.217768535</v>
      </c>
      <c r="BE366" s="184">
        <v>4274052.0703018941</v>
      </c>
      <c r="BF366" s="184">
        <v>53848032.668694936</v>
      </c>
      <c r="BG366" s="184">
        <v>7182787.8098211139</v>
      </c>
      <c r="BH366" s="184">
        <v>9713585.2407991923</v>
      </c>
      <c r="BI366" s="184">
        <v>35391376.690868944</v>
      </c>
      <c r="BJ366" s="184">
        <v>6003343.904476095</v>
      </c>
      <c r="BK366" s="184">
        <v>0</v>
      </c>
      <c r="BL366" s="184">
        <v>21850013.006455351</v>
      </c>
      <c r="BM366" s="184">
        <v>0</v>
      </c>
      <c r="BN366" s="184">
        <v>23450121.626322564</v>
      </c>
      <c r="BO366" s="184">
        <v>2625396.3268160326</v>
      </c>
      <c r="BP366" s="184">
        <v>3449528.4574528034</v>
      </c>
      <c r="BQ366" s="184">
        <v>2476145.8219627147</v>
      </c>
      <c r="BR366" s="184">
        <v>0</v>
      </c>
      <c r="BS366" s="184">
        <v>38292310.668486953</v>
      </c>
      <c r="BT366" s="184">
        <v>5333572.3752506133</v>
      </c>
      <c r="BU366" s="184">
        <v>905571377.19163442</v>
      </c>
      <c r="BV366" s="184">
        <v>108556030.94246805</v>
      </c>
      <c r="BW366" s="184">
        <v>6553072.5630953722</v>
      </c>
      <c r="BX366" s="184">
        <v>48188974.237389676</v>
      </c>
      <c r="BY366" s="184">
        <v>12109972.537999196</v>
      </c>
      <c r="BZ366" s="184">
        <v>3243626.863608201</v>
      </c>
      <c r="CA366" s="184">
        <v>0</v>
      </c>
      <c r="CB366" s="184">
        <v>14289634.597524799</v>
      </c>
      <c r="CC366" s="184">
        <v>0</v>
      </c>
      <c r="CD366" s="184">
        <v>0</v>
      </c>
    </row>
    <row r="367" spans="2:83" s="178" customFormat="1" x14ac:dyDescent="0.2">
      <c r="C367" s="178">
        <v>2020</v>
      </c>
      <c r="E367" s="179"/>
      <c r="H367" s="184">
        <v>728795878.81239259</v>
      </c>
      <c r="I367" s="184">
        <v>26822165.660638019</v>
      </c>
      <c r="J367" s="184">
        <v>1671882.5042679207</v>
      </c>
      <c r="K367" s="184">
        <v>26228724.385026172</v>
      </c>
      <c r="L367" s="184">
        <v>0</v>
      </c>
      <c r="M367" s="184">
        <v>23425667.004000142</v>
      </c>
      <c r="N367" s="184">
        <v>44923957.515027046</v>
      </c>
      <c r="O367" s="184">
        <v>0</v>
      </c>
      <c r="P367" s="184">
        <v>25784193.27890595</v>
      </c>
      <c r="Q367" s="184">
        <v>4918251.4007819109</v>
      </c>
      <c r="R367" s="184">
        <v>1049319.0126400201</v>
      </c>
      <c r="S367" s="184">
        <v>11059984.161583113</v>
      </c>
      <c r="T367" s="184">
        <v>1232062.1449598833</v>
      </c>
      <c r="U367" s="184">
        <v>4794196.2444440015</v>
      </c>
      <c r="V367" s="184">
        <v>44209209.184542827</v>
      </c>
      <c r="W367" s="184">
        <v>0</v>
      </c>
      <c r="X367" s="184">
        <v>33497164.096749961</v>
      </c>
      <c r="Y367" s="184">
        <v>62366822.990910694</v>
      </c>
      <c r="Z367" s="184">
        <v>16010711.726264328</v>
      </c>
      <c r="AA367" s="184">
        <v>2383330.6143399095</v>
      </c>
      <c r="AB367" s="184">
        <v>17709011.344250903</v>
      </c>
      <c r="AC367" s="184">
        <v>13614677.502831189</v>
      </c>
      <c r="AD367" s="184">
        <v>2465260.4558075592</v>
      </c>
      <c r="AE367" s="184">
        <v>32064100.347067453</v>
      </c>
      <c r="AF367" s="184">
        <v>6993272.6607308257</v>
      </c>
      <c r="AG367" s="184">
        <v>0</v>
      </c>
      <c r="AH367" s="184">
        <v>0</v>
      </c>
      <c r="AI367" s="184">
        <v>18140690.791311566</v>
      </c>
      <c r="AJ367" s="184">
        <v>1442794.1917346371</v>
      </c>
      <c r="AK367" s="184">
        <v>0</v>
      </c>
      <c r="AL367" s="184">
        <v>732466.20537896815</v>
      </c>
      <c r="AM367" s="184">
        <v>1670167.2280759444</v>
      </c>
      <c r="AN367" s="184">
        <v>0</v>
      </c>
      <c r="AO367" s="184">
        <v>1393714229.0196779</v>
      </c>
      <c r="AP367" s="184">
        <v>247277931.34722227</v>
      </c>
      <c r="AQ367" s="184">
        <v>16424476.029888142</v>
      </c>
      <c r="AR367" s="184">
        <v>0</v>
      </c>
      <c r="AS367" s="774">
        <v>15572928.739686845</v>
      </c>
      <c r="AT367" s="184">
        <v>51397414.995745569</v>
      </c>
      <c r="AU367" s="184">
        <v>5317447.0768725015</v>
      </c>
      <c r="AV367" s="184">
        <v>10011356.07783832</v>
      </c>
      <c r="AW367" s="184">
        <v>91223120.778105736</v>
      </c>
      <c r="AX367" s="184">
        <v>0</v>
      </c>
      <c r="AY367" s="184">
        <v>28104236.565675151</v>
      </c>
      <c r="AZ367" s="184">
        <v>28443012.319992881</v>
      </c>
      <c r="BA367" s="184">
        <v>43187747.256892793</v>
      </c>
      <c r="BB367" s="184">
        <v>7219801.3990983097</v>
      </c>
      <c r="BC367" s="184">
        <v>0</v>
      </c>
      <c r="BD367" s="184">
        <v>17375228.310523063</v>
      </c>
      <c r="BE367" s="184">
        <v>4184849.9491113233</v>
      </c>
      <c r="BF367" s="184">
        <v>52684028.245150097</v>
      </c>
      <c r="BG367" s="184">
        <v>6795755.47000378</v>
      </c>
      <c r="BH367" s="184">
        <v>10550111.371269602</v>
      </c>
      <c r="BI367" s="184">
        <v>34376979.097570658</v>
      </c>
      <c r="BJ367" s="184">
        <v>5953373.1489618104</v>
      </c>
      <c r="BK367" s="184">
        <v>0</v>
      </c>
      <c r="BL367" s="184">
        <v>21686682.144233696</v>
      </c>
      <c r="BM367" s="184">
        <v>0</v>
      </c>
      <c r="BN367" s="184">
        <v>22723503.492089454</v>
      </c>
      <c r="BO367" s="184">
        <v>2619307.1542762797</v>
      </c>
      <c r="BP367" s="184">
        <v>3385050.7112423442</v>
      </c>
      <c r="BQ367" s="184">
        <v>2415007.897956471</v>
      </c>
      <c r="BR367" s="184">
        <v>0</v>
      </c>
      <c r="BS367" s="184">
        <v>36451621.102584891</v>
      </c>
      <c r="BT367" s="184">
        <v>5365558.6790763438</v>
      </c>
      <c r="BU367" s="184">
        <v>902789294.02851748</v>
      </c>
      <c r="BV367" s="184">
        <v>106703447.14308611</v>
      </c>
      <c r="BW367" s="184">
        <v>6537085.5690925065</v>
      </c>
      <c r="BX367" s="184">
        <v>46585902.688461564</v>
      </c>
      <c r="BY367" s="184">
        <v>11874843.642470442</v>
      </c>
      <c r="BZ367" s="184">
        <v>3277392.1648874432</v>
      </c>
      <c r="CA367" s="184">
        <v>0</v>
      </c>
      <c r="CB367" s="184">
        <v>14094492.921352066</v>
      </c>
      <c r="CC367" s="184">
        <v>0</v>
      </c>
      <c r="CD367" s="184">
        <v>0</v>
      </c>
    </row>
    <row r="368" spans="2:83" x14ac:dyDescent="0.2"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77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</row>
    <row r="369" spans="2:84" x14ac:dyDescent="0.2"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77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</row>
    <row r="370" spans="2:84" x14ac:dyDescent="0.2"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77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</row>
    <row r="371" spans="2:84" x14ac:dyDescent="0.2"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77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</row>
    <row r="372" spans="2:84" x14ac:dyDescent="0.2"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77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</row>
    <row r="373" spans="2:84" x14ac:dyDescent="0.2"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77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</row>
    <row r="374" spans="2:84" x14ac:dyDescent="0.2"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77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</row>
    <row r="375" spans="2:84" ht="63.75" x14ac:dyDescent="0.2">
      <c r="B375" t="s">
        <v>286</v>
      </c>
      <c r="H375" s="39"/>
      <c r="I375" s="194" t="s">
        <v>20</v>
      </c>
      <c r="J375" s="194" t="s">
        <v>21</v>
      </c>
      <c r="K375" s="194" t="s">
        <v>22</v>
      </c>
      <c r="L375" s="194" t="s">
        <v>23</v>
      </c>
      <c r="M375" s="194" t="s">
        <v>24</v>
      </c>
      <c r="N375" s="194" t="s">
        <v>25</v>
      </c>
      <c r="O375" s="194" t="s">
        <v>26</v>
      </c>
      <c r="P375" s="194" t="s">
        <v>27</v>
      </c>
      <c r="Q375" s="194" t="s">
        <v>28</v>
      </c>
      <c r="R375" s="194" t="s">
        <v>29</v>
      </c>
      <c r="S375" s="194" t="s">
        <v>245</v>
      </c>
      <c r="T375" s="194" t="s">
        <v>30</v>
      </c>
      <c r="U375" s="194" t="s">
        <v>31</v>
      </c>
      <c r="V375" s="194"/>
      <c r="W375" s="194" t="s">
        <v>32</v>
      </c>
      <c r="X375" s="194" t="s">
        <v>33</v>
      </c>
      <c r="Y375" s="194" t="s">
        <v>34</v>
      </c>
      <c r="Z375" s="194" t="s">
        <v>246</v>
      </c>
      <c r="AA375" s="194" t="s">
        <v>35</v>
      </c>
      <c r="AB375" s="194" t="s">
        <v>36</v>
      </c>
      <c r="AC375" s="194" t="s">
        <v>37</v>
      </c>
      <c r="AD375" s="194" t="s">
        <v>38</v>
      </c>
      <c r="AE375" s="194" t="s">
        <v>39</v>
      </c>
      <c r="AF375" s="194" t="s">
        <v>247</v>
      </c>
      <c r="AG375" s="194" t="s">
        <v>41</v>
      </c>
      <c r="AH375" s="194" t="s">
        <v>42</v>
      </c>
      <c r="AI375" s="194" t="s">
        <v>43</v>
      </c>
      <c r="AJ375" s="194" t="s">
        <v>44</v>
      </c>
      <c r="AK375" s="194" t="s">
        <v>45</v>
      </c>
      <c r="AL375" s="194" t="s">
        <v>46</v>
      </c>
      <c r="AM375" s="194" t="s">
        <v>47</v>
      </c>
      <c r="AN375" s="194" t="s">
        <v>48</v>
      </c>
      <c r="AO375" s="194" t="s">
        <v>49</v>
      </c>
      <c r="AP375" s="194" t="s">
        <v>50</v>
      </c>
      <c r="AQ375" s="194" t="s">
        <v>97</v>
      </c>
      <c r="AR375" s="194" t="s">
        <v>248</v>
      </c>
      <c r="AS375" s="812" t="s">
        <v>52</v>
      </c>
      <c r="AT375" s="194" t="s">
        <v>53</v>
      </c>
      <c r="AU375" s="194" t="s">
        <v>54</v>
      </c>
      <c r="AV375" s="194" t="s">
        <v>55</v>
      </c>
      <c r="AW375" s="194" t="s">
        <v>56</v>
      </c>
      <c r="AX375" s="194" t="s">
        <v>57</v>
      </c>
      <c r="AY375" s="194" t="s">
        <v>58</v>
      </c>
      <c r="AZ375" s="194" t="s">
        <v>59</v>
      </c>
      <c r="BA375" s="194" t="s">
        <v>60</v>
      </c>
      <c r="BB375" s="194" t="s">
        <v>61</v>
      </c>
      <c r="BC375" s="194" t="s">
        <v>1128</v>
      </c>
      <c r="BD375" s="194" t="s">
        <v>63</v>
      </c>
      <c r="BE375" s="194" t="s">
        <v>64</v>
      </c>
      <c r="BF375" s="194" t="s">
        <v>65</v>
      </c>
      <c r="BG375" s="194" t="s">
        <v>66</v>
      </c>
      <c r="BH375" s="194" t="s">
        <v>67</v>
      </c>
      <c r="BI375" s="194" t="s">
        <v>68</v>
      </c>
      <c r="BJ375" s="194" t="s">
        <v>69</v>
      </c>
      <c r="BK375" s="194" t="s">
        <v>70</v>
      </c>
      <c r="BL375" s="194" t="s">
        <v>71</v>
      </c>
      <c r="BM375" s="194" t="s">
        <v>72</v>
      </c>
      <c r="BN375" s="194" t="s">
        <v>73</v>
      </c>
      <c r="BO375" s="194" t="s">
        <v>74</v>
      </c>
      <c r="BP375" s="194" t="s">
        <v>75</v>
      </c>
      <c r="BQ375" s="194" t="s">
        <v>76</v>
      </c>
      <c r="BR375" s="194" t="s">
        <v>77</v>
      </c>
      <c r="BS375" s="194" t="s">
        <v>17</v>
      </c>
      <c r="BT375" s="194" t="s">
        <v>78</v>
      </c>
      <c r="BU375" s="194" t="s">
        <v>79</v>
      </c>
      <c r="BV375" s="194" t="s">
        <v>18</v>
      </c>
      <c r="BW375" s="194" t="s">
        <v>81</v>
      </c>
      <c r="BX375" s="194" t="s">
        <v>82</v>
      </c>
      <c r="BY375" s="194" t="s">
        <v>83</v>
      </c>
      <c r="BZ375" s="194" t="s">
        <v>84</v>
      </c>
      <c r="CA375" s="194" t="s">
        <v>249</v>
      </c>
      <c r="CB375" s="194" t="s">
        <v>85</v>
      </c>
      <c r="CC375" s="194" t="s">
        <v>86</v>
      </c>
      <c r="CD375" s="194" t="s">
        <v>87</v>
      </c>
      <c r="CE375" s="194">
        <v>0</v>
      </c>
      <c r="CF375" s="194">
        <v>0</v>
      </c>
    </row>
    <row r="376" spans="2:84" x14ac:dyDescent="0.2">
      <c r="C376">
        <v>2010</v>
      </c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77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</row>
    <row r="377" spans="2:84" x14ac:dyDescent="0.2">
      <c r="C377">
        <v>2011</v>
      </c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77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</row>
    <row r="378" spans="2:84" x14ac:dyDescent="0.2">
      <c r="C378">
        <v>2012</v>
      </c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77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</row>
    <row r="379" spans="2:84" x14ac:dyDescent="0.2">
      <c r="C379">
        <v>2013</v>
      </c>
      <c r="H379" s="39"/>
      <c r="I379" s="39">
        <v>11152656.223960668</v>
      </c>
      <c r="J379" s="39">
        <v>1345639.0788289709</v>
      </c>
      <c r="K379" s="39">
        <v>21906895.6255357</v>
      </c>
      <c r="L379" s="39">
        <v>6823954.8253487414</v>
      </c>
      <c r="M379" s="39">
        <v>19391353.022932958</v>
      </c>
      <c r="N379" s="39">
        <v>42177118.460650817</v>
      </c>
      <c r="O379" s="39">
        <v>32436376.014858503</v>
      </c>
      <c r="P379" s="39">
        <v>18061296.220811449</v>
      </c>
      <c r="Q379" s="39">
        <v>4100737.4246041314</v>
      </c>
      <c r="R379" s="39">
        <v>663907.312366648</v>
      </c>
      <c r="S379" s="39">
        <v>9192945.3789614402</v>
      </c>
      <c r="T379" s="39">
        <v>1346278.8045131152</v>
      </c>
      <c r="U379" s="39">
        <v>6416759.5549140628</v>
      </c>
      <c r="V379" s="39"/>
      <c r="W379" s="39">
        <v>154039722.19997552</v>
      </c>
      <c r="X379" s="39">
        <v>24309849.409562364</v>
      </c>
      <c r="Y379" s="39">
        <v>50642713.09480688</v>
      </c>
      <c r="Z379" s="39">
        <v>10210855.466893174</v>
      </c>
      <c r="AA379" s="39">
        <v>2449909.4810645441</v>
      </c>
      <c r="AB379" s="39">
        <v>16269460.471803181</v>
      </c>
      <c r="AC379" s="39">
        <v>10404912.644720256</v>
      </c>
      <c r="AD379" s="39">
        <v>2156000.0302944444</v>
      </c>
      <c r="AE379" s="39">
        <v>25108733.592889953</v>
      </c>
      <c r="AF379" s="39">
        <v>6742944.1789396862</v>
      </c>
      <c r="AG379" s="39">
        <v>31573387.2755768</v>
      </c>
      <c r="AH379" s="39">
        <v>18325167.694507107</v>
      </c>
      <c r="AI379" s="39">
        <v>19711467.894499503</v>
      </c>
      <c r="AJ379" s="39">
        <v>1607248.4973231393</v>
      </c>
      <c r="AK379" s="39">
        <v>124160304.26916775</v>
      </c>
      <c r="AL379" s="39">
        <v>653842.81665137154</v>
      </c>
      <c r="AM379" s="39">
        <v>2611858.2801020229</v>
      </c>
      <c r="AN379" s="39">
        <v>90569086.541979209</v>
      </c>
      <c r="AO379" s="39">
        <v>902258426.39289558</v>
      </c>
      <c r="AP379" s="39">
        <v>167398673.34346285</v>
      </c>
      <c r="AQ379" s="39">
        <v>11552397.212600797</v>
      </c>
      <c r="AR379" s="39">
        <v>3311663.6417301097</v>
      </c>
      <c r="AS379" s="774">
        <v>13494372.962854572</v>
      </c>
      <c r="AT379" s="39">
        <v>50879241.25798206</v>
      </c>
      <c r="AU379" s="39">
        <v>4931330.6624864275</v>
      </c>
      <c r="AV379" s="39">
        <v>7284259.6917323228</v>
      </c>
      <c r="AW379" s="39">
        <v>78585361.678035468</v>
      </c>
      <c r="AX379" s="39">
        <v>3848657.824399217</v>
      </c>
      <c r="AY379" s="39">
        <v>23291446.386288453</v>
      </c>
      <c r="AZ379" s="39">
        <v>22836004.174294893</v>
      </c>
      <c r="BA379" s="39">
        <v>34021997.7048105</v>
      </c>
      <c r="BB379" s="39">
        <v>6100614.1113849916</v>
      </c>
      <c r="BC379" s="39">
        <v>13173914.064155269</v>
      </c>
      <c r="BD379" s="39">
        <v>13938015.113325836</v>
      </c>
      <c r="BE379" s="39">
        <v>5169579.3054093029</v>
      </c>
      <c r="BF379" s="39">
        <v>41197421.5354665</v>
      </c>
      <c r="BG379" s="39">
        <v>6632834.8211289132</v>
      </c>
      <c r="BH379" s="39">
        <v>8190195.7449041</v>
      </c>
      <c r="BI379" s="39">
        <v>32367952.322498813</v>
      </c>
      <c r="BJ379" s="39">
        <v>5182047.8633152237</v>
      </c>
      <c r="BK379" s="39">
        <v>2423536.5691434606</v>
      </c>
      <c r="BL379" s="39">
        <v>17431917.018332504</v>
      </c>
      <c r="BM379" s="39">
        <v>219645757.19200107</v>
      </c>
      <c r="BN379" s="39">
        <v>18283173.354330931</v>
      </c>
      <c r="BO379" s="39">
        <v>2024561.9695722149</v>
      </c>
      <c r="BP379" s="39">
        <v>3080818.7677371483</v>
      </c>
      <c r="BQ379" s="39">
        <v>2155796.2562906495</v>
      </c>
      <c r="BR379" s="39">
        <v>8851111.8418444041</v>
      </c>
      <c r="BS379" s="39">
        <v>27042356.857768394</v>
      </c>
      <c r="BT379" s="39">
        <v>4157150.7807104527</v>
      </c>
      <c r="BU379" s="39">
        <v>418375700.90061665</v>
      </c>
      <c r="BV379" s="39">
        <v>64354514.619026817</v>
      </c>
      <c r="BW379" s="39">
        <v>7912272.2092486387</v>
      </c>
      <c r="BX379" s="39">
        <v>35502478.113612689</v>
      </c>
      <c r="BY379" s="39">
        <v>12272512.706411818</v>
      </c>
      <c r="BZ379" s="39">
        <v>2431166.037150892</v>
      </c>
      <c r="CA379" s="39">
        <v>2038260.6963345201</v>
      </c>
      <c r="CB379" s="39">
        <v>12221386.718680572</v>
      </c>
      <c r="CC379" s="39">
        <v>26718808.912806455</v>
      </c>
      <c r="CD379" s="39">
        <v>8667125.1778225079</v>
      </c>
      <c r="CE379" s="39">
        <v>0</v>
      </c>
    </row>
    <row r="380" spans="2:84" x14ac:dyDescent="0.2">
      <c r="C380">
        <v>2014</v>
      </c>
      <c r="H380" s="39"/>
      <c r="I380" s="39">
        <v>11678110.325342426</v>
      </c>
      <c r="J380" s="39">
        <v>1396978.8565654967</v>
      </c>
      <c r="K380" s="39">
        <v>22946923.516743287</v>
      </c>
      <c r="L380" s="39">
        <v>7258408.5358412303</v>
      </c>
      <c r="M380" s="39">
        <v>20249150.930864684</v>
      </c>
      <c r="N380" s="39">
        <v>43820704.30228588</v>
      </c>
      <c r="O380" s="39">
        <v>34066501.121545464</v>
      </c>
      <c r="P380" s="39">
        <v>18842304.578966513</v>
      </c>
      <c r="Q380" s="39">
        <v>4284620.2856323803</v>
      </c>
      <c r="R380" s="39">
        <v>682180.95407193899</v>
      </c>
      <c r="S380" s="39">
        <v>9706173.5514987055</v>
      </c>
      <c r="T380" s="39">
        <v>1415586.2815547481</v>
      </c>
      <c r="U380" s="39">
        <v>7167757.7456356585</v>
      </c>
      <c r="V380" s="39"/>
      <c r="W380" s="39">
        <v>161333362.10649201</v>
      </c>
      <c r="X380" s="39">
        <v>25495023.454157181</v>
      </c>
      <c r="Y380" s="39">
        <v>53128448.272774369</v>
      </c>
      <c r="Z380" s="39">
        <v>10747061.717796355</v>
      </c>
      <c r="AA380" s="39">
        <v>2560339.2322045849</v>
      </c>
      <c r="AB380" s="39">
        <v>17039394.810327098</v>
      </c>
      <c r="AC380" s="39">
        <v>10929747.643664788</v>
      </c>
      <c r="AD380" s="39">
        <v>2263285.9580751443</v>
      </c>
      <c r="AE380" s="39">
        <v>26335468.223252412</v>
      </c>
      <c r="AF380" s="39">
        <v>7265758.9716385817</v>
      </c>
      <c r="AG380" s="39">
        <v>33385543.44206211</v>
      </c>
      <c r="AH380" s="39">
        <v>19203518.403901104</v>
      </c>
      <c r="AI380" s="39">
        <v>20638181.405215368</v>
      </c>
      <c r="AJ380" s="39">
        <v>1631253.5981366681</v>
      </c>
      <c r="AK380" s="39">
        <v>132356159.70981321</v>
      </c>
      <c r="AL380" s="39">
        <v>683420.56093769171</v>
      </c>
      <c r="AM380" s="39">
        <v>2723134.0284882635</v>
      </c>
      <c r="AN380" s="39">
        <v>95324980.26892899</v>
      </c>
      <c r="AO380" s="39">
        <v>919280293.21325588</v>
      </c>
      <c r="AP380" s="39">
        <v>175439288.87909436</v>
      </c>
      <c r="AQ380" s="39">
        <v>12359022.128881799</v>
      </c>
      <c r="AR380" s="39">
        <v>3438095.8573737042</v>
      </c>
      <c r="AS380" s="774">
        <v>14205128.259389505</v>
      </c>
      <c r="AT380" s="39">
        <v>53274773.545086868</v>
      </c>
      <c r="AU380" s="39">
        <v>5376232.3732826598</v>
      </c>
      <c r="AV380" s="39">
        <v>10017945.358442865</v>
      </c>
      <c r="AW380" s="39">
        <v>82692310.635705665</v>
      </c>
      <c r="AX380" s="39">
        <v>4025269.7895886772</v>
      </c>
      <c r="AY380" s="39">
        <v>24804166.163366754</v>
      </c>
      <c r="AZ380" s="39">
        <v>23747084.277424082</v>
      </c>
      <c r="BA380" s="39">
        <v>35601953.138298012</v>
      </c>
      <c r="BB380" s="39">
        <v>6337919.6540778298</v>
      </c>
      <c r="BC380" s="39">
        <v>13880614.934016636</v>
      </c>
      <c r="BD380" s="39">
        <v>14554756.397264661</v>
      </c>
      <c r="BE380" s="39">
        <v>5398718.8161121132</v>
      </c>
      <c r="BF380" s="39">
        <v>43914115.359037973</v>
      </c>
      <c r="BG380" s="39">
        <v>7017613.3264126349</v>
      </c>
      <c r="BH380" s="39">
        <v>8600041.0152616352</v>
      </c>
      <c r="BI380" s="39">
        <v>33975715.874691427</v>
      </c>
      <c r="BJ380" s="39">
        <v>5465560.2362332037</v>
      </c>
      <c r="BK380" s="39">
        <v>0</v>
      </c>
      <c r="BL380" s="39">
        <v>18257257.112721097</v>
      </c>
      <c r="BM380" s="39">
        <v>229948892.43046486</v>
      </c>
      <c r="BN380" s="39">
        <v>19221496.105881833</v>
      </c>
      <c r="BO380" s="39">
        <v>2139364.7583747474</v>
      </c>
      <c r="BP380" s="39">
        <v>3226953.7400006838</v>
      </c>
      <c r="BQ380" s="39">
        <v>2270019.7791934549</v>
      </c>
      <c r="BR380" s="39">
        <v>9294052.8485770766</v>
      </c>
      <c r="BS380" s="39">
        <v>28403503.260452427</v>
      </c>
      <c r="BT380" s="39">
        <v>4365543.4822362214</v>
      </c>
      <c r="BU380" s="39">
        <v>437104516.31547856</v>
      </c>
      <c r="BV380" s="39">
        <v>67774381.632302999</v>
      </c>
      <c r="BW380" s="39">
        <v>8319059.9032952897</v>
      </c>
      <c r="BX380" s="39">
        <v>37234496.196103022</v>
      </c>
      <c r="BY380" s="39">
        <v>12892756.583982745</v>
      </c>
      <c r="BZ380" s="39">
        <v>2541480.9632554376</v>
      </c>
      <c r="CA380" s="39">
        <v>2145613.6012918316</v>
      </c>
      <c r="CB380" s="39">
        <v>12841824.233764049</v>
      </c>
      <c r="CC380" s="39">
        <v>27874623.05522465</v>
      </c>
      <c r="CD380" s="39">
        <v>9157623.4178538602</v>
      </c>
      <c r="CE380" s="39">
        <v>0</v>
      </c>
    </row>
    <row r="381" spans="2:84" x14ac:dyDescent="0.2">
      <c r="C381">
        <v>2015</v>
      </c>
      <c r="H381" s="39"/>
      <c r="I381" s="39">
        <v>12143476.809700424</v>
      </c>
      <c r="J381" s="39">
        <v>1403127.7342062129</v>
      </c>
      <c r="K381" s="39">
        <v>23855857.25127586</v>
      </c>
      <c r="L381" s="39">
        <v>7625639.1296015363</v>
      </c>
      <c r="M381" s="39">
        <v>21287281.623313669</v>
      </c>
      <c r="N381" s="39">
        <v>45499092.365585849</v>
      </c>
      <c r="O381" s="39">
        <v>35569983.603795111</v>
      </c>
      <c r="P381" s="39">
        <v>19620561.575106725</v>
      </c>
      <c r="Q381" s="39">
        <v>4468663.2361929277</v>
      </c>
      <c r="R381" s="39">
        <v>711002.74426616123</v>
      </c>
      <c r="S381" s="39">
        <v>10092365.378023289</v>
      </c>
      <c r="T381" s="39">
        <v>1530323.7338680546</v>
      </c>
      <c r="U381" s="39">
        <v>7081312.7143285256</v>
      </c>
      <c r="V381" s="39"/>
      <c r="W381" s="39">
        <v>167805138.77511507</v>
      </c>
      <c r="X381" s="39">
        <v>26544088.516013324</v>
      </c>
      <c r="Y381" s="39">
        <v>55215756.768940181</v>
      </c>
      <c r="Z381" s="39">
        <v>11270315.648840193</v>
      </c>
      <c r="AA381" s="39">
        <v>2654083.6939798454</v>
      </c>
      <c r="AB381" s="39">
        <v>17778864.933234088</v>
      </c>
      <c r="AC381" s="39">
        <v>11424611.424678164</v>
      </c>
      <c r="AD381" s="39">
        <v>2338530.0106928754</v>
      </c>
      <c r="AE381" s="39">
        <v>27372889.301251769</v>
      </c>
      <c r="AF381" s="39">
        <v>7600345.1887623826</v>
      </c>
      <c r="AG381" s="39">
        <v>35280549.442016616</v>
      </c>
      <c r="AH381" s="39">
        <v>20004116.60998081</v>
      </c>
      <c r="AI381" s="39">
        <v>21631297.740743965</v>
      </c>
      <c r="AJ381" s="39">
        <v>1691717.0469342263</v>
      </c>
      <c r="AK381" s="39">
        <v>137644232.06373847</v>
      </c>
      <c r="AL381" s="39">
        <v>709744.90753580898</v>
      </c>
      <c r="AM381" s="39">
        <v>2837771.4477056437</v>
      </c>
      <c r="AN381" s="39">
        <v>100106286.17792879</v>
      </c>
      <c r="AO381" s="39">
        <v>992428705.4266026</v>
      </c>
      <c r="AP381" s="39">
        <v>182524590.7097109</v>
      </c>
      <c r="AQ381" s="39">
        <v>13098823.966665147</v>
      </c>
      <c r="AR381" s="39">
        <v>3574686.2577488637</v>
      </c>
      <c r="AS381" s="774">
        <v>14798979.985684587</v>
      </c>
      <c r="AT381" s="39">
        <v>55521416.661378644</v>
      </c>
      <c r="AU381" s="39">
        <v>5636901.9267380415</v>
      </c>
      <c r="AV381" s="39">
        <v>10889838.492530869</v>
      </c>
      <c r="AW381" s="39">
        <v>85939426.834580079</v>
      </c>
      <c r="AX381" s="39">
        <v>4205756.9807422198</v>
      </c>
      <c r="AY381" s="39">
        <v>26600007.839865647</v>
      </c>
      <c r="AZ381" s="39">
        <v>24682330.707486242</v>
      </c>
      <c r="BA381" s="39">
        <v>37539582.450997561</v>
      </c>
      <c r="BB381" s="39">
        <v>6795723.5323342597</v>
      </c>
      <c r="BC381" s="39" t="e">
        <v>#NUM!</v>
      </c>
      <c r="BD381" s="39">
        <v>15094160.886014415</v>
      </c>
      <c r="BE381" s="39">
        <v>5631032.6391253434</v>
      </c>
      <c r="BF381" s="39">
        <v>46057503.560208969</v>
      </c>
      <c r="BG381" s="39">
        <v>7392328.7339278301</v>
      </c>
      <c r="BH381" s="39">
        <v>8945682.3567391634</v>
      </c>
      <c r="BI381" s="39">
        <v>35432558.693322077</v>
      </c>
      <c r="BJ381" s="39">
        <v>5721370.1275089113</v>
      </c>
      <c r="BK381" s="39">
        <v>0</v>
      </c>
      <c r="BL381" s="39">
        <v>19050545.994469456</v>
      </c>
      <c r="BM381" s="39">
        <v>236570861.47986844</v>
      </c>
      <c r="BN381" s="39">
        <v>19860034.623178203</v>
      </c>
      <c r="BO381" s="39">
        <v>2243985.5927773579</v>
      </c>
      <c r="BP381" s="39">
        <v>3366153.4771051332</v>
      </c>
      <c r="BQ381" s="39">
        <v>2374295.7938304842</v>
      </c>
      <c r="BR381" s="39">
        <v>9703673.60968652</v>
      </c>
      <c r="BS381" s="39">
        <v>29462020.563132595</v>
      </c>
      <c r="BT381" s="39">
        <v>4595890.9870270165</v>
      </c>
      <c r="BU381" s="39">
        <v>453378739.3660534</v>
      </c>
      <c r="BV381" s="39">
        <v>70207746.3791136</v>
      </c>
      <c r="BW381" s="39">
        <v>8721274.5950051323</v>
      </c>
      <c r="BX381" s="39">
        <v>38919971.478731051</v>
      </c>
      <c r="BY381" s="39">
        <v>13473781.704232227</v>
      </c>
      <c r="BZ381" s="39">
        <v>2617294.1740298457</v>
      </c>
      <c r="CA381" s="39">
        <v>2236905.5811704802</v>
      </c>
      <c r="CB381" s="39">
        <v>13407370.519305494</v>
      </c>
      <c r="CC381" s="39">
        <v>28987783.85529004</v>
      </c>
      <c r="CD381" s="39">
        <v>9608372.3215314467</v>
      </c>
      <c r="CE381" s="39">
        <v>0</v>
      </c>
    </row>
    <row r="382" spans="2:84" x14ac:dyDescent="0.2">
      <c r="C382">
        <v>2016</v>
      </c>
      <c r="H382" s="39"/>
      <c r="I382" s="39">
        <v>12389796.984954078</v>
      </c>
      <c r="J382" s="39">
        <v>1418299.9702361799</v>
      </c>
      <c r="K382" s="39">
        <v>24391619.338339958</v>
      </c>
      <c r="L382" s="39" t="e">
        <v>#NUM!</v>
      </c>
      <c r="M382" s="39">
        <v>21744806.265553843</v>
      </c>
      <c r="N382" s="39">
        <v>46320992.77251336</v>
      </c>
      <c r="O382" s="39">
        <v>45263215.412407696</v>
      </c>
      <c r="P382" s="39">
        <v>20028069.444589015</v>
      </c>
      <c r="Q382" s="39">
        <v>4583487.3649029033</v>
      </c>
      <c r="R382" s="39">
        <v>747552.33988341072</v>
      </c>
      <c r="S382" s="39">
        <v>10415314.164240617</v>
      </c>
      <c r="T382" s="39">
        <v>1629865.00651045</v>
      </c>
      <c r="U382" s="39">
        <v>7276173.6958756829</v>
      </c>
      <c r="V382" s="39"/>
      <c r="W382" s="39">
        <v>171030212.35070577</v>
      </c>
      <c r="X382" s="39">
        <v>27087072.425466459</v>
      </c>
      <c r="Y382" s="39">
        <v>56435797.725779839</v>
      </c>
      <c r="Z382" s="39">
        <v>11782957.665396016</v>
      </c>
      <c r="AA382" s="39">
        <v>2708103.4749977463</v>
      </c>
      <c r="AB382" s="39">
        <v>18301158.126584366</v>
      </c>
      <c r="AC382" s="39">
        <v>11745757.174166933</v>
      </c>
      <c r="AD382" s="39">
        <v>2405383.1790666729</v>
      </c>
      <c r="AE382" s="39">
        <v>27866406.192925829</v>
      </c>
      <c r="AF382" s="39">
        <v>7771667.3617055872</v>
      </c>
      <c r="AG382" s="39">
        <v>35754037.906765722</v>
      </c>
      <c r="AH382" s="39" t="e">
        <v>#NUM!</v>
      </c>
      <c r="AI382" s="39">
        <v>22429778.131249789</v>
      </c>
      <c r="AJ382" s="39">
        <v>1727010.1736692155</v>
      </c>
      <c r="AK382" s="39">
        <v>140379682.36382005</v>
      </c>
      <c r="AL382" s="39">
        <v>811102.68810490996</v>
      </c>
      <c r="AM382" s="39">
        <v>2906844.4006218128</v>
      </c>
      <c r="AN382" s="39">
        <v>103493538.797626</v>
      </c>
      <c r="AO382" s="39">
        <v>1105009790.2411876</v>
      </c>
      <c r="AP382" s="39">
        <v>185942221.106233</v>
      </c>
      <c r="AQ382" s="39">
        <v>13583808.721611477</v>
      </c>
      <c r="AR382" s="39">
        <v>3645170.6959332926</v>
      </c>
      <c r="AS382" s="774">
        <v>15066027.073243691</v>
      </c>
      <c r="AT382" s="39">
        <v>56986700.69173681</v>
      </c>
      <c r="AU382" s="39">
        <v>5805983.2659080504</v>
      </c>
      <c r="AV382" s="39">
        <v>11053481.740534624</v>
      </c>
      <c r="AW382" s="39">
        <v>87760129.68813777</v>
      </c>
      <c r="AX382" s="39">
        <v>4360133.7930446668</v>
      </c>
      <c r="AY382" s="39">
        <v>28327874.489493635</v>
      </c>
      <c r="AZ382" s="39">
        <v>25143725.078180078</v>
      </c>
      <c r="BA382" s="39">
        <v>38666714.892862894</v>
      </c>
      <c r="BB382" s="39">
        <v>7057438.2382794637</v>
      </c>
      <c r="BC382" s="39" t="e">
        <v>#NUM!</v>
      </c>
      <c r="BD382" s="39">
        <v>15355278.860214682</v>
      </c>
      <c r="BE382" s="39">
        <v>5695262.2410036922</v>
      </c>
      <c r="BF382" s="39">
        <v>47389785.801458776</v>
      </c>
      <c r="BG382" s="39">
        <v>7647810.7371156467</v>
      </c>
      <c r="BH382" s="39">
        <v>9149917.7730115987</v>
      </c>
      <c r="BI382" s="39">
        <v>36180251.339734584</v>
      </c>
      <c r="BJ382" s="39">
        <v>5898960.8865617439</v>
      </c>
      <c r="BK382" s="39">
        <v>0</v>
      </c>
      <c r="BL382" s="39">
        <v>19482728.606485318</v>
      </c>
      <c r="BM382" s="39">
        <v>242677008.18119058</v>
      </c>
      <c r="BN382" s="39">
        <v>20222965.925039567</v>
      </c>
      <c r="BO382" s="39">
        <v>2304055.3939285674</v>
      </c>
      <c r="BP382" s="39">
        <v>3458098.3584570442</v>
      </c>
      <c r="BQ382" s="39">
        <v>2459822.872406858</v>
      </c>
      <c r="BR382" s="39">
        <v>9940037.6071956716</v>
      </c>
      <c r="BS382" s="39">
        <v>29922275.123414092</v>
      </c>
      <c r="BT382" s="39">
        <v>4691451.4629145972</v>
      </c>
      <c r="BU382" s="39">
        <v>471504403.97426128</v>
      </c>
      <c r="BV382" s="39">
        <v>72078821.11744988</v>
      </c>
      <c r="BW382" s="39">
        <v>8994080.6109707206</v>
      </c>
      <c r="BX382" s="39">
        <v>39980325.549117148</v>
      </c>
      <c r="BY382" s="39">
        <v>13858461.658723602</v>
      </c>
      <c r="BZ382" s="39">
        <v>2666162.5556992032</v>
      </c>
      <c r="CA382" s="39">
        <v>2291083.3409876465</v>
      </c>
      <c r="CB382" s="39">
        <v>13749973.014267853</v>
      </c>
      <c r="CC382" s="39">
        <v>29644270.579546072</v>
      </c>
      <c r="CD382" s="39" t="e">
        <v>#NUM!</v>
      </c>
      <c r="CE382" s="39">
        <v>0</v>
      </c>
    </row>
    <row r="383" spans="2:84" x14ac:dyDescent="0.2">
      <c r="C383">
        <v>2017</v>
      </c>
      <c r="H383" s="39">
        <v>637307967.62852943</v>
      </c>
      <c r="I383" s="39">
        <v>12449736.12462322</v>
      </c>
      <c r="J383" s="39">
        <v>1446235.9831286017</v>
      </c>
      <c r="K383" s="39">
        <v>24356346.288417146</v>
      </c>
      <c r="L383" s="39" t="e">
        <v>#NUM!</v>
      </c>
      <c r="M383" s="39">
        <v>21673811.270796392</v>
      </c>
      <c r="N383" s="39">
        <v>45976711.908133999</v>
      </c>
      <c r="O383" s="39" t="e">
        <v>#N/A</v>
      </c>
      <c r="P383" s="39">
        <v>20092008.455649622</v>
      </c>
      <c r="Q383" s="39">
        <v>4683630.691384295</v>
      </c>
      <c r="R383" s="39">
        <v>748652.47371811979</v>
      </c>
      <c r="S383" s="39">
        <v>10558535.310277909</v>
      </c>
      <c r="T383" s="39">
        <v>1738488.5397949989</v>
      </c>
      <c r="U383" s="39">
        <v>7404929.0871635582</v>
      </c>
      <c r="V383" s="39">
        <v>46322223.604452603</v>
      </c>
      <c r="W383" s="39" t="e">
        <v>#VALUE!</v>
      </c>
      <c r="X383" s="39">
        <v>27230735.180046555</v>
      </c>
      <c r="Y383" s="39">
        <v>59322568.891787447</v>
      </c>
      <c r="Z383" s="39">
        <v>11718573.78946395</v>
      </c>
      <c r="AA383" s="39">
        <v>2738909.0554737714</v>
      </c>
      <c r="AB383" s="39">
        <v>18451790.489498172</v>
      </c>
      <c r="AC383" s="39">
        <v>11828489.744239053</v>
      </c>
      <c r="AD383" s="39">
        <v>2434332.2604784174</v>
      </c>
      <c r="AE383" s="39">
        <v>27805977.087846279</v>
      </c>
      <c r="AF383" s="39">
        <v>8151862.9070637487</v>
      </c>
      <c r="AG383" s="39">
        <v>35715329.360148065</v>
      </c>
      <c r="AH383" s="39" t="e">
        <v>#NUM!</v>
      </c>
      <c r="AI383" s="39">
        <v>22492011.125147622</v>
      </c>
      <c r="AJ383" s="39">
        <v>1745994.7540819321</v>
      </c>
      <c r="AK383" s="39" t="e">
        <v>#NUM!</v>
      </c>
      <c r="AL383" s="39">
        <v>763283.88529692567</v>
      </c>
      <c r="AM383" s="39">
        <v>2915820.2021542452</v>
      </c>
      <c r="AN383" s="39" t="e">
        <v>#NUM!</v>
      </c>
      <c r="AO383" s="39">
        <v>1085038997.2276931</v>
      </c>
      <c r="AP383" s="39">
        <v>183769063.51398414</v>
      </c>
      <c r="AQ383" s="39">
        <v>14094988.118277784</v>
      </c>
      <c r="AR383" s="39">
        <v>3692449.2613299056</v>
      </c>
      <c r="AS383" s="774">
        <v>15032628.559118859</v>
      </c>
      <c r="AT383" s="39">
        <v>56920842.361341588</v>
      </c>
      <c r="AU383" s="39">
        <v>5966011.2467102716</v>
      </c>
      <c r="AV383" s="39">
        <v>11052829.689867659</v>
      </c>
      <c r="AW383" s="39">
        <v>87015350.113213226</v>
      </c>
      <c r="AX383" s="39">
        <v>4386475.8935832297</v>
      </c>
      <c r="AY383" s="39">
        <v>29197481.611096319</v>
      </c>
      <c r="AZ383" s="39">
        <v>25131783.331210386</v>
      </c>
      <c r="BA383" s="39">
        <v>38751235.042910025</v>
      </c>
      <c r="BB383" s="39">
        <v>7169751.754920315</v>
      </c>
      <c r="BC383" s="39" t="e">
        <v>#N/A</v>
      </c>
      <c r="BD383" s="39">
        <v>15341396.216439031</v>
      </c>
      <c r="BE383" s="39">
        <v>5704488.0806370592</v>
      </c>
      <c r="BF383" s="39">
        <v>47759809.671560839</v>
      </c>
      <c r="BG383" s="39">
        <v>7884992.5179828014</v>
      </c>
      <c r="BH383" s="39">
        <v>9289783.5234436169</v>
      </c>
      <c r="BI383" s="39">
        <v>36068658.517406113</v>
      </c>
      <c r="BJ383" s="39">
        <v>6179097.9471630054</v>
      </c>
      <c r="BK383" s="39">
        <v>0</v>
      </c>
      <c r="BL383" s="39">
        <v>19616983.114818931</v>
      </c>
      <c r="BM383" s="39" t="e">
        <v>#NUM!</v>
      </c>
      <c r="BN383" s="39">
        <v>20196515.626593109</v>
      </c>
      <c r="BO383" s="39">
        <v>2340577.1879609018</v>
      </c>
      <c r="BP383" s="39">
        <v>3498713.9987378158</v>
      </c>
      <c r="BQ383" s="39">
        <v>2608530.218888571</v>
      </c>
      <c r="BR383" s="39">
        <v>10036458.094973486</v>
      </c>
      <c r="BS383" s="39">
        <v>29865390.646900795</v>
      </c>
      <c r="BT383" s="39">
        <v>4763414.5645079436</v>
      </c>
      <c r="BU383" s="39">
        <v>471345483.30656385</v>
      </c>
      <c r="BV383" s="39">
        <v>71758854.393421277</v>
      </c>
      <c r="BW383" s="39">
        <v>9115160.5061369408</v>
      </c>
      <c r="BX383" s="39">
        <v>40101818.957061604</v>
      </c>
      <c r="BY383" s="39">
        <v>13947857.251468986</v>
      </c>
      <c r="BZ383" s="39">
        <v>2695072.4230955546</v>
      </c>
      <c r="CA383" s="39">
        <v>2335418.749779664</v>
      </c>
      <c r="CB383" s="39">
        <v>13815657.359532962</v>
      </c>
      <c r="CC383" s="39">
        <v>29585684.470346577</v>
      </c>
      <c r="CD383" s="39" t="e">
        <v>#NUM!</v>
      </c>
    </row>
    <row r="384" spans="2:84" x14ac:dyDescent="0.2">
      <c r="C384">
        <v>2018</v>
      </c>
      <c r="H384" s="39">
        <v>680076069.11645484</v>
      </c>
      <c r="I384" s="39">
        <v>13210440.301118325</v>
      </c>
      <c r="J384" s="39">
        <v>1522714.0863077417</v>
      </c>
      <c r="K384" s="39">
        <v>25799696.056322489</v>
      </c>
      <c r="L384" s="39">
        <v>0</v>
      </c>
      <c r="M384" s="39">
        <v>23089101.551029734</v>
      </c>
      <c r="N384" s="39">
        <v>48967761.17254588</v>
      </c>
      <c r="O384" s="39">
        <v>0</v>
      </c>
      <c r="P384" s="39">
        <v>21378329.063843206</v>
      </c>
      <c r="Q384" s="39">
        <v>5000156.7496847166</v>
      </c>
      <c r="R384" s="39">
        <v>766117.1189504629</v>
      </c>
      <c r="S384" s="39">
        <v>11309127.493878739</v>
      </c>
      <c r="T384" s="39">
        <v>1878684.6950239276</v>
      </c>
      <c r="U384" s="39">
        <v>8043536.8266170369</v>
      </c>
      <c r="V384" s="39">
        <v>49393030.400691897</v>
      </c>
      <c r="W384" s="39">
        <v>0</v>
      </c>
      <c r="X384" s="39">
        <v>39082495.40586672</v>
      </c>
      <c r="Y384" s="39">
        <v>65501835.638067454</v>
      </c>
      <c r="Z384" s="39">
        <v>12757080.733348254</v>
      </c>
      <c r="AA384" s="39">
        <v>2890756.0870362269</v>
      </c>
      <c r="AB384" s="39">
        <v>19622056.957596187</v>
      </c>
      <c r="AC384" s="39">
        <v>12622730.729317859</v>
      </c>
      <c r="AD384" s="39">
        <v>2550116.3124079253</v>
      </c>
      <c r="AE384" s="39">
        <v>29631063.336649243</v>
      </c>
      <c r="AF384" s="39">
        <v>8896103.0102874581</v>
      </c>
      <c r="AG384" s="39">
        <v>38080402.517415166</v>
      </c>
      <c r="AH384" s="39">
        <v>0</v>
      </c>
      <c r="AI384" s="39">
        <v>23853247.549477976</v>
      </c>
      <c r="AJ384" s="39">
        <v>1850657.7036379611</v>
      </c>
      <c r="AK384" s="39">
        <v>0</v>
      </c>
      <c r="AL384" s="39">
        <v>801407.56555379415</v>
      </c>
      <c r="AM384" s="39">
        <v>3087938.5740193087</v>
      </c>
      <c r="AN384" s="39">
        <v>0</v>
      </c>
      <c r="AO384" s="39">
        <v>1161958516.1666682</v>
      </c>
      <c r="AP384" s="39">
        <v>195913973.76982492</v>
      </c>
      <c r="AQ384" s="39">
        <v>15487748.794890786</v>
      </c>
      <c r="AR384" s="39">
        <v>3887719.9714202629</v>
      </c>
      <c r="AS384" s="774">
        <v>15910388.903980952</v>
      </c>
      <c r="AT384" s="39">
        <v>60889249.645269819</v>
      </c>
      <c r="AU384" s="39">
        <v>6411619.731371643</v>
      </c>
      <c r="AV384" s="39">
        <v>11130330.169924024</v>
      </c>
      <c r="AW384" s="39">
        <v>93179079.240760729</v>
      </c>
      <c r="AX384" s="39" t="e">
        <v>#NUM!</v>
      </c>
      <c r="AY384" s="39">
        <v>32149355.091276217</v>
      </c>
      <c r="AZ384" s="39">
        <v>31613935.080929227</v>
      </c>
      <c r="BA384" s="39">
        <v>41457452.644743711</v>
      </c>
      <c r="BB384" s="39">
        <v>7582361.7048801715</v>
      </c>
      <c r="BC384" s="39">
        <v>0</v>
      </c>
      <c r="BD384" s="39">
        <v>16251684.605295859</v>
      </c>
      <c r="BE384" s="39">
        <v>5958465.37024415</v>
      </c>
      <c r="BF384" s="39">
        <v>51297597.167170063</v>
      </c>
      <c r="BG384" s="39">
        <v>8469067.6024497412</v>
      </c>
      <c r="BH384" s="39">
        <v>9938407.7529508322</v>
      </c>
      <c r="BI384" s="39">
        <v>38599428.613129437</v>
      </c>
      <c r="BJ384" s="39">
        <v>6774093.3376320628</v>
      </c>
      <c r="BK384" s="39">
        <v>0</v>
      </c>
      <c r="BL384" s="39">
        <v>20754490.945478581</v>
      </c>
      <c r="BM384" s="39">
        <v>0</v>
      </c>
      <c r="BN384" s="39">
        <v>21371771.491480246</v>
      </c>
      <c r="BO384" s="39">
        <v>2480668.3861621227</v>
      </c>
      <c r="BP384" s="39">
        <v>3698091.3806407452</v>
      </c>
      <c r="BQ384" s="39">
        <v>2810749.1621808172</v>
      </c>
      <c r="BR384" s="39" t="e">
        <v>#NUM!</v>
      </c>
      <c r="BS384" s="39">
        <v>31666685.112832673</v>
      </c>
      <c r="BT384" s="39">
        <v>4953870.6519928724</v>
      </c>
      <c r="BU384" s="39">
        <v>510886522.46309549</v>
      </c>
      <c r="BV384" s="39">
        <v>76952197.535482928</v>
      </c>
      <c r="BW384" s="39">
        <v>9575253.5999897681</v>
      </c>
      <c r="BX384" s="39">
        <v>42726853.106879458</v>
      </c>
      <c r="BY384" s="39">
        <v>14895010.583214395</v>
      </c>
      <c r="BZ384" s="39">
        <v>2851203.0338027449</v>
      </c>
      <c r="CA384" s="39">
        <v>2450121.7607276295</v>
      </c>
      <c r="CB384" s="39">
        <v>14742209.524508378</v>
      </c>
      <c r="CC384" s="39">
        <v>31536482.055561304</v>
      </c>
      <c r="CD384" s="39">
        <v>0</v>
      </c>
    </row>
    <row r="385" spans="3:82" s="178" customFormat="1" x14ac:dyDescent="0.2">
      <c r="C385" s="178">
        <v>2019</v>
      </c>
      <c r="E385" s="179"/>
      <c r="H385" s="184">
        <v>753594365.01422608</v>
      </c>
      <c r="I385" s="184">
        <v>13788249.737292986</v>
      </c>
      <c r="J385" s="184">
        <v>1579087.534573734</v>
      </c>
      <c r="K385" s="184">
        <v>26862215.100542165</v>
      </c>
      <c r="L385" s="184">
        <v>0</v>
      </c>
      <c r="M385" s="184">
        <v>24120295.03269051</v>
      </c>
      <c r="N385" s="184">
        <v>50673119.025313586</v>
      </c>
      <c r="O385" s="184">
        <v>0</v>
      </c>
      <c r="P385" s="184">
        <v>22500874.404057063</v>
      </c>
      <c r="Q385" s="184">
        <v>5288276.3676470751</v>
      </c>
      <c r="R385" s="184">
        <v>818766.05174637109</v>
      </c>
      <c r="S385" s="184">
        <v>11935102.720399627</v>
      </c>
      <c r="T385" s="184">
        <v>2016554.514412205</v>
      </c>
      <c r="U385" s="184">
        <v>8380222.6622051885</v>
      </c>
      <c r="V385" s="184">
        <v>51874442.403281555</v>
      </c>
      <c r="W385" s="184">
        <v>0</v>
      </c>
      <c r="X385" s="184">
        <v>41751478.231835626</v>
      </c>
      <c r="Y385" s="184">
        <v>70217004.425735652</v>
      </c>
      <c r="Z385" s="184">
        <v>15955409.624524711</v>
      </c>
      <c r="AA385" s="184">
        <v>2978803.4071863387</v>
      </c>
      <c r="AB385" s="184">
        <v>21347263.800218325</v>
      </c>
      <c r="AC385" s="184">
        <v>13089037.711360557</v>
      </c>
      <c r="AD385" s="184">
        <v>2694096.7209310085</v>
      </c>
      <c r="AE385" s="184">
        <v>30795490.340382814</v>
      </c>
      <c r="AF385" s="184">
        <v>9491981.3125684671</v>
      </c>
      <c r="AG385" s="184">
        <v>0</v>
      </c>
      <c r="AH385" s="184">
        <v>0</v>
      </c>
      <c r="AI385" s="184">
        <v>24909694.191971902</v>
      </c>
      <c r="AJ385" s="184">
        <v>1937628.4837722848</v>
      </c>
      <c r="AK385" s="184">
        <v>0</v>
      </c>
      <c r="AL385" s="184">
        <v>823830.08146948321</v>
      </c>
      <c r="AM385" s="184">
        <v>3209179.7488312102</v>
      </c>
      <c r="AN385" s="184">
        <v>0</v>
      </c>
      <c r="AO385" s="184">
        <v>1199653085.0792665</v>
      </c>
      <c r="AP385" s="184">
        <v>203087696.78188354</v>
      </c>
      <c r="AQ385" s="184">
        <v>16635878.364612883</v>
      </c>
      <c r="AR385" s="184">
        <v>0</v>
      </c>
      <c r="AS385" s="774">
        <v>16549979.454793381</v>
      </c>
      <c r="AT385" s="184">
        <v>63282022.183590822</v>
      </c>
      <c r="AU385" s="184">
        <v>6738666.8235194487</v>
      </c>
      <c r="AV385" s="184">
        <v>11581093.192404695</v>
      </c>
      <c r="AW385" s="184">
        <v>96674569.108691528</v>
      </c>
      <c r="AX385" s="184">
        <v>0</v>
      </c>
      <c r="AY385" s="184">
        <v>34124786.792041019</v>
      </c>
      <c r="AZ385" s="184">
        <v>32856707.601269633</v>
      </c>
      <c r="BA385" s="184">
        <v>43544265.366655037</v>
      </c>
      <c r="BB385" s="184">
        <v>7964977.9452931285</v>
      </c>
      <c r="BC385" s="184">
        <v>0</v>
      </c>
      <c r="BD385" s="184">
        <v>16873219.372940168</v>
      </c>
      <c r="BE385" s="184">
        <v>6263751.722193446</v>
      </c>
      <c r="BF385" s="184">
        <v>53669783.980710991</v>
      </c>
      <c r="BG385" s="184">
        <v>8832617.690593455</v>
      </c>
      <c r="BH385" s="184">
        <v>10461271.204594191</v>
      </c>
      <c r="BI385" s="184">
        <v>39910431.958865568</v>
      </c>
      <c r="BJ385" s="184">
        <v>7249049.5463553993</v>
      </c>
      <c r="BK385" s="184">
        <v>0</v>
      </c>
      <c r="BL385" s="184">
        <v>21516294.671622794</v>
      </c>
      <c r="BM385" s="184">
        <v>0</v>
      </c>
      <c r="BN385" s="184">
        <v>22196232.15329054</v>
      </c>
      <c r="BO385" s="184">
        <v>2596163.3467374318</v>
      </c>
      <c r="BP385" s="184">
        <v>3859007.2186001795</v>
      </c>
      <c r="BQ385" s="184">
        <v>2993465.9248993411</v>
      </c>
      <c r="BR385" s="184">
        <v>0</v>
      </c>
      <c r="BS385" s="184">
        <v>35997743.836106114</v>
      </c>
      <c r="BT385" s="184">
        <v>5139949.900253796</v>
      </c>
      <c r="BU385" s="184">
        <v>533842703.79340249</v>
      </c>
      <c r="BV385" s="184">
        <v>109692895.16432576</v>
      </c>
      <c r="BW385" s="184">
        <v>10064659.302800542</v>
      </c>
      <c r="BX385" s="184">
        <v>44443691.872218564</v>
      </c>
      <c r="BY385" s="184">
        <v>15617569.306711012</v>
      </c>
      <c r="BZ385" s="184">
        <v>3032404.4342015106</v>
      </c>
      <c r="CA385" s="184">
        <v>0</v>
      </c>
      <c r="CB385" s="184">
        <v>15438426.882474516</v>
      </c>
      <c r="CC385" s="184">
        <v>0</v>
      </c>
      <c r="CD385" s="184">
        <v>0</v>
      </c>
    </row>
    <row r="386" spans="3:82" s="178" customFormat="1" x14ac:dyDescent="0.2">
      <c r="C386" s="178">
        <v>2020</v>
      </c>
      <c r="E386" s="179"/>
      <c r="H386" s="184"/>
      <c r="AS386" s="336"/>
    </row>
    <row r="387" spans="3:82" x14ac:dyDescent="0.2">
      <c r="C387">
        <v>0</v>
      </c>
      <c r="H387" s="39"/>
    </row>
    <row r="388" spans="3:82" x14ac:dyDescent="0.2">
      <c r="C388">
        <v>0</v>
      </c>
      <c r="H388" s="39"/>
    </row>
    <row r="389" spans="3:82" x14ac:dyDescent="0.2">
      <c r="C389">
        <v>0</v>
      </c>
      <c r="H389" s="39"/>
    </row>
    <row r="390" spans="3:82" x14ac:dyDescent="0.2">
      <c r="C390">
        <v>0</v>
      </c>
      <c r="H390" s="39"/>
    </row>
    <row r="391" spans="3:82" x14ac:dyDescent="0.2">
      <c r="C391">
        <v>0</v>
      </c>
      <c r="H391" s="39"/>
    </row>
    <row r="392" spans="3:82" x14ac:dyDescent="0.2">
      <c r="C392">
        <v>0</v>
      </c>
    </row>
    <row r="393" spans="3:82" x14ac:dyDescent="0.2">
      <c r="C393">
        <v>0</v>
      </c>
    </row>
    <row r="394" spans="3:82" x14ac:dyDescent="0.2">
      <c r="C394">
        <v>0</v>
      </c>
    </row>
  </sheetData>
  <mergeCells count="2">
    <mergeCell ref="A6:D6"/>
    <mergeCell ref="A7:D7"/>
  </mergeCells>
  <pageMargins left="0.7" right="0.7" top="0.75" bottom="0.75" header="0.3" footer="0.3"/>
  <pageSetup paperSize="17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E64EC-0888-4EEB-9669-5D78F4283043}">
  <sheetPr>
    <tabColor theme="2" tint="-0.249977111117893"/>
  </sheetPr>
  <dimension ref="A1:V277"/>
  <sheetViews>
    <sheetView zoomScaleNormal="100" workbookViewId="0">
      <pane ySplit="5" topLeftCell="A51" activePane="bottomLeft" state="frozen"/>
      <selection activeCell="O5" sqref="O5"/>
      <selection pane="bottomLeft" activeCell="E136" sqref="E136"/>
    </sheetView>
  </sheetViews>
  <sheetFormatPr defaultColWidth="9.140625" defaultRowHeight="12.75" outlineLevelRow="1" x14ac:dyDescent="0.2"/>
  <cols>
    <col min="1" max="1" width="6.5703125" customWidth="1"/>
    <col min="2" max="2" width="11.85546875" customWidth="1"/>
    <col min="3" max="3" width="7" customWidth="1"/>
    <col min="4" max="4" width="12" customWidth="1"/>
    <col min="5" max="5" width="77.85546875" style="2" customWidth="1"/>
    <col min="6" max="6" width="11.5703125" style="2" hidden="1" customWidth="1"/>
    <col min="7" max="7" width="31.42578125" style="2" customWidth="1"/>
    <col min="8" max="8" width="16.140625" style="2" customWidth="1"/>
    <col min="9" max="9" width="16" customWidth="1"/>
    <col min="10" max="10" width="15.85546875" customWidth="1"/>
    <col min="11" max="11" width="15.28515625" style="195" hidden="1" customWidth="1"/>
    <col min="12" max="12" width="15.28515625" customWidth="1"/>
    <col min="13" max="13" width="14.28515625" customWidth="1"/>
    <col min="14" max="14" width="56.28515625" customWidth="1"/>
    <col min="15" max="15" width="13.28515625" style="39" customWidth="1"/>
  </cols>
  <sheetData>
    <row r="1" spans="1:22" ht="23.25" x14ac:dyDescent="0.35">
      <c r="A1" s="870" t="s">
        <v>287</v>
      </c>
      <c r="B1" s="870"/>
      <c r="C1" s="870"/>
      <c r="D1" s="870"/>
      <c r="E1" s="870"/>
      <c r="F1" s="870"/>
      <c r="G1" s="870"/>
      <c r="H1" s="870"/>
      <c r="I1" s="870"/>
    </row>
    <row r="2" spans="1:22" ht="20.25" thickBot="1" x14ac:dyDescent="0.4">
      <c r="A2" s="196"/>
      <c r="B2" s="196"/>
    </row>
    <row r="3" spans="1:22" ht="48.75" customHeight="1" thickBot="1" x14ac:dyDescent="0.25">
      <c r="B3" s="867" t="s">
        <v>288</v>
      </c>
      <c r="C3" s="867"/>
      <c r="D3" s="197"/>
      <c r="E3" s="198" t="s">
        <v>4</v>
      </c>
      <c r="G3" s="199"/>
      <c r="H3" s="200"/>
      <c r="I3" s="201"/>
      <c r="M3" s="202"/>
      <c r="N3" s="202"/>
    </row>
    <row r="4" spans="1:22" ht="19.5" x14ac:dyDescent="0.3">
      <c r="E4" s="203"/>
      <c r="F4" s="204"/>
      <c r="G4" s="204"/>
      <c r="H4" s="204"/>
      <c r="J4" s="205"/>
      <c r="M4" s="206"/>
      <c r="N4" s="206"/>
    </row>
    <row r="5" spans="1:22" ht="38.25" x14ac:dyDescent="0.2">
      <c r="B5" s="7" t="s">
        <v>289</v>
      </c>
      <c r="D5" s="7" t="s">
        <v>290</v>
      </c>
      <c r="E5" s="2" t="s">
        <v>291</v>
      </c>
      <c r="F5" s="7"/>
      <c r="G5" s="7" t="s">
        <v>292</v>
      </c>
      <c r="H5" s="7"/>
      <c r="I5" s="33">
        <v>2019</v>
      </c>
      <c r="J5" s="33">
        <v>2020</v>
      </c>
    </row>
    <row r="6" spans="1:22" x14ac:dyDescent="0.2">
      <c r="B6" s="7"/>
      <c r="F6" s="7"/>
      <c r="G6" s="7"/>
      <c r="H6" s="7"/>
      <c r="I6" s="33"/>
    </row>
    <row r="7" spans="1:22" ht="13.5" thickBot="1" x14ac:dyDescent="0.25">
      <c r="A7" s="865" t="s">
        <v>293</v>
      </c>
      <c r="B7" s="865"/>
      <c r="C7" s="865"/>
      <c r="D7" s="865"/>
      <c r="E7" s="865"/>
      <c r="F7" s="865"/>
      <c r="G7" s="865"/>
      <c r="H7" s="865"/>
      <c r="I7" s="865"/>
      <c r="J7" s="865"/>
      <c r="K7" s="207"/>
      <c r="L7" s="39"/>
      <c r="M7" s="39"/>
      <c r="N7" s="39"/>
      <c r="P7" s="39"/>
      <c r="Q7" s="39"/>
      <c r="R7" s="39"/>
      <c r="S7" s="39"/>
      <c r="T7" s="39"/>
      <c r="U7" s="39"/>
      <c r="V7" s="39"/>
    </row>
    <row r="8" spans="1:22" ht="25.5" customHeight="1" thickTop="1" x14ac:dyDescent="0.2">
      <c r="A8" s="208"/>
      <c r="I8" s="209"/>
    </row>
    <row r="9" spans="1:22" x14ac:dyDescent="0.2">
      <c r="A9" s="208"/>
      <c r="B9" s="2">
        <v>1</v>
      </c>
      <c r="C9" s="31" t="s">
        <v>294</v>
      </c>
      <c r="D9" s="31"/>
      <c r="K9" s="210"/>
      <c r="L9" s="211"/>
      <c r="M9" s="39"/>
      <c r="N9" s="39"/>
    </row>
    <row r="10" spans="1:22" outlineLevel="1" x14ac:dyDescent="0.2">
      <c r="A10" s="208"/>
      <c r="B10" s="2">
        <v>2</v>
      </c>
      <c r="C10" s="212">
        <v>5005</v>
      </c>
      <c r="D10" s="213">
        <v>3</v>
      </c>
      <c r="E10" s="212" t="s">
        <v>295</v>
      </c>
      <c r="F10" s="2" t="s">
        <v>114</v>
      </c>
      <c r="G10" t="s">
        <v>296</v>
      </c>
      <c r="H10" s="212"/>
      <c r="I10" s="39">
        <v>11744173.939999999</v>
      </c>
      <c r="J10" s="211">
        <v>13134166.300000001</v>
      </c>
      <c r="K10" s="210"/>
      <c r="L10" s="211"/>
      <c r="M10" s="39"/>
      <c r="N10" s="39"/>
      <c r="O10" s="211"/>
      <c r="P10" s="214"/>
      <c r="Q10" s="215"/>
      <c r="R10" s="215"/>
      <c r="S10" s="215"/>
      <c r="T10" s="215"/>
      <c r="U10" s="215"/>
      <c r="V10" s="215"/>
    </row>
    <row r="11" spans="1:22" outlineLevel="1" x14ac:dyDescent="0.2">
      <c r="A11" s="208"/>
      <c r="B11" s="2">
        <v>3</v>
      </c>
      <c r="C11" s="212">
        <v>5010</v>
      </c>
      <c r="D11" s="213">
        <v>4</v>
      </c>
      <c r="E11" s="212" t="s">
        <v>297</v>
      </c>
      <c r="F11" s="2" t="s">
        <v>114</v>
      </c>
      <c r="G11" t="s">
        <v>296</v>
      </c>
      <c r="H11" s="212"/>
      <c r="I11" s="39">
        <v>9869497.2899999991</v>
      </c>
      <c r="J11" s="211">
        <v>9757046.4800000004</v>
      </c>
      <c r="K11" s="210"/>
      <c r="L11" s="211"/>
      <c r="M11" s="39"/>
      <c r="N11" s="39"/>
      <c r="O11" s="211"/>
      <c r="P11" s="214"/>
      <c r="Q11" s="215"/>
      <c r="R11" s="215"/>
      <c r="S11" s="215"/>
      <c r="T11" s="215"/>
      <c r="U11" s="215"/>
      <c r="V11" s="215"/>
    </row>
    <row r="12" spans="1:22" outlineLevel="1" x14ac:dyDescent="0.2">
      <c r="A12" s="208"/>
      <c r="B12" s="2">
        <v>4</v>
      </c>
      <c r="C12" s="212">
        <v>5012</v>
      </c>
      <c r="D12" s="213">
        <v>5</v>
      </c>
      <c r="E12" s="212" t="s">
        <v>298</v>
      </c>
      <c r="F12" s="2" t="s">
        <v>114</v>
      </c>
      <c r="G12" t="s">
        <v>296</v>
      </c>
      <c r="H12" s="212"/>
      <c r="I12" s="39">
        <v>0</v>
      </c>
      <c r="J12" s="211">
        <v>307.99</v>
      </c>
      <c r="K12" s="210"/>
      <c r="L12" s="211"/>
      <c r="M12" s="39"/>
      <c r="N12" s="39"/>
      <c r="O12" s="211"/>
      <c r="P12" s="214"/>
      <c r="Q12" s="215"/>
      <c r="R12" s="215"/>
      <c r="S12" s="215"/>
      <c r="T12" s="215"/>
      <c r="U12" s="215"/>
      <c r="V12" s="215"/>
    </row>
    <row r="13" spans="1:22" outlineLevel="1" x14ac:dyDescent="0.2">
      <c r="A13" s="208"/>
      <c r="B13" s="2">
        <v>5</v>
      </c>
      <c r="C13" s="212">
        <v>5014</v>
      </c>
      <c r="D13" s="213">
        <v>21</v>
      </c>
      <c r="E13" s="212" t="s">
        <v>299</v>
      </c>
      <c r="F13" s="2" t="s">
        <v>114</v>
      </c>
      <c r="G13" t="s">
        <v>296</v>
      </c>
      <c r="H13" s="212"/>
      <c r="I13" s="39">
        <v>0</v>
      </c>
      <c r="J13" s="211">
        <v>0</v>
      </c>
      <c r="K13" s="210"/>
      <c r="L13" s="211"/>
      <c r="M13" s="39"/>
      <c r="N13" s="39"/>
      <c r="O13" s="211"/>
      <c r="P13" s="214"/>
      <c r="Q13" s="215"/>
      <c r="R13" s="215"/>
      <c r="S13" s="215"/>
      <c r="T13" s="215"/>
      <c r="U13" s="215"/>
      <c r="V13" s="215"/>
    </row>
    <row r="14" spans="1:22" outlineLevel="1" x14ac:dyDescent="0.2">
      <c r="A14" s="208"/>
      <c r="B14" s="2">
        <v>6</v>
      </c>
      <c r="C14" s="212">
        <v>5015</v>
      </c>
      <c r="D14" s="213">
        <v>22</v>
      </c>
      <c r="E14" s="212" t="s">
        <v>300</v>
      </c>
      <c r="F14" s="2" t="s">
        <v>114</v>
      </c>
      <c r="G14" t="s">
        <v>296</v>
      </c>
      <c r="H14" s="212"/>
      <c r="I14" s="39">
        <v>0</v>
      </c>
      <c r="J14" s="211">
        <v>0</v>
      </c>
      <c r="K14" s="210"/>
      <c r="L14" s="211"/>
      <c r="M14" s="39"/>
      <c r="N14" s="39"/>
      <c r="O14" s="211"/>
      <c r="P14" s="214"/>
      <c r="Q14" s="215"/>
      <c r="R14" s="215"/>
      <c r="S14" s="215"/>
      <c r="T14" s="215"/>
      <c r="U14" s="215"/>
      <c r="V14" s="215"/>
    </row>
    <row r="15" spans="1:22" outlineLevel="1" x14ac:dyDescent="0.2">
      <c r="A15" s="208"/>
      <c r="B15" s="2">
        <v>7</v>
      </c>
      <c r="C15" s="212">
        <v>5016</v>
      </c>
      <c r="D15" s="213">
        <v>6</v>
      </c>
      <c r="E15" s="212" t="s">
        <v>301</v>
      </c>
      <c r="F15" s="2" t="s">
        <v>114</v>
      </c>
      <c r="G15" t="s">
        <v>296</v>
      </c>
      <c r="H15" s="212"/>
      <c r="I15" s="39">
        <v>1764999.92</v>
      </c>
      <c r="J15" s="211">
        <v>1331438.22</v>
      </c>
      <c r="K15" s="210"/>
      <c r="L15" s="211"/>
      <c r="M15" s="39"/>
      <c r="N15" s="39"/>
      <c r="O15" s="211"/>
      <c r="P15" s="214"/>
      <c r="Q15" s="215"/>
      <c r="R15" s="215"/>
      <c r="S15" s="215"/>
      <c r="T15" s="215"/>
      <c r="U15" s="215"/>
      <c r="V15" s="215"/>
    </row>
    <row r="16" spans="1:22" outlineLevel="1" x14ac:dyDescent="0.2">
      <c r="A16" s="208"/>
      <c r="B16" s="2">
        <v>8</v>
      </c>
      <c r="C16" s="212">
        <v>5017</v>
      </c>
      <c r="D16" s="213">
        <v>7</v>
      </c>
      <c r="E16" s="212" t="s">
        <v>302</v>
      </c>
      <c r="F16" s="2" t="s">
        <v>114</v>
      </c>
      <c r="G16" t="s">
        <v>296</v>
      </c>
      <c r="H16" s="212"/>
      <c r="I16" s="39">
        <v>1569136.44</v>
      </c>
      <c r="J16" s="211">
        <v>1115604.48</v>
      </c>
      <c r="K16" s="210"/>
      <c r="L16" s="211"/>
      <c r="M16" s="39"/>
      <c r="N16" s="39"/>
      <c r="O16" s="211"/>
      <c r="P16" s="214"/>
      <c r="Q16" s="215"/>
      <c r="R16" s="215"/>
      <c r="S16" s="215"/>
      <c r="T16" s="215"/>
      <c r="U16" s="215"/>
      <c r="V16" s="215"/>
    </row>
    <row r="17" spans="1:22" outlineLevel="1" x14ac:dyDescent="0.2">
      <c r="A17" s="208"/>
      <c r="B17" s="2">
        <v>9</v>
      </c>
      <c r="C17" s="212">
        <v>5020</v>
      </c>
      <c r="D17" s="213">
        <v>8</v>
      </c>
      <c r="E17" s="212" t="s">
        <v>303</v>
      </c>
      <c r="F17" s="2" t="s">
        <v>114</v>
      </c>
      <c r="G17" t="s">
        <v>296</v>
      </c>
      <c r="H17" s="212"/>
      <c r="I17" s="39">
        <v>17364468.77</v>
      </c>
      <c r="J17" s="211">
        <v>22431925.870000001</v>
      </c>
      <c r="K17" s="210"/>
      <c r="L17" s="211"/>
      <c r="M17" s="39"/>
      <c r="N17" s="39"/>
      <c r="O17" s="211"/>
      <c r="P17" s="214"/>
      <c r="Q17" s="215"/>
      <c r="R17" s="215"/>
      <c r="S17" s="215"/>
      <c r="T17" s="215"/>
      <c r="U17" s="215"/>
      <c r="V17" s="215"/>
    </row>
    <row r="18" spans="1:22" outlineLevel="1" x14ac:dyDescent="0.2">
      <c r="A18" s="208"/>
      <c r="B18" s="2">
        <v>10</v>
      </c>
      <c r="C18" s="212">
        <v>5025</v>
      </c>
      <c r="D18" s="213">
        <v>9</v>
      </c>
      <c r="E18" s="212" t="s">
        <v>304</v>
      </c>
      <c r="F18" s="2" t="s">
        <v>114</v>
      </c>
      <c r="G18" t="s">
        <v>296</v>
      </c>
      <c r="H18" s="212"/>
      <c r="I18" s="39">
        <v>5953554.3499999996</v>
      </c>
      <c r="J18" s="211">
        <v>5852097.4900000002</v>
      </c>
      <c r="K18" s="210"/>
      <c r="L18" s="211"/>
      <c r="M18" s="39"/>
      <c r="N18" s="39"/>
      <c r="O18" s="211"/>
      <c r="P18" s="214"/>
      <c r="Q18" s="215"/>
      <c r="R18" s="215"/>
      <c r="S18" s="215"/>
      <c r="T18" s="215"/>
      <c r="U18" s="215"/>
      <c r="V18" s="215"/>
    </row>
    <row r="19" spans="1:22" outlineLevel="1" x14ac:dyDescent="0.2">
      <c r="A19" s="208"/>
      <c r="B19" s="2">
        <v>11</v>
      </c>
      <c r="C19" s="212">
        <v>5035</v>
      </c>
      <c r="D19" s="213">
        <v>10</v>
      </c>
      <c r="E19" s="212" t="s">
        <v>305</v>
      </c>
      <c r="F19" s="2" t="s">
        <v>114</v>
      </c>
      <c r="G19" t="s">
        <v>296</v>
      </c>
      <c r="H19" s="212"/>
      <c r="I19" s="39">
        <v>0</v>
      </c>
      <c r="J19" s="211">
        <v>0</v>
      </c>
      <c r="K19" s="210"/>
      <c r="L19" s="211"/>
      <c r="M19" s="39"/>
      <c r="N19" s="39"/>
      <c r="O19" s="211"/>
      <c r="P19" s="214"/>
      <c r="Q19" s="215"/>
      <c r="R19" s="215"/>
      <c r="S19" s="215"/>
      <c r="T19" s="215"/>
      <c r="U19" s="215"/>
      <c r="V19" s="215"/>
    </row>
    <row r="20" spans="1:22" outlineLevel="1" x14ac:dyDescent="0.2">
      <c r="A20" s="208"/>
      <c r="B20" s="2">
        <v>12</v>
      </c>
      <c r="C20" s="212">
        <v>5040</v>
      </c>
      <c r="D20" s="213">
        <v>11</v>
      </c>
      <c r="E20" s="212" t="s">
        <v>306</v>
      </c>
      <c r="F20" s="2" t="s">
        <v>114</v>
      </c>
      <c r="G20" t="s">
        <v>296</v>
      </c>
      <c r="H20" s="212"/>
      <c r="I20" s="39">
        <v>12345992.15</v>
      </c>
      <c r="J20" s="211">
        <v>9561286.8900000006</v>
      </c>
      <c r="K20" s="210"/>
      <c r="L20" s="211"/>
      <c r="M20" s="39"/>
      <c r="N20" s="39"/>
      <c r="O20" s="211"/>
      <c r="P20" s="214"/>
      <c r="Q20" s="215"/>
      <c r="R20" s="215"/>
      <c r="S20" s="215"/>
      <c r="T20" s="215"/>
      <c r="U20" s="215"/>
      <c r="V20" s="215"/>
    </row>
    <row r="21" spans="1:22" outlineLevel="1" x14ac:dyDescent="0.2">
      <c r="A21" s="208"/>
      <c r="B21" s="2">
        <v>13</v>
      </c>
      <c r="C21" s="212">
        <v>5045</v>
      </c>
      <c r="D21" s="213">
        <v>12</v>
      </c>
      <c r="E21" s="212" t="s">
        <v>307</v>
      </c>
      <c r="F21" s="2" t="s">
        <v>114</v>
      </c>
      <c r="G21" t="s">
        <v>296</v>
      </c>
      <c r="H21" s="212"/>
      <c r="I21" s="39">
        <v>11869667.09</v>
      </c>
      <c r="J21" s="211">
        <v>8873634.0700000003</v>
      </c>
      <c r="K21" s="210"/>
      <c r="L21" s="211"/>
      <c r="M21" s="39"/>
      <c r="N21" s="39"/>
      <c r="O21" s="211"/>
      <c r="P21" s="214"/>
      <c r="Q21" s="215"/>
      <c r="R21" s="215"/>
      <c r="S21" s="215"/>
      <c r="T21" s="215"/>
      <c r="U21" s="215"/>
      <c r="V21" s="215"/>
    </row>
    <row r="22" spans="1:22" outlineLevel="1" x14ac:dyDescent="0.2">
      <c r="A22" s="208"/>
      <c r="B22" s="2">
        <v>14</v>
      </c>
      <c r="C22" s="212">
        <v>5055</v>
      </c>
      <c r="D22" s="213">
        <v>13</v>
      </c>
      <c r="E22" s="212" t="s">
        <v>308</v>
      </c>
      <c r="F22" s="2" t="s">
        <v>114</v>
      </c>
      <c r="G22" t="s">
        <v>296</v>
      </c>
      <c r="H22" s="212"/>
      <c r="I22" s="39">
        <v>0</v>
      </c>
      <c r="J22" s="211">
        <v>0</v>
      </c>
      <c r="K22" s="210"/>
      <c r="L22" s="211"/>
      <c r="M22" s="39"/>
      <c r="N22" s="39"/>
      <c r="O22" s="211"/>
      <c r="P22" s="214"/>
      <c r="Q22" s="215"/>
      <c r="R22" s="215"/>
      <c r="S22" s="215"/>
      <c r="T22" s="215"/>
      <c r="U22" s="215"/>
      <c r="V22" s="215"/>
    </row>
    <row r="23" spans="1:22" outlineLevel="1" x14ac:dyDescent="0.2">
      <c r="A23" s="208"/>
      <c r="B23" s="2">
        <v>15</v>
      </c>
      <c r="C23" s="212">
        <v>5065</v>
      </c>
      <c r="D23" s="213">
        <v>14</v>
      </c>
      <c r="E23" s="212" t="s">
        <v>309</v>
      </c>
      <c r="F23" s="2" t="s">
        <v>114</v>
      </c>
      <c r="G23" t="s">
        <v>296</v>
      </c>
      <c r="H23" s="212"/>
      <c r="I23" s="39">
        <v>8878129.5</v>
      </c>
      <c r="J23" s="211">
        <v>3441224.13</v>
      </c>
      <c r="K23" s="210"/>
      <c r="L23" s="211"/>
      <c r="M23" s="39"/>
      <c r="N23" s="39"/>
      <c r="O23" s="211"/>
      <c r="P23" s="214"/>
      <c r="Q23" s="215"/>
      <c r="R23" s="215"/>
      <c r="S23" s="215"/>
      <c r="T23" s="215"/>
      <c r="U23" s="215"/>
      <c r="V23" s="215"/>
    </row>
    <row r="24" spans="1:22" outlineLevel="1" x14ac:dyDescent="0.2">
      <c r="A24" s="208"/>
      <c r="B24" s="2">
        <v>16</v>
      </c>
      <c r="C24" s="212">
        <v>5070</v>
      </c>
      <c r="D24" s="213">
        <v>15</v>
      </c>
      <c r="E24" s="212" t="s">
        <v>310</v>
      </c>
      <c r="F24" s="2" t="s">
        <v>114</v>
      </c>
      <c r="G24" t="s">
        <v>296</v>
      </c>
      <c r="H24" s="212"/>
      <c r="I24" s="39">
        <v>2140891</v>
      </c>
      <c r="J24" s="211">
        <v>1813060.53</v>
      </c>
      <c r="K24" s="210"/>
      <c r="L24" s="211"/>
      <c r="M24" s="39"/>
      <c r="N24" s="39"/>
      <c r="O24" s="211"/>
      <c r="P24" s="214"/>
      <c r="Q24" s="215"/>
      <c r="R24" s="215"/>
      <c r="S24" s="215"/>
      <c r="T24" s="215"/>
      <c r="U24" s="215"/>
      <c r="V24" s="215"/>
    </row>
    <row r="25" spans="1:22" outlineLevel="1" x14ac:dyDescent="0.2">
      <c r="A25" s="208"/>
      <c r="B25" s="2">
        <v>17</v>
      </c>
      <c r="C25" s="212">
        <v>5075</v>
      </c>
      <c r="D25" s="213">
        <v>16</v>
      </c>
      <c r="E25" s="212" t="s">
        <v>311</v>
      </c>
      <c r="F25" s="2" t="s">
        <v>114</v>
      </c>
      <c r="G25" t="s">
        <v>296</v>
      </c>
      <c r="H25" s="212"/>
      <c r="I25" s="39">
        <v>4616874.88</v>
      </c>
      <c r="J25" s="211">
        <v>4518178.6100000003</v>
      </c>
      <c r="K25" s="210"/>
      <c r="L25" s="211"/>
      <c r="M25" s="39"/>
      <c r="N25" s="39"/>
      <c r="O25" s="211"/>
      <c r="P25" s="214"/>
      <c r="Q25" s="215"/>
      <c r="R25" s="215"/>
      <c r="S25" s="215"/>
      <c r="T25" s="215"/>
      <c r="U25" s="215"/>
      <c r="V25" s="215"/>
    </row>
    <row r="26" spans="1:22" outlineLevel="1" x14ac:dyDescent="0.2">
      <c r="A26" s="208"/>
      <c r="B26" s="2">
        <v>18</v>
      </c>
      <c r="C26" s="212">
        <v>5085</v>
      </c>
      <c r="D26" s="213">
        <v>17</v>
      </c>
      <c r="E26" s="212" t="s">
        <v>312</v>
      </c>
      <c r="F26" s="2" t="s">
        <v>114</v>
      </c>
      <c r="G26" t="s">
        <v>296</v>
      </c>
      <c r="H26" s="212"/>
      <c r="I26" s="39">
        <v>1844330.74</v>
      </c>
      <c r="J26" s="211">
        <v>2306031.63</v>
      </c>
      <c r="K26" s="210"/>
      <c r="L26" s="211"/>
      <c r="M26" s="39"/>
      <c r="N26" s="39"/>
      <c r="O26" s="211"/>
      <c r="P26" s="214"/>
      <c r="Q26" s="215"/>
      <c r="R26" s="215"/>
      <c r="S26" s="215"/>
      <c r="T26" s="215"/>
      <c r="U26" s="215"/>
      <c r="V26" s="215"/>
    </row>
    <row r="27" spans="1:22" outlineLevel="1" x14ac:dyDescent="0.2">
      <c r="A27" s="208"/>
      <c r="B27" s="2">
        <v>19</v>
      </c>
      <c r="C27" s="212">
        <v>5090</v>
      </c>
      <c r="D27" s="213">
        <v>18</v>
      </c>
      <c r="E27" s="212" t="s">
        <v>313</v>
      </c>
      <c r="F27" s="2" t="s">
        <v>114</v>
      </c>
      <c r="G27" t="s">
        <v>296</v>
      </c>
      <c r="H27" s="212"/>
      <c r="I27" s="39">
        <v>0</v>
      </c>
      <c r="J27" s="211">
        <v>0</v>
      </c>
      <c r="K27" s="210"/>
      <c r="L27" s="211"/>
      <c r="M27" s="39"/>
      <c r="N27" s="39"/>
      <c r="O27" s="211"/>
      <c r="P27" s="214"/>
      <c r="Q27" s="215"/>
      <c r="R27" s="215"/>
      <c r="S27" s="215"/>
      <c r="T27" s="215"/>
      <c r="U27" s="215"/>
      <c r="V27" s="215"/>
    </row>
    <row r="28" spans="1:22" outlineLevel="1" x14ac:dyDescent="0.2">
      <c r="A28" s="208"/>
      <c r="B28" s="2">
        <v>20</v>
      </c>
      <c r="C28" s="212">
        <v>5095</v>
      </c>
      <c r="D28" s="213">
        <v>19</v>
      </c>
      <c r="E28" s="212" t="s">
        <v>314</v>
      </c>
      <c r="F28" s="2" t="s">
        <v>114</v>
      </c>
      <c r="G28" t="s">
        <v>296</v>
      </c>
      <c r="H28" s="212"/>
      <c r="I28" s="39">
        <v>7195.47</v>
      </c>
      <c r="J28" s="211">
        <v>0</v>
      </c>
      <c r="K28" s="210"/>
      <c r="L28" s="211"/>
      <c r="M28" s="39"/>
      <c r="N28" s="39"/>
      <c r="O28" s="211"/>
      <c r="P28" s="214"/>
      <c r="Q28" s="215"/>
      <c r="R28" s="215"/>
      <c r="S28" s="215"/>
      <c r="T28" s="215"/>
      <c r="U28" s="215"/>
      <c r="V28" s="215"/>
    </row>
    <row r="29" spans="1:22" outlineLevel="1" x14ac:dyDescent="0.2">
      <c r="A29" s="208"/>
      <c r="B29" s="2">
        <v>21</v>
      </c>
      <c r="C29" s="212">
        <v>5096</v>
      </c>
      <c r="D29" s="213">
        <v>20</v>
      </c>
      <c r="E29" s="212" t="s">
        <v>315</v>
      </c>
      <c r="F29" s="2" t="s">
        <v>114</v>
      </c>
      <c r="G29" t="s">
        <v>296</v>
      </c>
      <c r="H29" s="212"/>
      <c r="I29" s="39">
        <v>0</v>
      </c>
      <c r="J29" s="211">
        <v>0</v>
      </c>
      <c r="K29" s="210"/>
      <c r="L29" s="211"/>
      <c r="M29" s="39"/>
      <c r="N29" s="39"/>
      <c r="O29" s="211"/>
      <c r="P29" s="214"/>
      <c r="Q29" s="215"/>
      <c r="R29" s="215"/>
      <c r="S29" s="215"/>
      <c r="T29" s="215"/>
      <c r="U29" s="215"/>
      <c r="V29" s="215"/>
    </row>
    <row r="30" spans="1:22" x14ac:dyDescent="0.2">
      <c r="A30" s="208"/>
      <c r="B30" s="2">
        <v>22</v>
      </c>
      <c r="C30" s="216"/>
      <c r="D30" s="213">
        <v>23</v>
      </c>
      <c r="E30" s="217" t="s">
        <v>316</v>
      </c>
      <c r="F30" s="218"/>
      <c r="G30" s="217" t="s">
        <v>112</v>
      </c>
      <c r="H30" s="217"/>
      <c r="I30" s="39">
        <v>89968911.539999992</v>
      </c>
      <c r="J30" s="219">
        <v>84136002.689999998</v>
      </c>
      <c r="K30" s="210"/>
      <c r="L30" s="211"/>
      <c r="M30" s="39"/>
      <c r="N30" s="39"/>
      <c r="P30" s="214"/>
      <c r="Q30" s="220"/>
      <c r="R30" s="220"/>
      <c r="S30" s="220"/>
      <c r="T30" s="220"/>
      <c r="U30" s="220"/>
      <c r="V30" s="220"/>
    </row>
    <row r="31" spans="1:22" outlineLevel="1" x14ac:dyDescent="0.2">
      <c r="A31" s="208"/>
      <c r="B31" s="2">
        <v>23</v>
      </c>
      <c r="C31" s="212">
        <v>5105</v>
      </c>
      <c r="D31" s="213">
        <v>24</v>
      </c>
      <c r="E31" s="212" t="s">
        <v>317</v>
      </c>
      <c r="F31" s="2" t="s">
        <v>114</v>
      </c>
      <c r="G31" t="s">
        <v>296</v>
      </c>
      <c r="H31" s="212"/>
      <c r="I31" s="39">
        <v>15206400.27</v>
      </c>
      <c r="J31" s="211">
        <v>13706946.380000001</v>
      </c>
      <c r="M31" s="39"/>
      <c r="N31" s="39"/>
      <c r="O31" s="211"/>
      <c r="P31" s="214"/>
      <c r="Q31" s="215"/>
      <c r="R31" s="215"/>
      <c r="S31" s="215"/>
      <c r="T31" s="215"/>
      <c r="U31" s="215"/>
      <c r="V31" s="215"/>
    </row>
    <row r="32" spans="1:22" outlineLevel="1" x14ac:dyDescent="0.2">
      <c r="A32" s="208"/>
      <c r="B32" s="2">
        <v>24</v>
      </c>
      <c r="C32" s="212">
        <v>5110</v>
      </c>
      <c r="D32" s="213">
        <v>25</v>
      </c>
      <c r="E32" s="212" t="s">
        <v>318</v>
      </c>
      <c r="F32" s="2" t="s">
        <v>114</v>
      </c>
      <c r="G32" t="s">
        <v>296</v>
      </c>
      <c r="H32" s="212"/>
      <c r="I32" s="39">
        <v>378943.75</v>
      </c>
      <c r="J32" s="211">
        <v>1336244.6599999999</v>
      </c>
      <c r="M32" s="39"/>
      <c r="N32" s="39"/>
      <c r="O32" s="211"/>
      <c r="P32" s="214"/>
      <c r="Q32" s="215"/>
      <c r="R32" s="215"/>
      <c r="S32" s="215"/>
      <c r="T32" s="215"/>
      <c r="U32" s="215"/>
      <c r="V32" s="215"/>
    </row>
    <row r="33" spans="2:22" outlineLevel="1" x14ac:dyDescent="0.2">
      <c r="B33" s="2">
        <v>25</v>
      </c>
      <c r="C33" s="212">
        <v>5112</v>
      </c>
      <c r="D33" s="213">
        <v>36</v>
      </c>
      <c r="E33" s="212" t="s">
        <v>319</v>
      </c>
      <c r="F33" s="2" t="s">
        <v>114</v>
      </c>
      <c r="G33" t="s">
        <v>296</v>
      </c>
      <c r="H33" s="212"/>
      <c r="I33" s="39">
        <v>0</v>
      </c>
      <c r="J33" s="211">
        <v>0</v>
      </c>
      <c r="M33" s="39"/>
      <c r="N33" s="39"/>
      <c r="O33" s="211"/>
      <c r="P33" s="214"/>
      <c r="Q33" s="215"/>
      <c r="R33" s="215"/>
      <c r="S33" s="215"/>
      <c r="T33" s="215"/>
      <c r="U33" s="215"/>
      <c r="V33" s="215"/>
    </row>
    <row r="34" spans="2:22" outlineLevel="1" x14ac:dyDescent="0.2">
      <c r="B34" s="2">
        <v>26</v>
      </c>
      <c r="C34" s="212">
        <v>5114</v>
      </c>
      <c r="D34" s="213">
        <v>26</v>
      </c>
      <c r="E34" s="212" t="s">
        <v>320</v>
      </c>
      <c r="F34" s="2" t="s">
        <v>114</v>
      </c>
      <c r="G34" t="s">
        <v>296</v>
      </c>
      <c r="H34" s="212"/>
      <c r="I34" s="39">
        <v>5182407.3899999997</v>
      </c>
      <c r="J34" s="211">
        <v>4707983.78</v>
      </c>
      <c r="K34" s="210"/>
      <c r="M34" s="39"/>
      <c r="N34" s="39"/>
      <c r="O34" s="211"/>
      <c r="P34" s="214"/>
      <c r="Q34" s="215"/>
      <c r="R34" s="215"/>
      <c r="S34" s="215"/>
      <c r="T34" s="215"/>
      <c r="U34" s="215"/>
      <c r="V34" s="215"/>
    </row>
    <row r="35" spans="2:22" outlineLevel="1" x14ac:dyDescent="0.2">
      <c r="B35" s="2">
        <v>27</v>
      </c>
      <c r="C35" s="212">
        <v>5120</v>
      </c>
      <c r="D35" s="213">
        <v>27</v>
      </c>
      <c r="E35" s="212" t="s">
        <v>321</v>
      </c>
      <c r="F35" s="2" t="s">
        <v>114</v>
      </c>
      <c r="G35" t="s">
        <v>296</v>
      </c>
      <c r="H35" s="212"/>
      <c r="I35" s="39">
        <v>437921.47</v>
      </c>
      <c r="J35" s="211">
        <v>435846.96</v>
      </c>
      <c r="K35" s="210"/>
      <c r="M35" s="39"/>
      <c r="N35" s="39"/>
      <c r="O35" s="211"/>
      <c r="P35" s="214"/>
      <c r="Q35" s="215"/>
      <c r="R35" s="215"/>
      <c r="S35" s="215"/>
      <c r="T35" s="215"/>
      <c r="U35" s="215"/>
      <c r="V35" s="215"/>
    </row>
    <row r="36" spans="2:22" outlineLevel="1" x14ac:dyDescent="0.2">
      <c r="B36" s="2">
        <v>28</v>
      </c>
      <c r="C36" s="212">
        <v>5125</v>
      </c>
      <c r="D36" s="213">
        <v>28</v>
      </c>
      <c r="E36" s="212" t="s">
        <v>322</v>
      </c>
      <c r="F36" s="2" t="s">
        <v>114</v>
      </c>
      <c r="G36" t="s">
        <v>296</v>
      </c>
      <c r="H36" s="212"/>
      <c r="I36" s="39">
        <v>-477395.95</v>
      </c>
      <c r="J36" s="211">
        <v>101465.41</v>
      </c>
      <c r="K36" s="210"/>
      <c r="M36" s="39"/>
      <c r="N36" s="39"/>
      <c r="O36" s="211"/>
      <c r="P36" s="214"/>
      <c r="Q36" s="215"/>
      <c r="R36" s="215"/>
      <c r="S36" s="215"/>
      <c r="T36" s="215"/>
      <c r="U36" s="215"/>
      <c r="V36" s="215"/>
    </row>
    <row r="37" spans="2:22" outlineLevel="1" x14ac:dyDescent="0.2">
      <c r="B37" s="2">
        <v>29</v>
      </c>
      <c r="C37" s="212">
        <v>5130</v>
      </c>
      <c r="D37" s="213">
        <v>29</v>
      </c>
      <c r="E37" s="212" t="s">
        <v>323</v>
      </c>
      <c r="F37" s="2" t="s">
        <v>114</v>
      </c>
      <c r="G37" t="s">
        <v>296</v>
      </c>
      <c r="H37" s="212"/>
      <c r="I37" s="39">
        <v>0</v>
      </c>
      <c r="J37" s="211">
        <v>0</v>
      </c>
      <c r="K37" s="210"/>
      <c r="L37" s="211"/>
      <c r="M37" s="39"/>
      <c r="N37" s="39"/>
      <c r="O37" s="211"/>
      <c r="P37" s="214"/>
      <c r="Q37" s="215"/>
      <c r="R37" s="215"/>
      <c r="S37" s="215"/>
      <c r="T37" s="215"/>
      <c r="U37" s="215"/>
      <c r="V37" s="215"/>
    </row>
    <row r="38" spans="2:22" outlineLevel="1" x14ac:dyDescent="0.2">
      <c r="B38" s="2">
        <v>30</v>
      </c>
      <c r="C38" s="212">
        <v>5135</v>
      </c>
      <c r="D38" s="213">
        <v>30</v>
      </c>
      <c r="E38" s="212" t="s">
        <v>324</v>
      </c>
      <c r="F38" s="2" t="s">
        <v>114</v>
      </c>
      <c r="G38" t="s">
        <v>296</v>
      </c>
      <c r="H38" s="212"/>
      <c r="I38" s="39">
        <v>5027365.12</v>
      </c>
      <c r="J38" s="211">
        <v>5098817.33</v>
      </c>
      <c r="K38" s="210"/>
      <c r="L38" s="211"/>
      <c r="M38" s="39"/>
      <c r="N38" s="39"/>
      <c r="O38" s="211"/>
      <c r="P38" s="214"/>
      <c r="Q38" s="215"/>
      <c r="R38" s="215"/>
      <c r="S38" s="215"/>
      <c r="T38" s="215"/>
      <c r="U38" s="215"/>
      <c r="V38" s="215"/>
    </row>
    <row r="39" spans="2:22" outlineLevel="1" x14ac:dyDescent="0.2">
      <c r="B39" s="2">
        <v>31</v>
      </c>
      <c r="C39" s="212">
        <v>5145</v>
      </c>
      <c r="D39" s="213">
        <v>31</v>
      </c>
      <c r="E39" s="212" t="s">
        <v>325</v>
      </c>
      <c r="F39" s="2" t="s">
        <v>114</v>
      </c>
      <c r="G39" t="s">
        <v>296</v>
      </c>
      <c r="H39" s="212"/>
      <c r="I39" s="39">
        <v>594864.75</v>
      </c>
      <c r="J39" s="211">
        <v>244267.61</v>
      </c>
      <c r="K39" s="210"/>
      <c r="L39" s="211"/>
      <c r="M39" s="39"/>
      <c r="N39" s="39"/>
      <c r="O39" s="211"/>
      <c r="P39" s="214"/>
      <c r="Q39" s="215"/>
      <c r="R39" s="215"/>
      <c r="S39" s="215"/>
      <c r="T39" s="215"/>
      <c r="U39" s="215"/>
      <c r="V39" s="215"/>
    </row>
    <row r="40" spans="2:22" outlineLevel="1" x14ac:dyDescent="0.2">
      <c r="B40" s="2">
        <v>32</v>
      </c>
      <c r="C40" s="212">
        <v>5150</v>
      </c>
      <c r="D40" s="213">
        <v>32</v>
      </c>
      <c r="E40" s="212" t="s">
        <v>326</v>
      </c>
      <c r="F40" s="2" t="s">
        <v>114</v>
      </c>
      <c r="G40" t="s">
        <v>296</v>
      </c>
      <c r="H40" s="212"/>
      <c r="I40" s="39">
        <v>512173.02</v>
      </c>
      <c r="J40" s="211">
        <v>1038432.61</v>
      </c>
      <c r="K40" s="210"/>
      <c r="L40" s="211"/>
      <c r="M40" s="39"/>
      <c r="N40" s="39"/>
      <c r="O40" s="211"/>
      <c r="P40" s="214"/>
      <c r="Q40" s="215"/>
      <c r="R40" s="215"/>
      <c r="S40" s="215"/>
      <c r="T40" s="215"/>
      <c r="U40" s="215"/>
      <c r="V40" s="215"/>
    </row>
    <row r="41" spans="2:22" outlineLevel="1" x14ac:dyDescent="0.2">
      <c r="B41" s="2">
        <v>33</v>
      </c>
      <c r="C41" s="212">
        <v>5155</v>
      </c>
      <c r="D41" s="213">
        <v>33</v>
      </c>
      <c r="E41" s="212" t="s">
        <v>327</v>
      </c>
      <c r="F41" s="2" t="s">
        <v>114</v>
      </c>
      <c r="G41" t="s">
        <v>296</v>
      </c>
      <c r="H41" s="212"/>
      <c r="I41" s="39">
        <v>0</v>
      </c>
      <c r="J41" s="211">
        <v>-12389.35</v>
      </c>
      <c r="K41" s="210"/>
      <c r="L41" s="211"/>
      <c r="M41" s="39"/>
      <c r="N41" s="39"/>
      <c r="O41" s="211"/>
      <c r="P41" s="214"/>
      <c r="Q41" s="215"/>
      <c r="R41" s="215"/>
      <c r="S41" s="215"/>
      <c r="T41" s="215"/>
      <c r="U41" s="215"/>
      <c r="V41" s="215"/>
    </row>
    <row r="42" spans="2:22" outlineLevel="1" x14ac:dyDescent="0.2">
      <c r="B42" s="2">
        <v>34</v>
      </c>
      <c r="C42" s="212">
        <v>5160</v>
      </c>
      <c r="D42" s="213">
        <v>34</v>
      </c>
      <c r="E42" s="212" t="s">
        <v>328</v>
      </c>
      <c r="F42" s="2" t="s">
        <v>114</v>
      </c>
      <c r="G42" t="s">
        <v>296</v>
      </c>
      <c r="H42" s="212"/>
      <c r="I42" s="39">
        <v>403410.4</v>
      </c>
      <c r="J42" s="211">
        <v>78077.81</v>
      </c>
      <c r="K42" s="210"/>
      <c r="L42" s="211"/>
      <c r="M42" s="39"/>
      <c r="N42" s="39"/>
      <c r="O42" s="211"/>
      <c r="P42" s="214"/>
      <c r="Q42" s="215"/>
      <c r="R42" s="215"/>
      <c r="S42" s="215"/>
      <c r="T42" s="215"/>
      <c r="U42" s="215"/>
      <c r="V42" s="215"/>
    </row>
    <row r="43" spans="2:22" outlineLevel="1" x14ac:dyDescent="0.2">
      <c r="B43" s="2">
        <v>35</v>
      </c>
      <c r="C43" s="212">
        <v>5175</v>
      </c>
      <c r="D43" s="213">
        <v>35</v>
      </c>
      <c r="E43" s="212" t="s">
        <v>329</v>
      </c>
      <c r="F43" s="2" t="s">
        <v>114</v>
      </c>
      <c r="G43" t="s">
        <v>296</v>
      </c>
      <c r="H43" s="212"/>
      <c r="I43" s="39">
        <v>53495.44</v>
      </c>
      <c r="J43" s="211">
        <v>27628.25</v>
      </c>
      <c r="K43" s="210"/>
      <c r="L43" s="211"/>
      <c r="M43" s="39"/>
      <c r="N43" s="39"/>
      <c r="O43" s="211"/>
      <c r="P43" s="214"/>
      <c r="Q43" s="215"/>
      <c r="R43" s="215"/>
      <c r="S43" s="215"/>
      <c r="T43" s="215"/>
      <c r="U43" s="215"/>
      <c r="V43" s="215"/>
    </row>
    <row r="44" spans="2:22" x14ac:dyDescent="0.2">
      <c r="B44" s="2">
        <v>36</v>
      </c>
      <c r="C44" s="216"/>
      <c r="D44" s="213">
        <v>37</v>
      </c>
      <c r="E44" s="217" t="s">
        <v>330</v>
      </c>
      <c r="F44" s="218"/>
      <c r="G44" s="217" t="s">
        <v>112</v>
      </c>
      <c r="H44" s="217"/>
      <c r="I44" s="39">
        <v>27319585.66</v>
      </c>
      <c r="J44" s="219">
        <v>26763321.449999999</v>
      </c>
      <c r="K44" s="210"/>
      <c r="L44" s="211"/>
      <c r="M44" s="39"/>
      <c r="N44" s="39"/>
      <c r="P44" s="214"/>
      <c r="Q44" s="220"/>
      <c r="R44" s="220"/>
      <c r="S44" s="220"/>
      <c r="T44" s="220"/>
      <c r="U44" s="220"/>
      <c r="V44" s="220"/>
    </row>
    <row r="45" spans="2:22" outlineLevel="1" x14ac:dyDescent="0.2">
      <c r="B45" s="2">
        <v>37</v>
      </c>
      <c r="C45" s="212">
        <v>5305</v>
      </c>
      <c r="D45" s="213">
        <v>38</v>
      </c>
      <c r="E45" s="212" t="s">
        <v>331</v>
      </c>
      <c r="F45" s="2" t="s">
        <v>114</v>
      </c>
      <c r="G45" t="s">
        <v>296</v>
      </c>
      <c r="H45" s="212"/>
      <c r="I45" s="39">
        <v>2094787.82</v>
      </c>
      <c r="J45" s="211">
        <v>2089229.65</v>
      </c>
      <c r="K45" s="210"/>
      <c r="L45" s="211"/>
      <c r="M45" s="39"/>
      <c r="N45" s="39"/>
      <c r="O45" s="211"/>
      <c r="P45" s="214"/>
      <c r="Q45" s="215"/>
      <c r="R45" s="215"/>
      <c r="S45" s="215"/>
      <c r="T45" s="215"/>
      <c r="U45" s="215"/>
      <c r="V45" s="215"/>
    </row>
    <row r="46" spans="2:22" outlineLevel="1" x14ac:dyDescent="0.2">
      <c r="B46" s="2">
        <v>38</v>
      </c>
      <c r="C46" s="212">
        <v>5310</v>
      </c>
      <c r="D46" s="213">
        <v>39</v>
      </c>
      <c r="E46" s="212" t="s">
        <v>332</v>
      </c>
      <c r="F46" s="2" t="s">
        <v>114</v>
      </c>
      <c r="G46" t="s">
        <v>296</v>
      </c>
      <c r="H46" s="212"/>
      <c r="I46" s="39">
        <v>113733.48</v>
      </c>
      <c r="J46" s="211">
        <v>110665.7</v>
      </c>
      <c r="K46" s="210"/>
      <c r="L46" s="211"/>
      <c r="M46" s="39"/>
      <c r="N46" s="39"/>
      <c r="O46" s="211"/>
      <c r="P46" s="214"/>
      <c r="Q46" s="215"/>
      <c r="R46" s="215"/>
      <c r="S46" s="215"/>
      <c r="T46" s="215"/>
      <c r="U46" s="215"/>
      <c r="V46" s="215"/>
    </row>
    <row r="47" spans="2:22" outlineLevel="1" x14ac:dyDescent="0.2">
      <c r="B47" s="2">
        <v>39</v>
      </c>
      <c r="C47" s="212">
        <v>5315</v>
      </c>
      <c r="D47" s="213">
        <v>40</v>
      </c>
      <c r="E47" s="212" t="s">
        <v>333</v>
      </c>
      <c r="F47" s="2" t="s">
        <v>114</v>
      </c>
      <c r="G47" t="s">
        <v>296</v>
      </c>
      <c r="H47" s="212"/>
      <c r="I47" s="39">
        <v>32307510.629999999</v>
      </c>
      <c r="J47" s="211">
        <v>28891002.329999998</v>
      </c>
      <c r="K47" s="210"/>
      <c r="L47" s="211"/>
      <c r="M47" s="39"/>
      <c r="N47" s="39"/>
      <c r="O47" s="211"/>
      <c r="P47" s="214"/>
      <c r="Q47" s="215"/>
      <c r="R47" s="215"/>
      <c r="S47" s="215"/>
      <c r="T47" s="215"/>
      <c r="U47" s="215"/>
      <c r="V47" s="215"/>
    </row>
    <row r="48" spans="2:22" outlineLevel="1" x14ac:dyDescent="0.2">
      <c r="B48" s="2">
        <v>40</v>
      </c>
      <c r="C48" s="212">
        <v>5320</v>
      </c>
      <c r="D48" s="213">
        <v>41</v>
      </c>
      <c r="E48" s="212" t="s">
        <v>334</v>
      </c>
      <c r="F48" s="2" t="s">
        <v>114</v>
      </c>
      <c r="G48" t="s">
        <v>296</v>
      </c>
      <c r="H48" s="212"/>
      <c r="I48" s="39">
        <v>5930659.4699999997</v>
      </c>
      <c r="J48" s="211">
        <v>5020949.62</v>
      </c>
      <c r="K48" s="210"/>
      <c r="L48" s="211"/>
      <c r="M48" s="39"/>
      <c r="N48" s="39"/>
      <c r="O48" s="211"/>
      <c r="P48" s="214"/>
      <c r="Q48" s="215"/>
      <c r="R48" s="215"/>
      <c r="S48" s="215"/>
      <c r="T48" s="215"/>
      <c r="U48" s="215"/>
      <c r="V48" s="215"/>
    </row>
    <row r="49" spans="2:22" outlineLevel="1" x14ac:dyDescent="0.2">
      <c r="B49" s="2">
        <v>41</v>
      </c>
      <c r="C49" s="212">
        <v>5325</v>
      </c>
      <c r="D49" s="213">
        <v>42</v>
      </c>
      <c r="E49" s="212" t="s">
        <v>335</v>
      </c>
      <c r="F49" s="2" t="s">
        <v>114</v>
      </c>
      <c r="G49" t="s">
        <v>296</v>
      </c>
      <c r="H49" s="212"/>
      <c r="I49" s="39">
        <v>1810.71</v>
      </c>
      <c r="J49" s="211">
        <v>1014.72</v>
      </c>
      <c r="K49" s="210"/>
      <c r="L49" s="211"/>
      <c r="M49" s="39"/>
      <c r="N49" s="39"/>
      <c r="O49" s="211"/>
      <c r="P49" s="214"/>
      <c r="Q49" s="215"/>
      <c r="R49" s="215"/>
      <c r="S49" s="215"/>
      <c r="T49" s="215"/>
      <c r="U49" s="215"/>
      <c r="V49" s="215"/>
    </row>
    <row r="50" spans="2:22" outlineLevel="1" x14ac:dyDescent="0.2">
      <c r="B50" s="2">
        <v>42</v>
      </c>
      <c r="C50" s="212">
        <v>5330</v>
      </c>
      <c r="D50" s="213">
        <v>43</v>
      </c>
      <c r="E50" s="212" t="s">
        <v>336</v>
      </c>
      <c r="F50" s="2" t="s">
        <v>114</v>
      </c>
      <c r="G50" t="s">
        <v>296</v>
      </c>
      <c r="H50" s="212"/>
      <c r="I50" s="39">
        <v>10690.88</v>
      </c>
      <c r="J50" s="211">
        <v>14014.53</v>
      </c>
      <c r="K50" s="210"/>
      <c r="L50" s="211"/>
      <c r="M50" s="39"/>
      <c r="N50" s="39"/>
      <c r="O50" s="211"/>
      <c r="P50" s="214"/>
      <c r="Q50" s="215"/>
      <c r="R50" s="215"/>
      <c r="S50" s="215"/>
      <c r="T50" s="215"/>
      <c r="U50" s="215"/>
      <c r="V50" s="215"/>
    </row>
    <row r="51" spans="2:22" outlineLevel="1" x14ac:dyDescent="0.2">
      <c r="B51" s="2">
        <v>43</v>
      </c>
      <c r="C51" s="212">
        <v>5340</v>
      </c>
      <c r="D51" s="213">
        <v>44</v>
      </c>
      <c r="E51" s="212" t="s">
        <v>337</v>
      </c>
      <c r="F51" s="2" t="s">
        <v>114</v>
      </c>
      <c r="G51" t="s">
        <v>296</v>
      </c>
      <c r="H51" s="212"/>
      <c r="I51" s="39">
        <v>33176.89</v>
      </c>
      <c r="J51" s="211">
        <v>184144.14</v>
      </c>
      <c r="K51" s="210"/>
      <c r="L51" s="211"/>
      <c r="M51" s="39"/>
      <c r="N51" s="39"/>
      <c r="O51" s="211"/>
      <c r="P51" s="214"/>
      <c r="Q51" s="215"/>
      <c r="R51" s="215"/>
      <c r="S51" s="215"/>
      <c r="T51" s="215"/>
      <c r="U51" s="215"/>
      <c r="V51" s="215"/>
    </row>
    <row r="52" spans="2:22" x14ac:dyDescent="0.2">
      <c r="B52" s="2">
        <v>44</v>
      </c>
      <c r="C52" s="216"/>
      <c r="D52" s="213">
        <v>45</v>
      </c>
      <c r="E52" s="217" t="s">
        <v>338</v>
      </c>
      <c r="F52" s="218"/>
      <c r="G52" s="217" t="s">
        <v>112</v>
      </c>
      <c r="H52" s="217"/>
      <c r="I52" s="39">
        <v>40492369.880000003</v>
      </c>
      <c r="J52" s="219">
        <v>36311020.689999998</v>
      </c>
      <c r="K52" s="210"/>
      <c r="L52" s="211"/>
      <c r="M52" s="39"/>
      <c r="N52" s="39"/>
      <c r="P52" s="214"/>
      <c r="Q52" s="220"/>
      <c r="R52" s="220"/>
      <c r="S52" s="220"/>
      <c r="T52" s="220"/>
      <c r="U52" s="220"/>
      <c r="V52" s="220"/>
    </row>
    <row r="53" spans="2:22" outlineLevel="1" x14ac:dyDescent="0.2">
      <c r="B53" s="2">
        <v>45</v>
      </c>
      <c r="C53" s="212">
        <v>5405</v>
      </c>
      <c r="D53" s="213">
        <v>46</v>
      </c>
      <c r="E53" s="212" t="s">
        <v>339</v>
      </c>
      <c r="F53" s="2" t="s">
        <v>114</v>
      </c>
      <c r="G53" t="s">
        <v>296</v>
      </c>
      <c r="H53" s="212"/>
      <c r="I53" s="39">
        <v>694547.86</v>
      </c>
      <c r="J53" s="211">
        <v>829193.19</v>
      </c>
      <c r="K53" s="210"/>
      <c r="L53" s="211"/>
      <c r="M53" s="39"/>
      <c r="N53" s="39"/>
      <c r="O53" s="211"/>
      <c r="P53" s="214"/>
      <c r="Q53" s="215"/>
      <c r="R53" s="215"/>
      <c r="S53" s="215"/>
      <c r="T53" s="215"/>
      <c r="U53" s="215"/>
      <c r="V53" s="215"/>
    </row>
    <row r="54" spans="2:22" outlineLevel="1" x14ac:dyDescent="0.2">
      <c r="B54" s="2">
        <v>46</v>
      </c>
      <c r="C54" s="212">
        <v>5410</v>
      </c>
      <c r="D54" s="213">
        <v>47</v>
      </c>
      <c r="E54" s="212" t="s">
        <v>340</v>
      </c>
      <c r="F54" s="2" t="s">
        <v>114</v>
      </c>
      <c r="G54" t="s">
        <v>296</v>
      </c>
      <c r="H54" s="212"/>
      <c r="I54" s="39">
        <v>2028728.63</v>
      </c>
      <c r="J54" s="211">
        <v>3434679.11</v>
      </c>
      <c r="K54" s="210"/>
      <c r="L54" s="211"/>
      <c r="M54" s="39"/>
      <c r="N54" s="39"/>
      <c r="O54" s="211"/>
      <c r="P54" s="214"/>
      <c r="Q54" s="215"/>
      <c r="R54" s="215"/>
      <c r="S54" s="215"/>
      <c r="T54" s="215"/>
      <c r="U54" s="215"/>
      <c r="V54" s="215"/>
    </row>
    <row r="55" spans="2:22" outlineLevel="1" x14ac:dyDescent="0.2">
      <c r="B55" s="2">
        <v>47</v>
      </c>
      <c r="C55" s="212">
        <v>5420</v>
      </c>
      <c r="D55" s="213">
        <v>48</v>
      </c>
      <c r="E55" s="212" t="s">
        <v>341</v>
      </c>
      <c r="F55" s="2" t="s">
        <v>114</v>
      </c>
      <c r="G55" t="s">
        <v>296</v>
      </c>
      <c r="H55" s="212"/>
      <c r="I55" s="39">
        <v>0</v>
      </c>
      <c r="J55" s="211">
        <v>0</v>
      </c>
      <c r="K55" s="210"/>
      <c r="L55" s="211"/>
      <c r="M55" s="39"/>
      <c r="N55" s="39"/>
      <c r="O55" s="211"/>
      <c r="P55" s="214"/>
      <c r="Q55" s="215"/>
      <c r="R55" s="215"/>
      <c r="S55" s="215"/>
      <c r="T55" s="215"/>
      <c r="U55" s="215"/>
      <c r="V55" s="215"/>
    </row>
    <row r="56" spans="2:22" outlineLevel="1" x14ac:dyDescent="0.2">
      <c r="B56" s="2">
        <v>48</v>
      </c>
      <c r="C56" s="212">
        <v>5425</v>
      </c>
      <c r="D56" s="213">
        <v>49</v>
      </c>
      <c r="E56" s="212" t="s">
        <v>342</v>
      </c>
      <c r="F56" s="2" t="s">
        <v>114</v>
      </c>
      <c r="G56" t="s">
        <v>296</v>
      </c>
      <c r="H56" s="212"/>
      <c r="I56" s="39">
        <v>21758.79</v>
      </c>
      <c r="J56" s="211">
        <v>0</v>
      </c>
      <c r="K56" s="210"/>
      <c r="L56" s="211"/>
      <c r="M56" s="39"/>
      <c r="N56" s="39"/>
      <c r="O56" s="211"/>
      <c r="P56" s="214"/>
      <c r="Q56" s="215"/>
      <c r="R56" s="215"/>
      <c r="S56" s="215"/>
      <c r="T56" s="215"/>
      <c r="U56" s="215"/>
      <c r="V56" s="215"/>
    </row>
    <row r="57" spans="2:22" x14ac:dyDescent="0.2">
      <c r="B57" s="2">
        <v>49</v>
      </c>
      <c r="C57" s="216"/>
      <c r="D57" s="213">
        <v>50</v>
      </c>
      <c r="E57" s="217" t="s">
        <v>343</v>
      </c>
      <c r="F57" s="218"/>
      <c r="G57" s="217" t="s">
        <v>112</v>
      </c>
      <c r="H57" s="217"/>
      <c r="I57" s="39">
        <v>2745035.28</v>
      </c>
      <c r="J57" s="219">
        <v>4263872.3</v>
      </c>
      <c r="K57" s="210"/>
      <c r="L57" s="211"/>
      <c r="M57" s="39"/>
      <c r="N57" s="39"/>
      <c r="P57" s="214"/>
      <c r="Q57" s="220"/>
      <c r="R57" s="220"/>
      <c r="S57" s="220"/>
      <c r="T57" s="220"/>
      <c r="U57" s="220"/>
      <c r="V57" s="220"/>
    </row>
    <row r="58" spans="2:22" outlineLevel="1" x14ac:dyDescent="0.2">
      <c r="B58" s="2">
        <v>50</v>
      </c>
      <c r="C58" s="212">
        <v>5605</v>
      </c>
      <c r="D58" s="213">
        <v>53</v>
      </c>
      <c r="E58" s="212" t="s">
        <v>344</v>
      </c>
      <c r="F58" s="2" t="s">
        <v>114</v>
      </c>
      <c r="G58" t="s">
        <v>296</v>
      </c>
      <c r="H58" s="212"/>
      <c r="I58" s="39">
        <v>8180923.25</v>
      </c>
      <c r="J58" s="211">
        <v>5969456.9299999997</v>
      </c>
      <c r="K58" s="210"/>
      <c r="L58" s="211"/>
      <c r="M58" s="39"/>
      <c r="N58" s="39"/>
      <c r="O58" s="211"/>
      <c r="P58" s="221"/>
      <c r="Q58" s="215"/>
      <c r="R58" s="215"/>
      <c r="S58" s="215"/>
      <c r="T58" s="215"/>
      <c r="U58" s="215"/>
      <c r="V58" s="215"/>
    </row>
    <row r="59" spans="2:22" outlineLevel="1" x14ac:dyDescent="0.2">
      <c r="B59" s="2">
        <v>51</v>
      </c>
      <c r="C59" s="212">
        <v>5610</v>
      </c>
      <c r="D59" s="213">
        <v>54</v>
      </c>
      <c r="E59" s="212" t="s">
        <v>345</v>
      </c>
      <c r="F59" s="2" t="s">
        <v>114</v>
      </c>
      <c r="G59" t="s">
        <v>296</v>
      </c>
      <c r="H59" s="212"/>
      <c r="I59" s="39">
        <v>38662413.670000002</v>
      </c>
      <c r="J59" s="211">
        <v>38359974.329999998</v>
      </c>
      <c r="K59" s="210"/>
      <c r="L59" s="211"/>
      <c r="M59" s="39"/>
      <c r="N59" s="39"/>
      <c r="O59" s="211"/>
      <c r="P59" s="221"/>
      <c r="Q59" s="215"/>
      <c r="R59" s="215"/>
      <c r="S59" s="215"/>
      <c r="T59" s="215"/>
      <c r="U59" s="215"/>
      <c r="V59" s="215"/>
    </row>
    <row r="60" spans="2:22" outlineLevel="1" x14ac:dyDescent="0.2">
      <c r="B60" s="2">
        <v>52</v>
      </c>
      <c r="C60" s="212">
        <v>5615</v>
      </c>
      <c r="D60" s="213">
        <v>55</v>
      </c>
      <c r="E60" s="212" t="s">
        <v>346</v>
      </c>
      <c r="F60" s="2" t="s">
        <v>114</v>
      </c>
      <c r="G60" t="s">
        <v>296</v>
      </c>
      <c r="H60" s="212"/>
      <c r="I60" s="39">
        <v>6195463.7199999997</v>
      </c>
      <c r="J60" s="211">
        <v>8709241.9900000002</v>
      </c>
      <c r="K60" s="210"/>
      <c r="L60" s="211"/>
      <c r="M60" s="39"/>
      <c r="N60" s="39"/>
      <c r="O60" s="211"/>
      <c r="P60" s="221"/>
      <c r="Q60" s="215"/>
      <c r="R60" s="215"/>
      <c r="S60" s="215"/>
      <c r="T60" s="215"/>
      <c r="U60" s="215"/>
      <c r="V60" s="215"/>
    </row>
    <row r="61" spans="2:22" outlineLevel="1" x14ac:dyDescent="0.2">
      <c r="B61" s="2">
        <v>53</v>
      </c>
      <c r="C61" s="212">
        <v>5620</v>
      </c>
      <c r="D61" s="213">
        <v>56</v>
      </c>
      <c r="E61" s="212" t="s">
        <v>347</v>
      </c>
      <c r="F61" s="2" t="s">
        <v>114</v>
      </c>
      <c r="G61" t="s">
        <v>296</v>
      </c>
      <c r="H61" s="212"/>
      <c r="I61" s="39">
        <v>19754187.239999998</v>
      </c>
      <c r="J61" s="211">
        <v>17272257.539999999</v>
      </c>
      <c r="K61" s="210"/>
      <c r="L61" s="211"/>
      <c r="M61" s="39"/>
      <c r="N61" s="39"/>
      <c r="O61" s="211"/>
      <c r="P61" s="221"/>
      <c r="Q61" s="215"/>
      <c r="R61" s="215"/>
      <c r="S61" s="215"/>
      <c r="T61" s="215"/>
      <c r="U61" s="215"/>
      <c r="V61" s="215"/>
    </row>
    <row r="62" spans="2:22" outlineLevel="1" x14ac:dyDescent="0.2">
      <c r="B62" s="2">
        <v>54</v>
      </c>
      <c r="C62" s="212">
        <v>5625</v>
      </c>
      <c r="D62" s="213">
        <v>57</v>
      </c>
      <c r="E62" s="212" t="s">
        <v>348</v>
      </c>
      <c r="F62" s="2" t="s">
        <v>114</v>
      </c>
      <c r="G62" t="s">
        <v>296</v>
      </c>
      <c r="H62" s="212"/>
      <c r="I62" s="39">
        <v>-13899675.85</v>
      </c>
      <c r="J62" s="211">
        <v>-14279773.43</v>
      </c>
      <c r="K62" s="210"/>
      <c r="L62" s="211"/>
      <c r="M62" s="39"/>
      <c r="N62" s="39"/>
      <c r="O62" s="211"/>
      <c r="P62" s="221"/>
      <c r="Q62" s="215"/>
      <c r="R62" s="215"/>
      <c r="S62" s="215"/>
      <c r="T62" s="215"/>
      <c r="U62" s="215"/>
      <c r="V62" s="215"/>
    </row>
    <row r="63" spans="2:22" outlineLevel="1" x14ac:dyDescent="0.2">
      <c r="B63" s="2">
        <v>55</v>
      </c>
      <c r="C63" s="212">
        <v>5630</v>
      </c>
      <c r="D63" s="213">
        <v>58</v>
      </c>
      <c r="E63" s="212" t="s">
        <v>349</v>
      </c>
      <c r="F63" s="2" t="s">
        <v>114</v>
      </c>
      <c r="G63" t="s">
        <v>296</v>
      </c>
      <c r="H63" s="212"/>
      <c r="I63" s="39">
        <v>4486000.8099999996</v>
      </c>
      <c r="J63" s="211">
        <v>2992982.76</v>
      </c>
      <c r="K63" s="210"/>
      <c r="L63" s="211"/>
      <c r="M63" s="39"/>
      <c r="N63" s="39"/>
      <c r="O63" s="211"/>
      <c r="P63" s="221"/>
      <c r="Q63" s="215"/>
      <c r="R63" s="215"/>
      <c r="S63" s="215"/>
      <c r="T63" s="215"/>
      <c r="U63" s="215"/>
      <c r="V63" s="215"/>
    </row>
    <row r="64" spans="2:22" outlineLevel="1" x14ac:dyDescent="0.2">
      <c r="B64" s="2">
        <v>56</v>
      </c>
      <c r="C64" s="212">
        <v>5640</v>
      </c>
      <c r="D64" s="213">
        <v>59</v>
      </c>
      <c r="E64" s="212" t="s">
        <v>350</v>
      </c>
      <c r="F64" s="2" t="s">
        <v>114</v>
      </c>
      <c r="G64" t="s">
        <v>296</v>
      </c>
      <c r="H64" s="212"/>
      <c r="I64" s="39">
        <v>0</v>
      </c>
      <c r="J64" s="211">
        <v>0</v>
      </c>
      <c r="K64" s="210"/>
      <c r="L64" s="211"/>
      <c r="M64" s="39"/>
      <c r="N64" s="39"/>
      <c r="O64" s="211"/>
      <c r="P64" s="221"/>
      <c r="Q64" s="215"/>
      <c r="R64" s="215"/>
      <c r="S64" s="215"/>
      <c r="T64" s="215"/>
      <c r="U64" s="215"/>
      <c r="V64" s="215"/>
    </row>
    <row r="65" spans="2:22" outlineLevel="1" x14ac:dyDescent="0.2">
      <c r="B65" s="2">
        <v>57</v>
      </c>
      <c r="C65" s="212">
        <v>5645</v>
      </c>
      <c r="D65" s="213">
        <v>60</v>
      </c>
      <c r="E65" s="212" t="s">
        <v>351</v>
      </c>
      <c r="F65" s="2" t="s">
        <v>114</v>
      </c>
      <c r="G65" t="s">
        <v>296</v>
      </c>
      <c r="H65" s="212"/>
      <c r="I65" s="39">
        <v>787823.61</v>
      </c>
      <c r="J65" s="211">
        <v>1205679.48</v>
      </c>
      <c r="K65" s="210"/>
      <c r="L65" s="211"/>
      <c r="M65" s="39"/>
      <c r="N65" s="39"/>
      <c r="O65" s="211"/>
      <c r="P65" s="221"/>
      <c r="Q65" s="215"/>
      <c r="R65" s="215"/>
      <c r="S65" s="215"/>
      <c r="T65" s="215"/>
      <c r="U65" s="215"/>
      <c r="V65" s="215"/>
    </row>
    <row r="66" spans="2:22" outlineLevel="1" x14ac:dyDescent="0.2">
      <c r="B66" s="2">
        <v>58</v>
      </c>
      <c r="C66" s="212">
        <v>5646</v>
      </c>
      <c r="D66" s="213">
        <v>61</v>
      </c>
      <c r="E66" s="212" t="s">
        <v>352</v>
      </c>
      <c r="F66" s="2" t="s">
        <v>114</v>
      </c>
      <c r="G66" t="s">
        <v>296</v>
      </c>
      <c r="H66" s="212"/>
      <c r="I66" s="39">
        <v>0</v>
      </c>
      <c r="J66" s="211">
        <v>0</v>
      </c>
      <c r="K66" s="210"/>
      <c r="L66" s="211"/>
      <c r="M66" s="39"/>
      <c r="N66" s="39"/>
      <c r="O66" s="211"/>
      <c r="P66" s="221"/>
      <c r="Q66" s="215"/>
      <c r="R66" s="215"/>
      <c r="S66" s="215"/>
      <c r="T66" s="215"/>
      <c r="U66" s="215"/>
      <c r="V66" s="215"/>
    </row>
    <row r="67" spans="2:22" outlineLevel="1" x14ac:dyDescent="0.2">
      <c r="B67" s="2">
        <v>59</v>
      </c>
      <c r="C67" s="212">
        <v>5647</v>
      </c>
      <c r="D67" s="213">
        <v>62</v>
      </c>
      <c r="E67" s="212" t="s">
        <v>353</v>
      </c>
      <c r="F67" s="2" t="s">
        <v>114</v>
      </c>
      <c r="G67" t="s">
        <v>296</v>
      </c>
      <c r="H67" s="212"/>
      <c r="I67" s="39">
        <v>0</v>
      </c>
      <c r="J67" s="211">
        <v>0</v>
      </c>
      <c r="K67" s="210"/>
      <c r="L67" s="211"/>
      <c r="M67" s="39"/>
      <c r="N67" s="39"/>
      <c r="O67" s="211"/>
      <c r="P67" s="221"/>
      <c r="Q67" s="215"/>
      <c r="R67" s="215"/>
      <c r="S67" s="215"/>
      <c r="T67" s="215"/>
      <c r="U67" s="215"/>
      <c r="V67" s="215"/>
    </row>
    <row r="68" spans="2:22" outlineLevel="1" x14ac:dyDescent="0.2">
      <c r="B68" s="2">
        <v>60</v>
      </c>
      <c r="C68" s="212">
        <v>5650</v>
      </c>
      <c r="D68" s="213">
        <v>63</v>
      </c>
      <c r="E68" s="212" t="s">
        <v>354</v>
      </c>
      <c r="F68" s="2" t="s">
        <v>114</v>
      </c>
      <c r="G68" t="s">
        <v>296</v>
      </c>
      <c r="H68" s="212"/>
      <c r="I68" s="39">
        <v>0</v>
      </c>
      <c r="J68" s="211">
        <v>0</v>
      </c>
      <c r="K68" s="210"/>
      <c r="L68" s="211"/>
      <c r="M68" s="39"/>
      <c r="N68" s="39"/>
      <c r="O68" s="211"/>
      <c r="P68" s="221"/>
      <c r="Q68" s="215"/>
      <c r="R68" s="215"/>
      <c r="S68" s="215"/>
      <c r="T68" s="215"/>
      <c r="U68" s="215"/>
      <c r="V68" s="215"/>
    </row>
    <row r="69" spans="2:22" outlineLevel="1" x14ac:dyDescent="0.2">
      <c r="B69" s="2">
        <v>61</v>
      </c>
      <c r="C69" s="212">
        <v>5655</v>
      </c>
      <c r="D69" s="213">
        <v>64</v>
      </c>
      <c r="E69" s="212" t="s">
        <v>355</v>
      </c>
      <c r="F69" s="2" t="s">
        <v>114</v>
      </c>
      <c r="G69" t="s">
        <v>296</v>
      </c>
      <c r="H69" s="212"/>
      <c r="I69" s="39">
        <v>3255850.84</v>
      </c>
      <c r="J69" s="211">
        <v>3342153.29</v>
      </c>
      <c r="K69" s="210"/>
      <c r="L69" s="211"/>
      <c r="M69" s="39"/>
      <c r="N69" s="39"/>
      <c r="O69" s="211"/>
      <c r="P69" s="221"/>
      <c r="Q69" s="215"/>
      <c r="R69" s="215"/>
      <c r="S69" s="215"/>
      <c r="T69" s="215"/>
      <c r="U69" s="215"/>
      <c r="V69" s="215"/>
    </row>
    <row r="70" spans="2:22" outlineLevel="1" x14ac:dyDescent="0.2">
      <c r="B70" s="2">
        <v>62</v>
      </c>
      <c r="C70" s="212">
        <v>5665</v>
      </c>
      <c r="D70" s="213">
        <v>65</v>
      </c>
      <c r="E70" s="212" t="s">
        <v>356</v>
      </c>
      <c r="F70" s="2" t="s">
        <v>114</v>
      </c>
      <c r="G70" t="s">
        <v>296</v>
      </c>
      <c r="H70" s="212"/>
      <c r="I70" s="39">
        <v>4515786.37</v>
      </c>
      <c r="J70" s="211">
        <v>4010036.85</v>
      </c>
      <c r="K70" s="210"/>
      <c r="L70" s="211"/>
      <c r="M70" s="39"/>
      <c r="N70" s="39"/>
      <c r="O70" s="211"/>
      <c r="P70" s="221"/>
      <c r="Q70" s="215"/>
      <c r="R70" s="215"/>
      <c r="S70" s="215"/>
      <c r="T70" s="215"/>
      <c r="U70" s="215"/>
      <c r="V70" s="215"/>
    </row>
    <row r="71" spans="2:22" outlineLevel="1" x14ac:dyDescent="0.2">
      <c r="B71" s="2">
        <v>63</v>
      </c>
      <c r="C71" s="212">
        <v>5670</v>
      </c>
      <c r="D71" s="213">
        <v>66</v>
      </c>
      <c r="E71" s="212" t="s">
        <v>357</v>
      </c>
      <c r="F71" s="2" t="s">
        <v>114</v>
      </c>
      <c r="G71" t="s">
        <v>296</v>
      </c>
      <c r="H71" s="212"/>
      <c r="I71" s="39">
        <v>1326458.2</v>
      </c>
      <c r="J71" s="211">
        <v>1360152.75</v>
      </c>
      <c r="K71" s="210"/>
      <c r="L71" s="211"/>
      <c r="M71" s="39"/>
      <c r="N71" s="39"/>
      <c r="O71" s="211"/>
      <c r="P71" s="221"/>
      <c r="Q71" s="215"/>
      <c r="R71" s="215"/>
      <c r="S71" s="215"/>
      <c r="T71" s="215"/>
      <c r="U71" s="215"/>
      <c r="V71" s="215"/>
    </row>
    <row r="72" spans="2:22" outlineLevel="1" x14ac:dyDescent="0.2">
      <c r="B72" s="2">
        <v>64</v>
      </c>
      <c r="C72" s="212">
        <v>5672</v>
      </c>
      <c r="D72" s="213">
        <v>67</v>
      </c>
      <c r="E72" s="212" t="s">
        <v>358</v>
      </c>
      <c r="F72" s="2" t="s">
        <v>114</v>
      </c>
      <c r="G72" t="s">
        <v>296</v>
      </c>
      <c r="H72" s="212"/>
      <c r="I72" s="39">
        <v>0</v>
      </c>
      <c r="J72" s="211">
        <v>0</v>
      </c>
      <c r="K72" s="210"/>
      <c r="L72" s="211"/>
      <c r="M72" s="39"/>
      <c r="N72" s="39"/>
      <c r="O72" s="211"/>
      <c r="P72" s="221"/>
      <c r="Q72" s="215"/>
      <c r="R72" s="215"/>
      <c r="S72" s="215"/>
      <c r="T72" s="215"/>
      <c r="U72" s="215"/>
      <c r="V72" s="215"/>
    </row>
    <row r="73" spans="2:22" outlineLevel="1" x14ac:dyDescent="0.2">
      <c r="B73" s="2">
        <v>65</v>
      </c>
      <c r="C73" s="212">
        <v>5675</v>
      </c>
      <c r="D73" s="213">
        <v>68</v>
      </c>
      <c r="E73" s="212" t="s">
        <v>359</v>
      </c>
      <c r="F73" s="2" t="s">
        <v>114</v>
      </c>
      <c r="G73" t="s">
        <v>296</v>
      </c>
      <c r="H73" s="212"/>
      <c r="I73" s="39">
        <v>23570721.350000001</v>
      </c>
      <c r="J73" s="211">
        <v>25809993.219999999</v>
      </c>
      <c r="K73" s="210"/>
      <c r="L73" s="211"/>
      <c r="M73" s="39"/>
      <c r="N73" s="39"/>
      <c r="O73" s="211"/>
      <c r="P73" s="221"/>
      <c r="Q73" s="215"/>
      <c r="R73" s="215"/>
      <c r="S73" s="215"/>
      <c r="T73" s="215"/>
      <c r="U73" s="215"/>
      <c r="V73" s="215"/>
    </row>
    <row r="74" spans="2:22" outlineLevel="1" x14ac:dyDescent="0.2">
      <c r="B74" s="2">
        <v>66</v>
      </c>
      <c r="C74" s="212">
        <v>5680</v>
      </c>
      <c r="D74" s="213">
        <v>69</v>
      </c>
      <c r="E74" s="212" t="s">
        <v>360</v>
      </c>
      <c r="F74" s="2" t="s">
        <v>114</v>
      </c>
      <c r="G74" t="s">
        <v>296</v>
      </c>
      <c r="H74" s="212"/>
      <c r="I74" s="39">
        <v>0</v>
      </c>
      <c r="J74" s="211">
        <v>0</v>
      </c>
      <c r="K74" s="210"/>
      <c r="L74" s="211"/>
      <c r="M74" s="39"/>
      <c r="N74" s="39"/>
      <c r="O74" s="211"/>
      <c r="P74" s="221"/>
      <c r="Q74" s="215"/>
      <c r="R74" s="215"/>
      <c r="S74" s="215"/>
      <c r="T74" s="215"/>
      <c r="U74" s="215"/>
      <c r="V74" s="215"/>
    </row>
    <row r="75" spans="2:22" x14ac:dyDescent="0.2">
      <c r="B75" s="2">
        <v>67</v>
      </c>
      <c r="C75" s="213"/>
      <c r="D75" s="213">
        <v>52</v>
      </c>
      <c r="E75" s="217" t="s">
        <v>361</v>
      </c>
      <c r="F75" s="218"/>
      <c r="G75" s="217" t="s">
        <v>112</v>
      </c>
      <c r="H75" s="217"/>
      <c r="I75" s="39">
        <v>96835953.210000008</v>
      </c>
      <c r="J75" s="219">
        <v>94752155.709999979</v>
      </c>
      <c r="K75" s="210"/>
      <c r="L75" s="211"/>
      <c r="M75" s="39"/>
      <c r="N75" s="39"/>
      <c r="P75" s="221"/>
      <c r="Q75" s="220"/>
      <c r="R75" s="220"/>
      <c r="S75" s="220"/>
      <c r="T75" s="220"/>
      <c r="U75" s="220"/>
      <c r="V75" s="220"/>
    </row>
    <row r="76" spans="2:22" outlineLevel="1" x14ac:dyDescent="0.2">
      <c r="B76" s="2">
        <v>68</v>
      </c>
      <c r="C76" s="212">
        <v>5635</v>
      </c>
      <c r="D76" s="213">
        <v>71</v>
      </c>
      <c r="E76" s="212" t="s">
        <v>362</v>
      </c>
      <c r="F76" s="2" t="s">
        <v>114</v>
      </c>
      <c r="G76" t="s">
        <v>296</v>
      </c>
      <c r="H76" s="212"/>
      <c r="I76" s="39">
        <v>0</v>
      </c>
      <c r="J76" s="211">
        <v>0</v>
      </c>
      <c r="M76" s="39"/>
      <c r="N76" s="39"/>
      <c r="O76" s="211"/>
      <c r="P76" s="221"/>
      <c r="Q76" s="215"/>
      <c r="R76" s="215"/>
      <c r="S76" s="215"/>
      <c r="T76" s="215"/>
      <c r="U76" s="215"/>
      <c r="V76" s="215"/>
    </row>
    <row r="77" spans="2:22" outlineLevel="1" x14ac:dyDescent="0.2">
      <c r="B77" s="2">
        <v>69</v>
      </c>
      <c r="C77" s="212">
        <v>6210</v>
      </c>
      <c r="D77" s="213">
        <v>72</v>
      </c>
      <c r="E77" s="212" t="s">
        <v>363</v>
      </c>
      <c r="F77" s="2" t="s">
        <v>114</v>
      </c>
      <c r="G77" t="s">
        <v>296</v>
      </c>
      <c r="H77" s="212"/>
      <c r="I77" s="39">
        <v>0</v>
      </c>
      <c r="J77" s="211">
        <v>0</v>
      </c>
      <c r="M77" s="39"/>
      <c r="N77" s="39"/>
      <c r="O77" s="211"/>
      <c r="P77" s="221"/>
      <c r="Q77" s="215"/>
      <c r="R77" s="215"/>
      <c r="S77" s="215"/>
      <c r="T77" s="215"/>
      <c r="U77" s="215"/>
      <c r="V77" s="215"/>
    </row>
    <row r="78" spans="2:22" x14ac:dyDescent="0.2">
      <c r="B78" s="2">
        <v>70</v>
      </c>
      <c r="D78" s="213">
        <v>70</v>
      </c>
      <c r="E78" s="217" t="s">
        <v>364</v>
      </c>
      <c r="F78" s="218"/>
      <c r="G78" s="217" t="s">
        <v>112</v>
      </c>
      <c r="H78" s="217"/>
      <c r="I78" s="39">
        <v>0</v>
      </c>
      <c r="J78" s="219">
        <v>0</v>
      </c>
      <c r="K78" s="210"/>
      <c r="L78" s="211"/>
      <c r="M78" s="39"/>
      <c r="N78" s="39"/>
      <c r="P78" s="221"/>
      <c r="Q78" s="220"/>
      <c r="R78" s="220"/>
      <c r="S78" s="220"/>
      <c r="T78" s="220"/>
      <c r="U78" s="220"/>
      <c r="V78" s="220"/>
    </row>
    <row r="79" spans="2:22" outlineLevel="1" x14ac:dyDescent="0.2">
      <c r="B79" s="2">
        <v>71</v>
      </c>
      <c r="C79" s="212">
        <v>5515</v>
      </c>
      <c r="D79" s="213">
        <v>51</v>
      </c>
      <c r="E79" s="212" t="s">
        <v>365</v>
      </c>
      <c r="F79" s="2" t="s">
        <v>114</v>
      </c>
      <c r="G79" t="s">
        <v>296</v>
      </c>
      <c r="H79" s="212"/>
      <c r="I79" s="39">
        <v>11960</v>
      </c>
      <c r="J79" s="211">
        <v>0</v>
      </c>
      <c r="M79" s="39"/>
      <c r="N79" s="39"/>
      <c r="O79" s="211"/>
      <c r="P79" s="221"/>
      <c r="Q79" s="215"/>
      <c r="R79" s="215"/>
      <c r="S79" s="215"/>
      <c r="T79" s="215"/>
      <c r="U79" s="215"/>
      <c r="V79" s="215"/>
    </row>
    <row r="80" spans="2:22" x14ac:dyDescent="0.2">
      <c r="B80" s="2">
        <v>72</v>
      </c>
      <c r="D80" s="216"/>
      <c r="E80" s="217" t="s">
        <v>366</v>
      </c>
      <c r="F80" s="218"/>
      <c r="G80" s="217" t="s">
        <v>112</v>
      </c>
      <c r="H80" s="217"/>
      <c r="I80" s="39">
        <v>11960</v>
      </c>
      <c r="J80" s="39">
        <v>0</v>
      </c>
      <c r="K80" s="210"/>
      <c r="L80" s="211"/>
      <c r="M80" s="39"/>
      <c r="N80" s="39"/>
      <c r="P80" s="220"/>
      <c r="Q80" s="220"/>
      <c r="R80" s="220"/>
      <c r="S80" s="220"/>
      <c r="T80" s="220"/>
      <c r="U80" s="220"/>
      <c r="V80" s="220"/>
    </row>
    <row r="81" spans="2:22" x14ac:dyDescent="0.2">
      <c r="B81" s="2">
        <v>73</v>
      </c>
      <c r="E81" s="217" t="s">
        <v>367</v>
      </c>
      <c r="F81" s="218"/>
      <c r="G81" s="217" t="s">
        <v>112</v>
      </c>
      <c r="H81" s="217"/>
      <c r="I81" s="39">
        <v>257373815.56999999</v>
      </c>
      <c r="J81" s="222">
        <v>246226372.83999997</v>
      </c>
      <c r="K81" s="207"/>
      <c r="M81" s="39"/>
      <c r="N81" s="39"/>
    </row>
    <row r="82" spans="2:22" x14ac:dyDescent="0.2">
      <c r="B82" s="2">
        <v>74</v>
      </c>
      <c r="E82" s="217"/>
      <c r="G82" s="212"/>
      <c r="H82" s="212"/>
      <c r="I82" s="39">
        <v>0</v>
      </c>
      <c r="J82" s="39"/>
      <c r="K82" s="210"/>
      <c r="L82" s="211"/>
      <c r="M82" s="39"/>
      <c r="N82" s="39"/>
      <c r="P82" s="35"/>
      <c r="Q82" s="35"/>
      <c r="R82" s="35"/>
      <c r="S82" s="35"/>
      <c r="T82" s="35"/>
      <c r="U82" s="35"/>
      <c r="V82" s="35"/>
    </row>
    <row r="83" spans="2:22" x14ac:dyDescent="0.2">
      <c r="B83" s="2">
        <v>75</v>
      </c>
      <c r="C83" s="31" t="s">
        <v>368</v>
      </c>
      <c r="I83" s="39">
        <v>0</v>
      </c>
      <c r="J83" s="39"/>
      <c r="K83" s="207"/>
      <c r="L83" s="39"/>
      <c r="M83" s="39"/>
      <c r="N83" s="39"/>
    </row>
    <row r="84" spans="2:22" outlineLevel="1" x14ac:dyDescent="0.2">
      <c r="B84" s="2">
        <v>76</v>
      </c>
      <c r="E84" s="212">
        <v>5014</v>
      </c>
      <c r="F84" s="2" t="s">
        <v>114</v>
      </c>
      <c r="G84" t="s">
        <v>296</v>
      </c>
      <c r="H84" s="212"/>
      <c r="I84" s="39">
        <v>0</v>
      </c>
      <c r="J84" s="211">
        <v>0</v>
      </c>
      <c r="K84" s="207"/>
      <c r="L84" s="39"/>
      <c r="M84" s="39"/>
      <c r="N84" s="39"/>
      <c r="P84" s="39"/>
      <c r="Q84" s="39"/>
      <c r="R84" s="39"/>
      <c r="S84" s="39"/>
      <c r="T84" s="39"/>
      <c r="U84" s="39"/>
      <c r="V84" s="39"/>
    </row>
    <row r="85" spans="2:22" outlineLevel="1" x14ac:dyDescent="0.2">
      <c r="B85" s="2">
        <v>77</v>
      </c>
      <c r="E85" s="212">
        <v>5015</v>
      </c>
      <c r="F85" s="2" t="s">
        <v>114</v>
      </c>
      <c r="G85" t="s">
        <v>296</v>
      </c>
      <c r="H85" s="212"/>
      <c r="I85" s="39">
        <v>0</v>
      </c>
      <c r="J85" s="211">
        <v>0</v>
      </c>
      <c r="K85" s="207"/>
      <c r="L85" s="39"/>
      <c r="M85" s="39"/>
      <c r="N85" s="39"/>
      <c r="P85" s="39"/>
      <c r="Q85" s="39"/>
      <c r="R85" s="39"/>
      <c r="S85" s="39"/>
      <c r="T85" s="39"/>
      <c r="U85" s="39"/>
      <c r="V85" s="39"/>
    </row>
    <row r="86" spans="2:22" outlineLevel="1" x14ac:dyDescent="0.2">
      <c r="B86" s="2">
        <v>78</v>
      </c>
      <c r="E86" s="212">
        <v>5112</v>
      </c>
      <c r="F86" s="2" t="s">
        <v>114</v>
      </c>
      <c r="G86" t="s">
        <v>296</v>
      </c>
      <c r="H86" s="212"/>
      <c r="I86" s="39">
        <v>0</v>
      </c>
      <c r="J86" s="39">
        <v>0</v>
      </c>
      <c r="K86" s="207"/>
      <c r="L86" s="39"/>
      <c r="M86" s="39"/>
      <c r="N86" s="39"/>
      <c r="P86" s="39"/>
      <c r="Q86" s="39"/>
      <c r="R86" s="39"/>
      <c r="S86" s="39"/>
      <c r="T86" s="39"/>
      <c r="U86" s="39"/>
      <c r="V86" s="39"/>
    </row>
    <row r="87" spans="2:22" x14ac:dyDescent="0.2">
      <c r="B87" s="2">
        <v>79</v>
      </c>
      <c r="E87" s="212" t="s">
        <v>369</v>
      </c>
      <c r="G87" s="212" t="s">
        <v>112</v>
      </c>
      <c r="H87" s="212"/>
      <c r="I87" s="39">
        <v>0</v>
      </c>
      <c r="J87" s="39">
        <v>0</v>
      </c>
      <c r="K87" s="207"/>
      <c r="L87" s="39"/>
      <c r="M87" s="39"/>
      <c r="N87" s="39"/>
      <c r="P87" s="223"/>
      <c r="Q87" s="223"/>
      <c r="R87" s="223"/>
      <c r="S87" s="223"/>
      <c r="T87" s="223"/>
      <c r="U87" s="223"/>
      <c r="V87" s="223"/>
    </row>
    <row r="88" spans="2:22" x14ac:dyDescent="0.2">
      <c r="B88" s="2">
        <v>80</v>
      </c>
      <c r="E88" s="212" t="s">
        <v>134</v>
      </c>
      <c r="G88" s="212" t="s">
        <v>370</v>
      </c>
      <c r="H88" s="212"/>
      <c r="I88" s="39">
        <v>178576.65999999997</v>
      </c>
      <c r="J88" s="39">
        <v>133643.41000000006</v>
      </c>
      <c r="K88" s="224"/>
      <c r="L88" s="35"/>
      <c r="M88" s="39"/>
      <c r="N88" s="39"/>
      <c r="P88" s="223"/>
      <c r="Q88" s="223"/>
      <c r="R88" s="223"/>
      <c r="S88" s="223"/>
      <c r="T88" s="223"/>
      <c r="U88" s="223"/>
      <c r="V88" s="223"/>
    </row>
    <row r="89" spans="2:22" x14ac:dyDescent="0.2">
      <c r="B89" s="2">
        <v>81</v>
      </c>
      <c r="E89" s="217" t="s">
        <v>371</v>
      </c>
      <c r="F89" s="218"/>
      <c r="G89" s="217" t="s">
        <v>112</v>
      </c>
      <c r="H89" s="217"/>
      <c r="I89" s="39">
        <v>257552392.22999999</v>
      </c>
      <c r="J89" s="222">
        <v>246360016.24999997</v>
      </c>
      <c r="K89" s="225"/>
      <c r="L89" s="35"/>
      <c r="M89" s="39"/>
      <c r="N89" s="222"/>
      <c r="P89" s="39"/>
      <c r="Q89" s="39"/>
      <c r="R89" s="39"/>
      <c r="S89" s="35"/>
      <c r="T89" s="35"/>
      <c r="U89" s="35"/>
      <c r="V89" s="35"/>
    </row>
    <row r="90" spans="2:22" x14ac:dyDescent="0.2">
      <c r="B90" s="2">
        <v>82</v>
      </c>
      <c r="I90" s="39">
        <v>0</v>
      </c>
      <c r="J90" s="39"/>
      <c r="M90" s="39"/>
      <c r="N90" s="39"/>
    </row>
    <row r="91" spans="2:22" x14ac:dyDescent="0.2">
      <c r="B91" s="2">
        <v>83</v>
      </c>
      <c r="C91" s="31" t="s">
        <v>372</v>
      </c>
      <c r="D91" s="31"/>
      <c r="I91" s="39">
        <v>0</v>
      </c>
      <c r="J91" s="39"/>
      <c r="K91" s="207"/>
      <c r="L91" s="39"/>
      <c r="M91" s="39"/>
      <c r="N91" s="39"/>
    </row>
    <row r="92" spans="2:22" x14ac:dyDescent="0.2">
      <c r="B92" s="2">
        <v>84</v>
      </c>
      <c r="E92" s="212" t="s">
        <v>373</v>
      </c>
      <c r="F92" s="2" t="s">
        <v>114</v>
      </c>
      <c r="G92" t="s">
        <v>296</v>
      </c>
      <c r="H92" s="212"/>
      <c r="I92" s="39">
        <v>396096369</v>
      </c>
      <c r="J92" s="39">
        <v>317736218.10000002</v>
      </c>
      <c r="K92" s="207"/>
      <c r="L92" s="39"/>
      <c r="M92" s="39"/>
      <c r="N92" s="39"/>
      <c r="P92" s="223"/>
      <c r="Q92" s="223"/>
      <c r="R92" s="223"/>
      <c r="S92" s="223"/>
      <c r="T92" s="223"/>
      <c r="U92" s="223"/>
      <c r="V92" s="223"/>
    </row>
    <row r="93" spans="2:22" x14ac:dyDescent="0.2">
      <c r="B93" s="2">
        <v>85</v>
      </c>
      <c r="E93" s="212" t="s">
        <v>374</v>
      </c>
      <c r="F93" s="2" t="s">
        <v>114</v>
      </c>
      <c r="G93" t="s">
        <v>296</v>
      </c>
      <c r="H93" s="212"/>
      <c r="I93" s="39">
        <v>1745077</v>
      </c>
      <c r="J93" s="39">
        <v>1483554.55</v>
      </c>
      <c r="M93" s="39"/>
      <c r="N93" s="39"/>
      <c r="P93" s="223"/>
      <c r="Q93" s="223"/>
      <c r="R93" s="223"/>
      <c r="S93" s="223"/>
      <c r="T93" s="223"/>
      <c r="U93" s="223"/>
      <c r="V93" s="223"/>
    </row>
    <row r="94" spans="2:22" x14ac:dyDescent="0.2">
      <c r="B94" s="2">
        <v>86</v>
      </c>
      <c r="I94" s="39">
        <v>0</v>
      </c>
      <c r="J94" s="39"/>
      <c r="M94" s="39"/>
      <c r="N94" s="39"/>
    </row>
    <row r="95" spans="2:22" x14ac:dyDescent="0.2">
      <c r="B95" s="2">
        <v>87</v>
      </c>
      <c r="C95" s="31" t="s">
        <v>375</v>
      </c>
      <c r="D95" s="31"/>
      <c r="I95" s="39">
        <v>0</v>
      </c>
      <c r="J95" s="39"/>
      <c r="K95" s="207"/>
      <c r="L95" s="39"/>
      <c r="M95" s="39"/>
      <c r="N95" s="39"/>
    </row>
    <row r="96" spans="2:22" x14ac:dyDescent="0.2">
      <c r="B96" s="2">
        <v>88</v>
      </c>
      <c r="E96" t="s">
        <v>163</v>
      </c>
      <c r="F96" s="2" t="s">
        <v>114</v>
      </c>
      <c r="G96" t="s">
        <v>296</v>
      </c>
      <c r="H96"/>
      <c r="I96" s="39">
        <v>1054614</v>
      </c>
      <c r="J96" s="39">
        <v>1062041</v>
      </c>
      <c r="K96" s="207"/>
      <c r="L96" s="39"/>
      <c r="M96" s="39"/>
      <c r="N96" s="39"/>
      <c r="P96" s="223"/>
      <c r="Q96" s="223"/>
      <c r="R96" s="223"/>
      <c r="S96" s="223"/>
      <c r="T96" s="223"/>
      <c r="U96" s="223"/>
      <c r="V96" s="223"/>
    </row>
    <row r="97" spans="1:22" x14ac:dyDescent="0.2">
      <c r="B97" s="2">
        <v>89</v>
      </c>
      <c r="E97" t="s">
        <v>165</v>
      </c>
      <c r="F97" s="2" t="s">
        <v>114</v>
      </c>
      <c r="G97" t="s">
        <v>296</v>
      </c>
      <c r="H97"/>
      <c r="I97" s="39">
        <v>26328005697</v>
      </c>
      <c r="J97" s="39">
        <v>26058068488.380001</v>
      </c>
      <c r="K97" s="207"/>
      <c r="L97" s="39"/>
      <c r="M97" s="39"/>
      <c r="N97" s="39"/>
      <c r="P97" s="223"/>
      <c r="Q97" s="223"/>
      <c r="R97" s="223"/>
      <c r="S97" s="223"/>
      <c r="T97" s="223"/>
      <c r="U97" s="223"/>
      <c r="V97" s="223"/>
    </row>
    <row r="98" spans="1:22" x14ac:dyDescent="0.2">
      <c r="B98" s="2">
        <v>90</v>
      </c>
      <c r="E98" t="s">
        <v>167</v>
      </c>
      <c r="F98" s="2" t="s">
        <v>114</v>
      </c>
      <c r="G98" t="s">
        <v>296</v>
      </c>
      <c r="H98"/>
      <c r="I98" s="39">
        <v>4962217</v>
      </c>
      <c r="J98" s="39">
        <v>5597615</v>
      </c>
      <c r="K98" s="207"/>
      <c r="L98" s="39"/>
      <c r="M98" s="39"/>
      <c r="N98" s="39"/>
      <c r="P98" s="223"/>
      <c r="Q98" s="223"/>
      <c r="R98" s="223"/>
      <c r="S98" s="223"/>
      <c r="T98" s="223"/>
      <c r="U98" s="223"/>
      <c r="V98" s="223"/>
    </row>
    <row r="99" spans="1:22" x14ac:dyDescent="0.2">
      <c r="B99" s="2">
        <v>91</v>
      </c>
      <c r="E99" s="212" t="s">
        <v>376</v>
      </c>
      <c r="F99" s="2" t="s">
        <v>114</v>
      </c>
      <c r="G99" t="s">
        <v>296</v>
      </c>
      <c r="H99"/>
      <c r="I99" s="39">
        <v>49610</v>
      </c>
      <c r="J99" s="39">
        <v>49478</v>
      </c>
      <c r="K99" s="207"/>
      <c r="L99" s="39"/>
      <c r="M99" s="39"/>
      <c r="N99" s="39"/>
      <c r="P99" s="223"/>
      <c r="Q99" s="223"/>
      <c r="R99" s="223"/>
      <c r="S99" s="223"/>
      <c r="T99" s="223"/>
      <c r="U99" s="223"/>
      <c r="V99" s="223"/>
    </row>
    <row r="100" spans="1:22" x14ac:dyDescent="0.2">
      <c r="B100" s="2">
        <v>92</v>
      </c>
      <c r="E100" s="212"/>
      <c r="I100" s="39"/>
      <c r="J100" s="39"/>
      <c r="M100" s="39"/>
      <c r="N100" s="39"/>
      <c r="P100" s="39"/>
      <c r="Q100" s="39"/>
      <c r="R100" s="39"/>
      <c r="S100" s="39"/>
      <c r="T100" s="39"/>
      <c r="U100" s="39"/>
      <c r="V100" s="39"/>
    </row>
    <row r="101" spans="1:22" x14ac:dyDescent="0.2">
      <c r="B101" s="2">
        <v>93</v>
      </c>
      <c r="E101"/>
      <c r="I101" s="39"/>
      <c r="J101" s="39"/>
      <c r="K101" s="207"/>
      <c r="L101" s="39"/>
      <c r="M101" s="39"/>
      <c r="N101" s="39"/>
      <c r="P101" s="39"/>
      <c r="Q101" s="39"/>
      <c r="R101" s="39"/>
      <c r="S101" s="39"/>
      <c r="T101" s="39"/>
      <c r="U101" s="39"/>
      <c r="V101" s="39"/>
    </row>
    <row r="102" spans="1:22" ht="13.5" thickBot="1" x14ac:dyDescent="0.25">
      <c r="A102" s="865" t="s">
        <v>377</v>
      </c>
      <c r="B102" s="865"/>
      <c r="C102" s="865"/>
      <c r="D102" s="865"/>
      <c r="E102" s="865"/>
      <c r="F102" s="865"/>
      <c r="G102" s="865"/>
      <c r="H102" s="865"/>
      <c r="I102" s="865"/>
      <c r="J102" s="865"/>
      <c r="K102" s="207"/>
      <c r="L102" s="39"/>
      <c r="M102" s="39"/>
      <c r="N102" s="39"/>
      <c r="P102" s="39"/>
      <c r="Q102" s="39"/>
      <c r="R102" s="39"/>
      <c r="S102" s="39"/>
      <c r="T102" s="39"/>
      <c r="U102" s="39"/>
      <c r="V102" s="39"/>
    </row>
    <row r="103" spans="1:22" ht="13.5" thickTop="1" x14ac:dyDescent="0.2">
      <c r="E103" s="212"/>
      <c r="I103" s="39"/>
      <c r="J103" s="39"/>
      <c r="K103" s="207"/>
      <c r="L103" s="39"/>
      <c r="M103" s="39"/>
      <c r="N103" s="39"/>
      <c r="P103" s="39"/>
      <c r="Q103" s="39"/>
      <c r="R103" s="39"/>
      <c r="S103" s="39"/>
      <c r="T103" s="39"/>
      <c r="U103" s="39"/>
      <c r="V103" s="39"/>
    </row>
    <row r="104" spans="1:22" x14ac:dyDescent="0.2">
      <c r="I104" s="39"/>
      <c r="J104" s="39"/>
      <c r="P104" s="223"/>
      <c r="Q104" s="223"/>
      <c r="R104" s="223"/>
      <c r="S104" s="223"/>
      <c r="T104" s="223"/>
      <c r="U104" s="223"/>
      <c r="V104" s="223"/>
    </row>
    <row r="105" spans="1:22" x14ac:dyDescent="0.2">
      <c r="B105" s="2">
        <v>94</v>
      </c>
      <c r="C105" s="226" t="s">
        <v>109</v>
      </c>
      <c r="D105" s="31"/>
      <c r="E105"/>
      <c r="G105"/>
      <c r="H105"/>
    </row>
    <row r="106" spans="1:22" x14ac:dyDescent="0.2">
      <c r="B106" s="2">
        <v>95</v>
      </c>
      <c r="E106"/>
      <c r="G106"/>
      <c r="H106"/>
    </row>
    <row r="107" spans="1:22" x14ac:dyDescent="0.2">
      <c r="B107" s="2">
        <v>96</v>
      </c>
      <c r="C107" t="s">
        <v>111</v>
      </c>
      <c r="E107"/>
      <c r="G107" t="s">
        <v>112</v>
      </c>
      <c r="H107"/>
      <c r="I107" s="39">
        <v>257552392.22999999</v>
      </c>
      <c r="J107" s="37">
        <v>246360016.24999997</v>
      </c>
      <c r="M107" s="35"/>
      <c r="N107" s="35"/>
    </row>
    <row r="108" spans="1:22" x14ac:dyDescent="0.2">
      <c r="B108" s="2">
        <v>97</v>
      </c>
      <c r="E108"/>
      <c r="G108"/>
      <c r="H108"/>
      <c r="I108" s="39">
        <v>0</v>
      </c>
    </row>
    <row r="109" spans="1:22" x14ac:dyDescent="0.2">
      <c r="B109" s="2">
        <v>98</v>
      </c>
      <c r="C109" t="s">
        <v>140</v>
      </c>
      <c r="E109"/>
      <c r="G109"/>
      <c r="H109"/>
      <c r="I109" s="39">
        <v>0</v>
      </c>
    </row>
    <row r="110" spans="1:22" x14ac:dyDescent="0.2">
      <c r="B110" s="2">
        <v>99</v>
      </c>
      <c r="E110" t="s">
        <v>153</v>
      </c>
      <c r="F110" s="2" t="s">
        <v>130</v>
      </c>
      <c r="G110" t="s">
        <v>112</v>
      </c>
      <c r="H110"/>
      <c r="I110" s="51">
        <v>6.0176E-2</v>
      </c>
      <c r="J110" s="51">
        <v>5.3155999999999995E-2</v>
      </c>
      <c r="K110" s="227"/>
      <c r="L110" s="52"/>
      <c r="M110" s="52"/>
    </row>
    <row r="111" spans="1:22" x14ac:dyDescent="0.2">
      <c r="B111" s="2">
        <v>100</v>
      </c>
      <c r="E111" t="s">
        <v>150</v>
      </c>
      <c r="F111" s="2" t="s">
        <v>130</v>
      </c>
      <c r="G111" t="s">
        <v>378</v>
      </c>
      <c r="H111"/>
      <c r="I111" s="51">
        <v>4.5900000000000003E-2</v>
      </c>
      <c r="J111" s="51">
        <v>4.5900000000000003E-2</v>
      </c>
      <c r="M111" s="39"/>
    </row>
    <row r="112" spans="1:22" x14ac:dyDescent="0.2">
      <c r="B112" s="2">
        <v>101</v>
      </c>
      <c r="E112" t="s">
        <v>379</v>
      </c>
      <c r="F112" s="2" t="s">
        <v>130</v>
      </c>
      <c r="G112" t="s">
        <v>380</v>
      </c>
      <c r="H112"/>
      <c r="I112" s="39">
        <v>173.41619499024227</v>
      </c>
      <c r="J112" s="36">
        <v>176.39678584163704</v>
      </c>
      <c r="K112" s="228"/>
      <c r="L112" s="47"/>
      <c r="M112" s="39"/>
    </row>
    <row r="113" spans="1:22" x14ac:dyDescent="0.2">
      <c r="B113" s="2">
        <v>102</v>
      </c>
      <c r="E113" t="s">
        <v>142</v>
      </c>
      <c r="F113" s="2" t="s">
        <v>130</v>
      </c>
      <c r="G113" t="s">
        <v>112</v>
      </c>
      <c r="H113"/>
      <c r="I113" s="39">
        <v>18.193319016886882</v>
      </c>
      <c r="J113" s="70">
        <v>17.314723731032458</v>
      </c>
      <c r="K113" s="229"/>
      <c r="L113" s="230"/>
      <c r="M113" s="75"/>
    </row>
    <row r="114" spans="1:22" x14ac:dyDescent="0.2">
      <c r="B114" s="2">
        <v>103</v>
      </c>
      <c r="E114" t="s">
        <v>381</v>
      </c>
      <c r="F114" s="2" t="s">
        <v>114</v>
      </c>
      <c r="G114" t="s">
        <v>382</v>
      </c>
      <c r="H114"/>
      <c r="I114" s="39">
        <v>396096369</v>
      </c>
      <c r="J114" s="39">
        <v>317736218.10000002</v>
      </c>
      <c r="L114" s="39"/>
      <c r="M114" s="39"/>
    </row>
    <row r="115" spans="1:22" x14ac:dyDescent="0.2">
      <c r="B115" s="2">
        <v>104</v>
      </c>
      <c r="E115" t="s">
        <v>148</v>
      </c>
      <c r="F115" s="2" t="s">
        <v>114</v>
      </c>
      <c r="G115" t="s">
        <v>382</v>
      </c>
      <c r="H115"/>
      <c r="I115" s="39">
        <v>1745077</v>
      </c>
      <c r="J115" s="39">
        <v>1483554.55</v>
      </c>
      <c r="M115" s="39"/>
    </row>
    <row r="116" spans="1:22" x14ac:dyDescent="0.2">
      <c r="B116" s="2">
        <v>105</v>
      </c>
      <c r="E116" t="s">
        <v>149</v>
      </c>
      <c r="F116" s="2" t="s">
        <v>130</v>
      </c>
      <c r="G116" t="s">
        <v>112</v>
      </c>
      <c r="H116"/>
      <c r="I116" s="39">
        <v>2274016.5185967162</v>
      </c>
      <c r="J116" s="39">
        <v>1792848.2202273274</v>
      </c>
      <c r="K116" s="207"/>
      <c r="L116" s="39"/>
      <c r="M116" s="39"/>
    </row>
    <row r="117" spans="1:22" x14ac:dyDescent="0.2">
      <c r="B117" s="2">
        <v>106</v>
      </c>
      <c r="E117" t="s">
        <v>152</v>
      </c>
      <c r="F117" s="2" t="s">
        <v>130</v>
      </c>
      <c r="G117" t="s">
        <v>112</v>
      </c>
      <c r="H117"/>
      <c r="I117" s="39">
        <v>1205112.560536399</v>
      </c>
      <c r="J117" s="39">
        <v>1254175.2522113675</v>
      </c>
      <c r="K117" s="207"/>
      <c r="L117" s="39"/>
      <c r="M117" s="39"/>
    </row>
    <row r="118" spans="1:22" x14ac:dyDescent="0.2">
      <c r="B118" s="2">
        <v>107</v>
      </c>
      <c r="E118" t="s">
        <v>143</v>
      </c>
      <c r="F118" s="2" t="s">
        <v>130</v>
      </c>
      <c r="G118" t="s">
        <v>112</v>
      </c>
      <c r="H118"/>
      <c r="I118" s="39">
        <v>27324079.568875108</v>
      </c>
      <c r="J118" s="39">
        <v>27862752.536891069</v>
      </c>
      <c r="K118" s="207"/>
      <c r="L118" s="39"/>
      <c r="M118" s="39"/>
    </row>
    <row r="119" spans="1:22" x14ac:dyDescent="0.2">
      <c r="B119" s="2">
        <v>108</v>
      </c>
      <c r="E119" t="s">
        <v>155</v>
      </c>
      <c r="F119" s="2" t="s">
        <v>130</v>
      </c>
      <c r="G119" t="s">
        <v>112</v>
      </c>
      <c r="H119"/>
      <c r="I119" s="39">
        <v>497115696.43934584</v>
      </c>
      <c r="J119" s="39">
        <v>482435862.56239265</v>
      </c>
      <c r="K119" s="207"/>
      <c r="L119" s="39"/>
      <c r="M119" s="39"/>
      <c r="N119" s="60"/>
    </row>
    <row r="120" spans="1:22" x14ac:dyDescent="0.2">
      <c r="B120" s="2">
        <v>109</v>
      </c>
      <c r="E120"/>
      <c r="G120"/>
      <c r="H120"/>
      <c r="I120" s="39">
        <v>0</v>
      </c>
      <c r="K120" s="207"/>
      <c r="L120" s="39"/>
      <c r="M120" s="39"/>
    </row>
    <row r="121" spans="1:22" x14ac:dyDescent="0.2">
      <c r="B121" s="2">
        <v>110</v>
      </c>
      <c r="C121" t="s">
        <v>383</v>
      </c>
      <c r="E121"/>
      <c r="F121" s="2" t="s">
        <v>130</v>
      </c>
      <c r="G121" t="s">
        <v>112</v>
      </c>
      <c r="H121"/>
      <c r="I121" s="39">
        <v>754668088.66934586</v>
      </c>
      <c r="J121" s="37">
        <v>728795878.81239259</v>
      </c>
      <c r="K121" s="231"/>
      <c r="L121" s="37"/>
      <c r="M121" s="39"/>
      <c r="N121" s="37"/>
    </row>
    <row r="122" spans="1:22" x14ac:dyDescent="0.2">
      <c r="E122"/>
      <c r="G122"/>
      <c r="H122"/>
      <c r="I122" s="37"/>
      <c r="K122" s="207"/>
      <c r="L122" s="39"/>
      <c r="M122" s="39"/>
      <c r="N122" s="39"/>
    </row>
    <row r="123" spans="1:22" ht="13.5" thickBot="1" x14ac:dyDescent="0.25">
      <c r="A123" s="865" t="s">
        <v>384</v>
      </c>
      <c r="B123" s="865"/>
      <c r="C123" s="865"/>
      <c r="D123" s="865"/>
      <c r="E123" s="865"/>
      <c r="F123" s="865"/>
      <c r="G123" s="865"/>
      <c r="H123" s="865"/>
      <c r="I123" s="865"/>
      <c r="J123" s="865"/>
      <c r="P123" s="39"/>
      <c r="Q123" s="39"/>
      <c r="R123" s="39"/>
      <c r="S123" s="39"/>
      <c r="T123" s="39"/>
      <c r="U123" s="39"/>
      <c r="V123" s="39"/>
    </row>
    <row r="124" spans="1:22" ht="13.5" thickTop="1" x14ac:dyDescent="0.2">
      <c r="E124"/>
      <c r="G124"/>
      <c r="H124"/>
    </row>
    <row r="125" spans="1:22" x14ac:dyDescent="0.2">
      <c r="B125" s="2">
        <v>111</v>
      </c>
      <c r="C125" s="226" t="s">
        <v>160</v>
      </c>
      <c r="D125" s="31"/>
      <c r="E125"/>
      <c r="G125"/>
      <c r="H125"/>
    </row>
    <row r="126" spans="1:22" x14ac:dyDescent="0.2">
      <c r="B126" s="2">
        <v>112</v>
      </c>
      <c r="E126"/>
      <c r="G126"/>
      <c r="H126"/>
    </row>
    <row r="127" spans="1:22" x14ac:dyDescent="0.2">
      <c r="B127" s="2">
        <v>113</v>
      </c>
      <c r="E127" s="232" t="s">
        <v>385</v>
      </c>
      <c r="F127" s="190"/>
      <c r="G127" s="57"/>
      <c r="H127" s="57"/>
      <c r="I127" s="57"/>
      <c r="K127" s="207"/>
      <c r="L127" s="39"/>
      <c r="M127" s="37"/>
      <c r="N127" s="37"/>
    </row>
    <row r="128" spans="1:22" x14ac:dyDescent="0.2">
      <c r="B128" s="2">
        <v>114</v>
      </c>
      <c r="E128" t="s">
        <v>163</v>
      </c>
      <c r="F128" s="2" t="s">
        <v>114</v>
      </c>
      <c r="G128" t="s">
        <v>296</v>
      </c>
      <c r="H128"/>
      <c r="I128" s="39">
        <v>1054614</v>
      </c>
      <c r="J128" s="39">
        <v>1062041</v>
      </c>
      <c r="K128" s="207"/>
      <c r="L128" s="39"/>
      <c r="M128" s="37"/>
      <c r="N128" s="37"/>
    </row>
    <row r="129" spans="2:15" x14ac:dyDescent="0.2">
      <c r="B129" s="2">
        <v>115</v>
      </c>
      <c r="E129" t="s">
        <v>165</v>
      </c>
      <c r="F129" s="2" t="s">
        <v>114</v>
      </c>
      <c r="G129" t="s">
        <v>296</v>
      </c>
      <c r="H129"/>
      <c r="I129" s="38">
        <v>26328005697</v>
      </c>
      <c r="J129" s="38">
        <v>26058068488.380001</v>
      </c>
      <c r="K129" s="207"/>
      <c r="L129" s="39"/>
      <c r="M129" s="37"/>
    </row>
    <row r="130" spans="2:15" x14ac:dyDescent="0.2">
      <c r="B130" s="2">
        <v>116</v>
      </c>
      <c r="E130" t="s">
        <v>167</v>
      </c>
      <c r="F130" s="2" t="s">
        <v>114</v>
      </c>
      <c r="G130" t="s">
        <v>296</v>
      </c>
      <c r="H130"/>
      <c r="I130" s="39">
        <v>4962217</v>
      </c>
      <c r="J130" s="39">
        <v>5597615</v>
      </c>
      <c r="L130" s="39"/>
      <c r="M130" s="37"/>
    </row>
    <row r="131" spans="2:15" x14ac:dyDescent="0.2">
      <c r="B131" s="2">
        <v>117</v>
      </c>
      <c r="E131" t="s">
        <v>278</v>
      </c>
      <c r="F131" s="2" t="s">
        <v>130</v>
      </c>
      <c r="G131" t="s">
        <v>112</v>
      </c>
      <c r="H131"/>
      <c r="I131" s="37">
        <v>6110911.2599999998</v>
      </c>
      <c r="J131" s="39">
        <v>6110911.2599999998</v>
      </c>
      <c r="K131" s="207"/>
      <c r="M131" s="37"/>
    </row>
    <row r="132" spans="2:15" x14ac:dyDescent="0.2">
      <c r="B132" s="2">
        <v>118</v>
      </c>
      <c r="E132"/>
      <c r="G132"/>
      <c r="H132"/>
      <c r="K132" s="207"/>
    </row>
    <row r="133" spans="2:15" x14ac:dyDescent="0.2">
      <c r="B133" s="2">
        <v>119</v>
      </c>
      <c r="E133" s="232" t="s">
        <v>386</v>
      </c>
      <c r="F133" s="190"/>
      <c r="G133" s="57"/>
      <c r="H133" s="57"/>
      <c r="I133" s="233"/>
      <c r="L133" s="39"/>
    </row>
    <row r="134" spans="2:15" x14ac:dyDescent="0.2">
      <c r="B134" s="2">
        <v>120</v>
      </c>
      <c r="E134" t="s">
        <v>387</v>
      </c>
      <c r="F134" s="2" t="s">
        <v>130</v>
      </c>
      <c r="G134" t="s">
        <v>174</v>
      </c>
      <c r="H134"/>
      <c r="I134" s="61">
        <v>112</v>
      </c>
      <c r="J134" s="47">
        <v>113.925</v>
      </c>
      <c r="L134" s="36"/>
      <c r="M134" s="234"/>
      <c r="O134" s="235"/>
    </row>
    <row r="135" spans="2:15" x14ac:dyDescent="0.2">
      <c r="B135" s="2">
        <v>121</v>
      </c>
      <c r="E135" t="s">
        <v>388</v>
      </c>
      <c r="F135" s="2" t="s">
        <v>130</v>
      </c>
      <c r="G135" t="s">
        <v>176</v>
      </c>
      <c r="H135"/>
      <c r="I135" s="35">
        <v>1049.73</v>
      </c>
      <c r="J135" s="35">
        <v>1126.3</v>
      </c>
      <c r="K135" s="236"/>
      <c r="L135" s="39"/>
      <c r="M135" s="234"/>
      <c r="O135" s="235"/>
    </row>
    <row r="136" spans="2:15" x14ac:dyDescent="0.2">
      <c r="B136" s="2">
        <v>122</v>
      </c>
      <c r="E136" t="s">
        <v>389</v>
      </c>
      <c r="F136" s="2" t="s">
        <v>130</v>
      </c>
      <c r="G136" t="s">
        <v>112</v>
      </c>
      <c r="H136"/>
      <c r="I136" s="51">
        <v>2.4881492977204912E-2</v>
      </c>
      <c r="J136" s="60">
        <v>5.439589483473798E-2</v>
      </c>
      <c r="K136" s="237"/>
      <c r="L136" s="60"/>
      <c r="M136" s="238"/>
    </row>
    <row r="137" spans="2:15" x14ac:dyDescent="0.2">
      <c r="B137" s="2">
        <v>123</v>
      </c>
      <c r="E137" t="s">
        <v>390</v>
      </c>
      <c r="F137" s="2" t="s">
        <v>130</v>
      </c>
      <c r="G137" t="s">
        <v>112</v>
      </c>
      <c r="H137"/>
      <c r="I137" s="35">
        <v>152.32375585085606</v>
      </c>
      <c r="J137" s="35">
        <v>160.83904158608942</v>
      </c>
      <c r="K137" s="239"/>
      <c r="L137" s="75"/>
      <c r="M137" s="240"/>
      <c r="N137" s="240"/>
    </row>
    <row r="138" spans="2:15" x14ac:dyDescent="0.2">
      <c r="B138" s="2">
        <v>124</v>
      </c>
      <c r="I138" s="35"/>
      <c r="J138" s="35"/>
    </row>
    <row r="139" spans="2:15" x14ac:dyDescent="0.2">
      <c r="B139" s="2">
        <v>125</v>
      </c>
      <c r="E139" t="s">
        <v>391</v>
      </c>
      <c r="G139"/>
      <c r="H139"/>
      <c r="I139" s="35">
        <v>18.193319016886882</v>
      </c>
      <c r="J139" s="35">
        <v>17.314723731032458</v>
      </c>
      <c r="K139" s="224"/>
      <c r="L139" s="35"/>
    </row>
    <row r="140" spans="2:15" x14ac:dyDescent="0.2">
      <c r="B140" s="2">
        <v>126</v>
      </c>
    </row>
    <row r="141" spans="2:15" x14ac:dyDescent="0.2">
      <c r="B141" s="2">
        <v>127</v>
      </c>
      <c r="E141" s="232" t="s">
        <v>179</v>
      </c>
      <c r="F141" s="190"/>
      <c r="G141" s="57"/>
      <c r="H141" s="57"/>
      <c r="I141" s="57"/>
      <c r="K141" s="224"/>
      <c r="L141" s="35"/>
    </row>
    <row r="142" spans="2:15" x14ac:dyDescent="0.2">
      <c r="B142" s="2">
        <v>128</v>
      </c>
      <c r="E142" t="s">
        <v>283</v>
      </c>
      <c r="F142" s="2" t="s">
        <v>114</v>
      </c>
      <c r="G142" t="s">
        <v>392</v>
      </c>
      <c r="H142"/>
      <c r="I142" s="39">
        <v>49610</v>
      </c>
      <c r="J142" s="36">
        <v>49478</v>
      </c>
      <c r="K142" s="241"/>
      <c r="M142" s="35"/>
      <c r="N142" s="35"/>
    </row>
    <row r="143" spans="2:15" x14ac:dyDescent="0.2">
      <c r="B143" s="2">
        <v>129</v>
      </c>
      <c r="E143" t="s">
        <v>393</v>
      </c>
      <c r="F143" s="2" t="s">
        <v>130</v>
      </c>
      <c r="G143" t="s">
        <v>112</v>
      </c>
      <c r="H143"/>
      <c r="I143" s="35">
        <v>21586.805555555558</v>
      </c>
      <c r="J143" s="36">
        <v>23054.76315789474</v>
      </c>
      <c r="K143" s="241"/>
      <c r="L143" s="36"/>
      <c r="M143" s="35"/>
      <c r="N143" s="35"/>
    </row>
    <row r="144" spans="2:15" x14ac:dyDescent="0.2">
      <c r="B144" s="2">
        <v>130</v>
      </c>
      <c r="E144" t="s">
        <v>394</v>
      </c>
      <c r="F144" s="2" t="s">
        <v>130</v>
      </c>
      <c r="G144" t="s">
        <v>112</v>
      </c>
      <c r="H144"/>
      <c r="I144" s="39">
        <v>943450</v>
      </c>
      <c r="J144" s="37">
        <v>937442</v>
      </c>
      <c r="K144" s="207"/>
      <c r="L144" s="39"/>
      <c r="M144" s="35"/>
    </row>
    <row r="145" spans="2:14" x14ac:dyDescent="0.2">
      <c r="B145" s="2">
        <v>131</v>
      </c>
      <c r="E145" t="s">
        <v>395</v>
      </c>
      <c r="F145" s="2" t="s">
        <v>130</v>
      </c>
      <c r="G145" t="s">
        <v>112</v>
      </c>
      <c r="H145"/>
      <c r="I145" s="51">
        <v>0.11782712385394033</v>
      </c>
      <c r="J145" s="51">
        <v>0.13291382293517892</v>
      </c>
      <c r="K145" s="227"/>
      <c r="L145" s="51"/>
      <c r="M145" s="35"/>
    </row>
    <row r="146" spans="2:14" x14ac:dyDescent="0.2">
      <c r="B146" s="2">
        <v>132</v>
      </c>
    </row>
    <row r="147" spans="2:14" x14ac:dyDescent="0.2">
      <c r="B147" s="2">
        <v>133</v>
      </c>
      <c r="C147" t="s">
        <v>396</v>
      </c>
      <c r="E147"/>
      <c r="G147"/>
      <c r="H147"/>
      <c r="I147" s="51"/>
    </row>
    <row r="148" spans="2:14" x14ac:dyDescent="0.2">
      <c r="B148" s="2">
        <v>134</v>
      </c>
      <c r="E148"/>
      <c r="G148"/>
      <c r="H148"/>
      <c r="I148" s="39"/>
    </row>
    <row r="149" spans="2:14" outlineLevel="1" x14ac:dyDescent="0.2">
      <c r="B149" s="2">
        <v>135</v>
      </c>
      <c r="C149" s="31" t="s">
        <v>397</v>
      </c>
      <c r="D149" s="31"/>
      <c r="E149"/>
      <c r="G149"/>
      <c r="H149"/>
      <c r="I149" s="51"/>
    </row>
    <row r="150" spans="2:14" outlineLevel="1" x14ac:dyDescent="0.2">
      <c r="B150" s="2">
        <v>136</v>
      </c>
      <c r="C150" s="31"/>
      <c r="D150" s="31"/>
      <c r="E150"/>
      <c r="G150"/>
      <c r="H150"/>
    </row>
    <row r="151" spans="2:14" outlineLevel="1" x14ac:dyDescent="0.2">
      <c r="B151" s="2">
        <v>137</v>
      </c>
      <c r="E151" t="s">
        <v>191</v>
      </c>
      <c r="F151" s="2" t="s">
        <v>130</v>
      </c>
      <c r="G151" t="s">
        <v>188</v>
      </c>
      <c r="H151"/>
      <c r="I151" s="47">
        <v>1</v>
      </c>
      <c r="J151" s="47">
        <v>1</v>
      </c>
    </row>
    <row r="152" spans="2:14" outlineLevel="1" x14ac:dyDescent="0.2">
      <c r="B152" s="2">
        <v>138</v>
      </c>
      <c r="E152" t="s">
        <v>400</v>
      </c>
      <c r="F152" s="2" t="s">
        <v>130</v>
      </c>
      <c r="G152" t="s">
        <v>112</v>
      </c>
      <c r="H152"/>
      <c r="I152" s="69">
        <v>0.11943848755082175</v>
      </c>
      <c r="J152" s="69">
        <v>0.1076524925806942</v>
      </c>
      <c r="M152" s="69"/>
      <c r="N152" s="69"/>
    </row>
    <row r="153" spans="2:14" outlineLevel="1" x14ac:dyDescent="0.2">
      <c r="B153" s="2">
        <v>139</v>
      </c>
      <c r="E153" t="s">
        <v>401</v>
      </c>
      <c r="F153" s="2" t="s">
        <v>130</v>
      </c>
      <c r="G153" t="s">
        <v>112</v>
      </c>
      <c r="H153"/>
      <c r="I153" s="37">
        <v>1054614</v>
      </c>
      <c r="J153" s="37">
        <v>1062041</v>
      </c>
      <c r="M153" s="69"/>
      <c r="N153" s="69"/>
    </row>
    <row r="154" spans="2:14" outlineLevel="1" x14ac:dyDescent="0.2">
      <c r="B154" s="2">
        <v>140</v>
      </c>
      <c r="E154" t="s">
        <v>402</v>
      </c>
      <c r="F154" s="2" t="s">
        <v>130</v>
      </c>
      <c r="G154" t="s">
        <v>112</v>
      </c>
      <c r="H154"/>
      <c r="I154" s="37">
        <v>6110911.2599999998</v>
      </c>
      <c r="J154" s="37">
        <v>6110911.2599999998</v>
      </c>
      <c r="M154" s="69"/>
      <c r="N154" s="69"/>
    </row>
    <row r="155" spans="2:14" outlineLevel="1" x14ac:dyDescent="0.2">
      <c r="B155" s="2">
        <v>141</v>
      </c>
      <c r="E155" t="s">
        <v>403</v>
      </c>
      <c r="F155" s="2" t="s">
        <v>130</v>
      </c>
      <c r="G155" t="s">
        <v>112</v>
      </c>
      <c r="H155"/>
      <c r="I155" s="38">
        <v>26328005697</v>
      </c>
      <c r="J155" s="38">
        <v>26058068488.380001</v>
      </c>
      <c r="M155" s="69"/>
      <c r="N155" s="69"/>
    </row>
    <row r="156" spans="2:14" outlineLevel="1" x14ac:dyDescent="0.2">
      <c r="B156" s="2">
        <v>142</v>
      </c>
      <c r="E156" t="s">
        <v>207</v>
      </c>
      <c r="F156" s="2" t="s">
        <v>130</v>
      </c>
      <c r="G156" t="s">
        <v>112</v>
      </c>
      <c r="H156"/>
      <c r="I156" s="50">
        <v>21586.805555555558</v>
      </c>
      <c r="J156" s="50">
        <v>23054.76315789474</v>
      </c>
      <c r="M156" s="69"/>
      <c r="N156" s="69"/>
    </row>
    <row r="157" spans="2:14" outlineLevel="1" x14ac:dyDescent="0.2">
      <c r="B157" s="2">
        <v>143</v>
      </c>
      <c r="E157" t="s">
        <v>208</v>
      </c>
      <c r="F157" s="2" t="s">
        <v>130</v>
      </c>
      <c r="G157" t="s">
        <v>112</v>
      </c>
      <c r="H157"/>
      <c r="I157" s="52">
        <v>0.11782712385394033</v>
      </c>
      <c r="J157" s="52">
        <v>0.13291382293517892</v>
      </c>
      <c r="M157" s="69"/>
      <c r="N157" s="69"/>
    </row>
    <row r="158" spans="2:14" outlineLevel="1" x14ac:dyDescent="0.2">
      <c r="B158" s="2">
        <v>144</v>
      </c>
      <c r="E158" t="s">
        <v>209</v>
      </c>
      <c r="F158" s="2" t="s">
        <v>130</v>
      </c>
      <c r="G158" t="s">
        <v>112</v>
      </c>
      <c r="H158"/>
      <c r="I158">
        <v>13</v>
      </c>
      <c r="J158">
        <v>14</v>
      </c>
      <c r="M158" s="69"/>
      <c r="N158" s="69"/>
    </row>
    <row r="159" spans="2:14" outlineLevel="1" x14ac:dyDescent="0.2">
      <c r="B159" s="2">
        <v>145</v>
      </c>
      <c r="E159"/>
      <c r="G159"/>
      <c r="H159"/>
    </row>
    <row r="160" spans="2:14" outlineLevel="1" x14ac:dyDescent="0.2">
      <c r="B160" s="2">
        <v>146</v>
      </c>
      <c r="D160" s="31"/>
      <c r="E160"/>
      <c r="G160"/>
      <c r="H160"/>
    </row>
    <row r="161" spans="2:10" outlineLevel="1" x14ac:dyDescent="0.2">
      <c r="B161" s="2">
        <v>147</v>
      </c>
      <c r="C161" s="31" t="s">
        <v>398</v>
      </c>
      <c r="D161" s="31"/>
      <c r="E161"/>
      <c r="G161"/>
      <c r="H161"/>
    </row>
    <row r="162" spans="2:10" outlineLevel="1" x14ac:dyDescent="0.2">
      <c r="B162" s="2">
        <v>148</v>
      </c>
      <c r="D162">
        <v>91</v>
      </c>
      <c r="E162" t="s">
        <v>191</v>
      </c>
      <c r="F162" s="2" t="s">
        <v>130</v>
      </c>
      <c r="G162" s="242" t="s">
        <v>399</v>
      </c>
      <c r="H162" s="242"/>
      <c r="I162" s="75">
        <v>12.817219145404639</v>
      </c>
      <c r="J162" s="75">
        <v>12.817219145404639</v>
      </c>
    </row>
    <row r="163" spans="2:10" outlineLevel="1" x14ac:dyDescent="0.2">
      <c r="B163" s="2">
        <v>149</v>
      </c>
      <c r="D163">
        <v>92</v>
      </c>
      <c r="E163" t="s">
        <v>400</v>
      </c>
      <c r="F163" s="2" t="s">
        <v>130</v>
      </c>
      <c r="G163" s="242" t="s">
        <v>399</v>
      </c>
      <c r="H163" s="242"/>
      <c r="I163" s="75">
        <v>0.62712970811613922</v>
      </c>
      <c r="J163" s="75">
        <v>0.62712970811613922</v>
      </c>
    </row>
    <row r="164" spans="2:10" outlineLevel="1" x14ac:dyDescent="0.2">
      <c r="B164" s="2">
        <v>150</v>
      </c>
      <c r="D164">
        <v>93</v>
      </c>
      <c r="E164" t="s">
        <v>401</v>
      </c>
      <c r="F164" s="2" t="s">
        <v>130</v>
      </c>
      <c r="G164" s="242" t="s">
        <v>399</v>
      </c>
      <c r="H164" s="242"/>
      <c r="I164" s="75">
        <v>0.42381762023795266</v>
      </c>
      <c r="J164" s="75">
        <v>0.42381762023795266</v>
      </c>
    </row>
    <row r="165" spans="2:10" outlineLevel="1" x14ac:dyDescent="0.2">
      <c r="B165" s="2">
        <v>151</v>
      </c>
      <c r="D165">
        <v>94</v>
      </c>
      <c r="E165" t="s">
        <v>402</v>
      </c>
      <c r="F165" s="2" t="s">
        <v>130</v>
      </c>
      <c r="G165" s="242" t="s">
        <v>399</v>
      </c>
      <c r="H165" s="242"/>
      <c r="I165" s="75">
        <v>0.19096276480396263</v>
      </c>
      <c r="J165" s="75">
        <v>0.19096276480396263</v>
      </c>
    </row>
    <row r="166" spans="2:10" outlineLevel="1" x14ac:dyDescent="0.2">
      <c r="B166" s="2">
        <v>152</v>
      </c>
      <c r="D166">
        <v>95</v>
      </c>
      <c r="E166" t="s">
        <v>403</v>
      </c>
      <c r="F166" s="2" t="s">
        <v>130</v>
      </c>
      <c r="G166" s="242" t="s">
        <v>399</v>
      </c>
      <c r="H166" s="242"/>
      <c r="I166" s="75">
        <v>9.4677511393098171E-2</v>
      </c>
      <c r="J166" s="75">
        <v>9.4677511393098171E-2</v>
      </c>
    </row>
    <row r="167" spans="2:10" outlineLevel="1" x14ac:dyDescent="0.2">
      <c r="B167" s="2">
        <v>153</v>
      </c>
      <c r="D167">
        <v>96</v>
      </c>
      <c r="E167" t="s">
        <v>197</v>
      </c>
      <c r="F167" s="2" t="s">
        <v>130</v>
      </c>
      <c r="G167" s="242" t="s">
        <v>399</v>
      </c>
      <c r="H167" s="242"/>
      <c r="I167" s="75">
        <v>0.12150468166324147</v>
      </c>
      <c r="J167" s="75">
        <v>0.12150468166324147</v>
      </c>
    </row>
    <row r="168" spans="2:10" outlineLevel="1" x14ac:dyDescent="0.2">
      <c r="B168" s="2">
        <v>154</v>
      </c>
      <c r="D168">
        <v>97</v>
      </c>
      <c r="E168" t="s">
        <v>198</v>
      </c>
      <c r="F168" s="2" t="s">
        <v>130</v>
      </c>
      <c r="G168" s="242" t="s">
        <v>399</v>
      </c>
      <c r="H168" s="242"/>
      <c r="I168" s="75">
        <v>-0.37229165620323451</v>
      </c>
      <c r="J168" s="75">
        <v>-0.37229165620323451</v>
      </c>
    </row>
    <row r="169" spans="2:10" outlineLevel="1" x14ac:dyDescent="0.2">
      <c r="B169" s="2">
        <v>155</v>
      </c>
      <c r="D169">
        <v>98</v>
      </c>
      <c r="E169" t="s">
        <v>199</v>
      </c>
      <c r="F169" s="2" t="s">
        <v>130</v>
      </c>
      <c r="G169" s="242" t="s">
        <v>399</v>
      </c>
      <c r="H169" s="242"/>
      <c r="I169" s="75">
        <v>0.25107352360474089</v>
      </c>
      <c r="J169" s="75">
        <v>0.25107352360474089</v>
      </c>
    </row>
    <row r="170" spans="2:10" outlineLevel="1" x14ac:dyDescent="0.2">
      <c r="B170" s="2">
        <v>156</v>
      </c>
      <c r="D170">
        <v>99</v>
      </c>
      <c r="E170" t="s">
        <v>200</v>
      </c>
      <c r="F170" s="2" t="s">
        <v>130</v>
      </c>
      <c r="G170" s="242" t="s">
        <v>399</v>
      </c>
      <c r="H170" s="242"/>
      <c r="I170" s="75">
        <v>0.14596830485981666</v>
      </c>
      <c r="J170" s="75">
        <v>0.14596830485981666</v>
      </c>
    </row>
    <row r="171" spans="2:10" outlineLevel="1" x14ac:dyDescent="0.2">
      <c r="B171" s="2">
        <v>157</v>
      </c>
      <c r="D171">
        <v>100</v>
      </c>
      <c r="E171" t="s">
        <v>201</v>
      </c>
      <c r="F171" s="2" t="s">
        <v>130</v>
      </c>
      <c r="G171" s="242" t="s">
        <v>399</v>
      </c>
      <c r="H171" s="242"/>
      <c r="I171" s="75">
        <v>5.503990155228089E-2</v>
      </c>
      <c r="J171" s="75">
        <v>5.503990155228089E-2</v>
      </c>
    </row>
    <row r="172" spans="2:10" outlineLevel="1" x14ac:dyDescent="0.2">
      <c r="B172" s="2">
        <v>158</v>
      </c>
      <c r="D172">
        <v>101</v>
      </c>
      <c r="E172" t="s">
        <v>202</v>
      </c>
      <c r="F172" s="2" t="s">
        <v>130</v>
      </c>
      <c r="G172" s="242" t="s">
        <v>399</v>
      </c>
      <c r="H172" s="242"/>
      <c r="I172" s="75">
        <v>8.1411608494639243E-3</v>
      </c>
      <c r="J172" s="75">
        <v>8.1411608494639243E-3</v>
      </c>
    </row>
    <row r="173" spans="2:10" outlineLevel="1" x14ac:dyDescent="0.2">
      <c r="B173" s="2">
        <v>159</v>
      </c>
      <c r="D173">
        <v>102</v>
      </c>
      <c r="E173" t="s">
        <v>203</v>
      </c>
      <c r="F173" s="2" t="s">
        <v>130</v>
      </c>
      <c r="G173" s="242" t="s">
        <v>399</v>
      </c>
      <c r="H173" s="242"/>
      <c r="I173" s="75">
        <v>4.0338828404695715E-4</v>
      </c>
      <c r="J173" s="75">
        <v>4.0338828404695715E-4</v>
      </c>
    </row>
    <row r="174" spans="2:10" outlineLevel="1" x14ac:dyDescent="0.2">
      <c r="B174" s="2">
        <v>160</v>
      </c>
      <c r="D174">
        <v>103</v>
      </c>
      <c r="E174" t="s">
        <v>204</v>
      </c>
      <c r="F174" s="2" t="s">
        <v>130</v>
      </c>
      <c r="G174" s="242" t="s">
        <v>399</v>
      </c>
      <c r="H174" s="242"/>
      <c r="I174" s="75">
        <v>0.10194906102051043</v>
      </c>
      <c r="J174" s="75">
        <v>0.10194906102051043</v>
      </c>
    </row>
    <row r="175" spans="2:10" outlineLevel="1" x14ac:dyDescent="0.2">
      <c r="B175" s="2">
        <v>161</v>
      </c>
      <c r="D175">
        <v>104</v>
      </c>
      <c r="E175" t="s">
        <v>205</v>
      </c>
      <c r="F175" s="2" t="s">
        <v>130</v>
      </c>
      <c r="G175" s="242" t="s">
        <v>399</v>
      </c>
      <c r="H175" s="242"/>
      <c r="I175" s="75">
        <v>9.1189738655948011E-2</v>
      </c>
      <c r="J175" s="75">
        <v>9.1189738655948011E-2</v>
      </c>
    </row>
    <row r="176" spans="2:10" outlineLevel="1" x14ac:dyDescent="0.2">
      <c r="B176" s="2">
        <v>162</v>
      </c>
      <c r="D176">
        <v>105</v>
      </c>
      <c r="E176" t="s">
        <v>206</v>
      </c>
      <c r="F176" s="2" t="s">
        <v>130</v>
      </c>
      <c r="G176" s="242" t="s">
        <v>399</v>
      </c>
      <c r="H176" s="242"/>
      <c r="I176" s="75">
        <v>-0.20663672686964946</v>
      </c>
      <c r="J176" s="75">
        <v>-0.20663672686964946</v>
      </c>
    </row>
    <row r="177" spans="2:10" outlineLevel="1" x14ac:dyDescent="0.2">
      <c r="B177" s="2">
        <v>163</v>
      </c>
      <c r="D177">
        <v>106</v>
      </c>
      <c r="E177" t="s">
        <v>207</v>
      </c>
      <c r="F177" s="2" t="s">
        <v>130</v>
      </c>
      <c r="G177" s="242" t="s">
        <v>399</v>
      </c>
      <c r="H177" s="242"/>
      <c r="I177" s="75">
        <v>0.28772900710890736</v>
      </c>
      <c r="J177" s="75">
        <v>0.28772900710890736</v>
      </c>
    </row>
    <row r="178" spans="2:10" outlineLevel="1" x14ac:dyDescent="0.2">
      <c r="B178" s="2">
        <v>164</v>
      </c>
      <c r="D178">
        <v>107</v>
      </c>
      <c r="E178" t="s">
        <v>208</v>
      </c>
      <c r="F178" s="2" t="s">
        <v>130</v>
      </c>
      <c r="G178" s="242" t="s">
        <v>399</v>
      </c>
      <c r="H178" s="242"/>
      <c r="I178" s="75">
        <v>1.7069606512678453E-2</v>
      </c>
      <c r="J178" s="75">
        <v>1.7069606512678453E-2</v>
      </c>
    </row>
    <row r="179" spans="2:10" outlineLevel="1" x14ac:dyDescent="0.2">
      <c r="B179" s="2">
        <v>165</v>
      </c>
      <c r="D179">
        <v>108</v>
      </c>
      <c r="E179" t="s">
        <v>209</v>
      </c>
      <c r="F179" s="2" t="s">
        <v>130</v>
      </c>
      <c r="G179" s="242" t="s">
        <v>399</v>
      </c>
      <c r="H179" s="242"/>
      <c r="I179" s="75">
        <v>1.6786752067508934E-2</v>
      </c>
      <c r="J179" s="75">
        <v>1.6786752067508934E-2</v>
      </c>
    </row>
    <row r="180" spans="2:10" outlineLevel="1" x14ac:dyDescent="0.2">
      <c r="B180" s="2">
        <v>166</v>
      </c>
      <c r="E180"/>
      <c r="G180"/>
      <c r="H180"/>
    </row>
    <row r="181" spans="2:10" outlineLevel="1" x14ac:dyDescent="0.2">
      <c r="B181" s="2">
        <v>167</v>
      </c>
      <c r="C181" s="31" t="s">
        <v>210</v>
      </c>
      <c r="D181" s="31"/>
      <c r="E181"/>
      <c r="G181"/>
      <c r="H181"/>
    </row>
    <row r="182" spans="2:10" outlineLevel="1" x14ac:dyDescent="0.2">
      <c r="B182" s="2">
        <v>168</v>
      </c>
      <c r="E182"/>
      <c r="G182"/>
      <c r="H182"/>
    </row>
    <row r="183" spans="2:10" outlineLevel="1" x14ac:dyDescent="0.2">
      <c r="B183" s="2">
        <v>169</v>
      </c>
      <c r="C183" s="70"/>
      <c r="D183" s="70"/>
      <c r="E183" s="242" t="s">
        <v>191</v>
      </c>
      <c r="F183" s="2" t="s">
        <v>130</v>
      </c>
      <c r="G183" s="242" t="s">
        <v>404</v>
      </c>
      <c r="H183" s="242"/>
      <c r="I183" s="70">
        <v>1</v>
      </c>
      <c r="J183" s="70">
        <v>1</v>
      </c>
    </row>
    <row r="184" spans="2:10" outlineLevel="1" x14ac:dyDescent="0.2">
      <c r="B184" s="2">
        <v>170</v>
      </c>
      <c r="C184" s="70"/>
      <c r="D184" s="70"/>
      <c r="E184" s="242" t="s">
        <v>400</v>
      </c>
      <c r="F184" s="2" t="s">
        <v>130</v>
      </c>
      <c r="G184" s="242" t="s">
        <v>404</v>
      </c>
      <c r="H184" s="242"/>
      <c r="I184" s="70">
        <v>0.16439999999999999</v>
      </c>
      <c r="J184" s="70">
        <v>0.16439999999999999</v>
      </c>
    </row>
    <row r="185" spans="2:10" outlineLevel="1" x14ac:dyDescent="0.2">
      <c r="B185" s="2">
        <v>171</v>
      </c>
      <c r="C185" s="39"/>
      <c r="D185" s="39"/>
      <c r="E185" s="62" t="s">
        <v>401</v>
      </c>
      <c r="F185" s="2" t="s">
        <v>130</v>
      </c>
      <c r="G185" s="242" t="s">
        <v>404</v>
      </c>
      <c r="H185" s="242"/>
      <c r="I185" s="70">
        <v>63422.311800000003</v>
      </c>
      <c r="J185" s="70">
        <v>63422.311800000003</v>
      </c>
    </row>
    <row r="186" spans="2:10" outlineLevel="1" x14ac:dyDescent="0.2">
      <c r="B186" s="2">
        <v>172</v>
      </c>
      <c r="C186" s="39"/>
      <c r="D186" s="39"/>
      <c r="E186" s="62" t="s">
        <v>402</v>
      </c>
      <c r="F186" s="2" t="s">
        <v>130</v>
      </c>
      <c r="G186" s="242" t="s">
        <v>404</v>
      </c>
      <c r="H186" s="242"/>
      <c r="I186" s="39">
        <v>345129.01459999999</v>
      </c>
      <c r="J186" s="39">
        <v>345129.01459999999</v>
      </c>
    </row>
    <row r="187" spans="2:10" outlineLevel="1" x14ac:dyDescent="0.2">
      <c r="B187" s="2">
        <v>173</v>
      </c>
      <c r="C187" s="39"/>
      <c r="D187" s="39"/>
      <c r="E187" s="62" t="s">
        <v>405</v>
      </c>
      <c r="F187" s="2" t="s">
        <v>130</v>
      </c>
      <c r="G187" s="242" t="s">
        <v>404</v>
      </c>
      <c r="H187" s="242"/>
      <c r="I187" s="39">
        <v>1630327994.0632999</v>
      </c>
      <c r="J187" s="39">
        <v>1630327994.0632999</v>
      </c>
    </row>
    <row r="188" spans="2:10" outlineLevel="1" x14ac:dyDescent="0.2">
      <c r="B188" s="2">
        <v>174</v>
      </c>
      <c r="C188" s="70"/>
      <c r="D188" s="70"/>
      <c r="E188" s="242" t="s">
        <v>197</v>
      </c>
      <c r="F188" s="2" t="s">
        <v>130</v>
      </c>
      <c r="G188" s="242" t="s">
        <v>404</v>
      </c>
      <c r="H188" s="242"/>
      <c r="I188" s="70">
        <v>1</v>
      </c>
      <c r="J188" s="70">
        <v>1</v>
      </c>
    </row>
    <row r="189" spans="2:10" outlineLevel="1" x14ac:dyDescent="0.2">
      <c r="B189" s="2">
        <v>175</v>
      </c>
      <c r="C189" s="70"/>
      <c r="D189" s="70"/>
      <c r="E189" s="242" t="s">
        <v>198</v>
      </c>
      <c r="F189" s="2" t="s">
        <v>130</v>
      </c>
      <c r="G189" s="242" t="s">
        <v>404</v>
      </c>
      <c r="H189" s="242"/>
      <c r="I189" s="70">
        <v>1</v>
      </c>
      <c r="J189" s="70">
        <v>1</v>
      </c>
    </row>
    <row r="190" spans="2:10" outlineLevel="1" x14ac:dyDescent="0.2">
      <c r="B190" s="2">
        <v>176</v>
      </c>
      <c r="C190" s="70"/>
      <c r="D190" s="70"/>
      <c r="E190" s="242" t="s">
        <v>199</v>
      </c>
      <c r="F190" s="2" t="s">
        <v>130</v>
      </c>
      <c r="G190" s="242" t="s">
        <v>404</v>
      </c>
      <c r="H190" s="242"/>
      <c r="I190" s="70">
        <v>1</v>
      </c>
      <c r="J190" s="70">
        <v>1</v>
      </c>
    </row>
    <row r="191" spans="2:10" outlineLevel="1" x14ac:dyDescent="0.2">
      <c r="B191" s="2">
        <v>177</v>
      </c>
      <c r="C191" s="70"/>
      <c r="D191" s="70"/>
      <c r="E191" s="242" t="s">
        <v>200</v>
      </c>
      <c r="F191" s="2" t="s">
        <v>130</v>
      </c>
      <c r="G191" s="242" t="s">
        <v>404</v>
      </c>
      <c r="H191" s="242"/>
      <c r="I191" s="70">
        <v>1</v>
      </c>
      <c r="J191" s="70">
        <v>1</v>
      </c>
    </row>
    <row r="192" spans="2:10" outlineLevel="1" x14ac:dyDescent="0.2">
      <c r="B192" s="2">
        <v>178</v>
      </c>
      <c r="C192" s="70"/>
      <c r="D192" s="70"/>
      <c r="E192" s="242" t="s">
        <v>201</v>
      </c>
      <c r="F192" s="2" t="s">
        <v>130</v>
      </c>
      <c r="G192" s="242" t="s">
        <v>404</v>
      </c>
      <c r="H192" s="242"/>
      <c r="I192" s="70">
        <v>1</v>
      </c>
      <c r="J192" s="70">
        <v>1</v>
      </c>
    </row>
    <row r="193" spans="2:10" outlineLevel="1" x14ac:dyDescent="0.2">
      <c r="B193" s="2">
        <v>179</v>
      </c>
      <c r="C193" s="70"/>
      <c r="D193" s="70"/>
      <c r="E193" s="242" t="s">
        <v>202</v>
      </c>
      <c r="F193" s="2" t="s">
        <v>130</v>
      </c>
      <c r="G193" s="242" t="s">
        <v>404</v>
      </c>
      <c r="H193" s="242"/>
      <c r="I193" s="70">
        <v>1</v>
      </c>
      <c r="J193" s="70">
        <v>1</v>
      </c>
    </row>
    <row r="194" spans="2:10" outlineLevel="1" x14ac:dyDescent="0.2">
      <c r="B194" s="2">
        <v>180</v>
      </c>
      <c r="C194" s="70"/>
      <c r="D194" s="70"/>
      <c r="E194" s="242" t="s">
        <v>203</v>
      </c>
      <c r="F194" s="2" t="s">
        <v>130</v>
      </c>
      <c r="G194" s="242" t="s">
        <v>404</v>
      </c>
      <c r="H194" s="242"/>
      <c r="I194" s="70">
        <v>1</v>
      </c>
      <c r="J194" s="70">
        <v>1</v>
      </c>
    </row>
    <row r="195" spans="2:10" outlineLevel="1" x14ac:dyDescent="0.2">
      <c r="B195" s="2">
        <v>181</v>
      </c>
      <c r="C195" s="70"/>
      <c r="D195" s="70"/>
      <c r="E195" s="242" t="s">
        <v>204</v>
      </c>
      <c r="F195" s="2" t="s">
        <v>130</v>
      </c>
      <c r="G195" s="242" t="s">
        <v>404</v>
      </c>
      <c r="H195" s="242"/>
      <c r="I195" s="70">
        <v>1</v>
      </c>
      <c r="J195" s="70">
        <v>1</v>
      </c>
    </row>
    <row r="196" spans="2:10" outlineLevel="1" x14ac:dyDescent="0.2">
      <c r="B196" s="2">
        <v>182</v>
      </c>
      <c r="C196" s="70"/>
      <c r="D196" s="70"/>
      <c r="E196" s="242" t="s">
        <v>205</v>
      </c>
      <c r="F196" s="2" t="s">
        <v>130</v>
      </c>
      <c r="G196" s="242" t="s">
        <v>404</v>
      </c>
      <c r="H196" s="242"/>
      <c r="I196" s="70">
        <v>1</v>
      </c>
      <c r="J196" s="70">
        <v>1</v>
      </c>
    </row>
    <row r="197" spans="2:10" outlineLevel="1" x14ac:dyDescent="0.2">
      <c r="B197" s="2">
        <v>183</v>
      </c>
      <c r="C197" s="70"/>
      <c r="D197" s="70"/>
      <c r="E197" s="242" t="s">
        <v>206</v>
      </c>
      <c r="F197" s="2" t="s">
        <v>130</v>
      </c>
      <c r="G197" s="242" t="s">
        <v>404</v>
      </c>
      <c r="H197" s="242"/>
      <c r="I197" s="70">
        <v>1</v>
      </c>
      <c r="J197" s="70">
        <v>1</v>
      </c>
    </row>
    <row r="198" spans="2:10" outlineLevel="1" x14ac:dyDescent="0.2">
      <c r="B198" s="2">
        <v>184</v>
      </c>
      <c r="C198" s="39"/>
      <c r="D198" s="39"/>
      <c r="E198" s="62" t="s">
        <v>207</v>
      </c>
      <c r="F198" s="2" t="s">
        <v>130</v>
      </c>
      <c r="G198" s="242" t="s">
        <v>404</v>
      </c>
      <c r="H198" s="242"/>
      <c r="I198" s="39">
        <v>2722.7979999999998</v>
      </c>
      <c r="J198" s="39">
        <v>2722.7979999999998</v>
      </c>
    </row>
    <row r="199" spans="2:10" outlineLevel="1" x14ac:dyDescent="0.2">
      <c r="B199" s="2">
        <v>185</v>
      </c>
      <c r="C199" s="43"/>
      <c r="D199" s="43"/>
      <c r="E199" s="243" t="s">
        <v>208</v>
      </c>
      <c r="F199" s="2" t="s">
        <v>130</v>
      </c>
      <c r="G199" s="242" t="s">
        <v>404</v>
      </c>
      <c r="H199" s="242"/>
      <c r="I199" s="51">
        <v>0.12859999999999999</v>
      </c>
      <c r="J199" s="51">
        <v>0.12859999999999999</v>
      </c>
    </row>
    <row r="200" spans="2:10" outlineLevel="1" x14ac:dyDescent="0.2">
      <c r="B200" s="2">
        <v>186</v>
      </c>
      <c r="C200" s="70"/>
      <c r="D200" s="70"/>
      <c r="E200" s="242"/>
      <c r="G200" s="242"/>
      <c r="H200" s="242"/>
      <c r="I200" s="70"/>
    </row>
    <row r="201" spans="2:10" outlineLevel="1" x14ac:dyDescent="0.2">
      <c r="B201" s="2">
        <v>187</v>
      </c>
      <c r="E201"/>
      <c r="G201"/>
      <c r="H201"/>
    </row>
    <row r="202" spans="2:10" outlineLevel="1" x14ac:dyDescent="0.2">
      <c r="B202" s="2">
        <v>188</v>
      </c>
      <c r="E202"/>
      <c r="G202"/>
      <c r="H202"/>
    </row>
    <row r="203" spans="2:10" outlineLevel="1" x14ac:dyDescent="0.2">
      <c r="B203" s="2">
        <v>189</v>
      </c>
      <c r="C203" s="31" t="s">
        <v>406</v>
      </c>
      <c r="D203" s="31"/>
      <c r="E203"/>
      <c r="G203"/>
      <c r="H203"/>
    </row>
    <row r="204" spans="2:10" outlineLevel="1" x14ac:dyDescent="0.2">
      <c r="B204" s="2">
        <v>190</v>
      </c>
      <c r="E204"/>
      <c r="G204"/>
      <c r="H204"/>
    </row>
    <row r="205" spans="2:10" outlineLevel="1" x14ac:dyDescent="0.2">
      <c r="B205" s="2">
        <v>191</v>
      </c>
      <c r="E205" t="s">
        <v>191</v>
      </c>
      <c r="F205" s="2" t="s">
        <v>130</v>
      </c>
      <c r="G205" t="s">
        <v>188</v>
      </c>
      <c r="H205"/>
      <c r="I205" s="75">
        <v>1</v>
      </c>
      <c r="J205" s="75">
        <v>1</v>
      </c>
    </row>
    <row r="206" spans="2:10" outlineLevel="1" x14ac:dyDescent="0.2">
      <c r="B206" s="2">
        <v>192</v>
      </c>
      <c r="E206" t="s">
        <v>400</v>
      </c>
      <c r="F206" s="2" t="s">
        <v>130</v>
      </c>
      <c r="G206" t="s">
        <v>112</v>
      </c>
      <c r="H206"/>
      <c r="I206" s="75">
        <v>-0.31950099230770751</v>
      </c>
      <c r="J206" s="75">
        <v>-0.4233941045912018</v>
      </c>
    </row>
    <row r="207" spans="2:10" outlineLevel="1" x14ac:dyDescent="0.2">
      <c r="B207" s="2">
        <v>193</v>
      </c>
      <c r="E207" t="s">
        <v>401</v>
      </c>
      <c r="F207" s="2" t="s">
        <v>130</v>
      </c>
      <c r="G207" t="s">
        <v>112</v>
      </c>
      <c r="H207"/>
      <c r="I207" s="75">
        <v>2.8111143815145683</v>
      </c>
      <c r="J207" s="75">
        <v>2.8181320867905808</v>
      </c>
    </row>
    <row r="208" spans="2:10" outlineLevel="1" x14ac:dyDescent="0.2">
      <c r="B208" s="2">
        <v>194</v>
      </c>
      <c r="E208" t="s">
        <v>402</v>
      </c>
      <c r="F208" s="2" t="s">
        <v>130</v>
      </c>
      <c r="G208" t="s">
        <v>112</v>
      </c>
      <c r="H208"/>
      <c r="I208" s="75">
        <v>2.8739128809447472</v>
      </c>
      <c r="J208" s="75">
        <v>2.8739128809447472</v>
      </c>
    </row>
    <row r="209" spans="1:15" outlineLevel="1" x14ac:dyDescent="0.2">
      <c r="B209" s="2">
        <v>195</v>
      </c>
      <c r="E209" t="s">
        <v>403</v>
      </c>
      <c r="F209" s="2" t="s">
        <v>130</v>
      </c>
      <c r="G209" t="s">
        <v>112</v>
      </c>
      <c r="H209"/>
      <c r="I209" s="75">
        <v>2.7818520100989268</v>
      </c>
      <c r="J209" s="75">
        <v>2.7715462331549192</v>
      </c>
    </row>
    <row r="210" spans="1:15" outlineLevel="1" x14ac:dyDescent="0.2">
      <c r="B210" s="2">
        <v>196</v>
      </c>
      <c r="E210" t="s">
        <v>197</v>
      </c>
      <c r="F210" s="2" t="s">
        <v>130</v>
      </c>
      <c r="G210" t="s">
        <v>112</v>
      </c>
      <c r="H210"/>
      <c r="I210" s="75">
        <v>5.104044204280489E-2</v>
      </c>
      <c r="J210" s="75">
        <v>8.9631283901292769E-2</v>
      </c>
    </row>
    <row r="211" spans="1:15" outlineLevel="1" x14ac:dyDescent="0.2">
      <c r="B211" s="2">
        <v>197</v>
      </c>
      <c r="E211" t="s">
        <v>198</v>
      </c>
      <c r="F211" s="2" t="s">
        <v>130</v>
      </c>
      <c r="G211" t="s">
        <v>112</v>
      </c>
      <c r="H211"/>
      <c r="I211" s="75">
        <v>3.951182032979017</v>
      </c>
      <c r="J211" s="75">
        <v>3.9709342292993166</v>
      </c>
    </row>
    <row r="212" spans="1:15" outlineLevel="1" x14ac:dyDescent="0.2">
      <c r="B212" s="2">
        <v>198</v>
      </c>
      <c r="E212" t="s">
        <v>199</v>
      </c>
      <c r="F212" s="2" t="s">
        <v>130</v>
      </c>
      <c r="G212" t="s">
        <v>112</v>
      </c>
      <c r="H212"/>
      <c r="I212" s="75">
        <v>4.1296876236300681</v>
      </c>
      <c r="J212" s="75">
        <v>4.1296876236300681</v>
      </c>
    </row>
    <row r="213" spans="1:15" outlineLevel="1" x14ac:dyDescent="0.2">
      <c r="B213" s="2">
        <v>199</v>
      </c>
      <c r="E213" t="s">
        <v>200</v>
      </c>
      <c r="F213" s="2" t="s">
        <v>130</v>
      </c>
      <c r="G213" t="s">
        <v>112</v>
      </c>
      <c r="H213"/>
      <c r="I213" s="75">
        <v>3.8693503030457199</v>
      </c>
      <c r="J213" s="75">
        <v>3.840734261257611</v>
      </c>
    </row>
    <row r="214" spans="1:15" outlineLevel="1" x14ac:dyDescent="0.2">
      <c r="B214" s="2">
        <v>200</v>
      </c>
      <c r="E214" t="s">
        <v>201</v>
      </c>
      <c r="F214" s="2" t="s">
        <v>130</v>
      </c>
      <c r="G214" t="s">
        <v>112</v>
      </c>
      <c r="H214"/>
      <c r="I214" s="75">
        <v>-0.89815383438437202</v>
      </c>
      <c r="J214" s="75">
        <v>-1.1931805115064329</v>
      </c>
    </row>
    <row r="215" spans="1:15" outlineLevel="1" x14ac:dyDescent="0.2">
      <c r="B215" s="2">
        <v>201</v>
      </c>
      <c r="E215" t="s">
        <v>202</v>
      </c>
      <c r="F215" s="2" t="s">
        <v>130</v>
      </c>
      <c r="G215" t="s">
        <v>112</v>
      </c>
      <c r="H215"/>
      <c r="I215" s="75">
        <v>-0.91821801726774921</v>
      </c>
      <c r="J215" s="75">
        <v>-1.2167977709007223</v>
      </c>
    </row>
    <row r="216" spans="1:15" outlineLevel="1" x14ac:dyDescent="0.2">
      <c r="B216" s="2">
        <v>202</v>
      </c>
      <c r="E216" t="s">
        <v>203</v>
      </c>
      <c r="F216" s="2" t="s">
        <v>130</v>
      </c>
      <c r="G216" t="s">
        <v>112</v>
      </c>
      <c r="H216"/>
      <c r="I216" s="75">
        <v>-0.88880447767979787</v>
      </c>
      <c r="J216" s="75">
        <v>-1.1734563357197452</v>
      </c>
    </row>
    <row r="217" spans="1:15" outlineLevel="1" x14ac:dyDescent="0.2">
      <c r="B217" s="2">
        <v>203</v>
      </c>
      <c r="E217" t="s">
        <v>204</v>
      </c>
      <c r="F217" s="2" t="s">
        <v>130</v>
      </c>
      <c r="G217" t="s">
        <v>112</v>
      </c>
      <c r="H217"/>
      <c r="I217" s="75">
        <v>8.0788978308437436</v>
      </c>
      <c r="J217" s="75">
        <v>8.0990661044311505</v>
      </c>
    </row>
    <row r="218" spans="1:15" outlineLevel="1" x14ac:dyDescent="0.2">
      <c r="B218" s="2">
        <v>204</v>
      </c>
      <c r="E218" t="s">
        <v>205</v>
      </c>
      <c r="F218" s="2" t="s">
        <v>130</v>
      </c>
      <c r="G218" t="s">
        <v>112</v>
      </c>
      <c r="H218"/>
      <c r="I218" s="75">
        <v>7.8201041928343029</v>
      </c>
      <c r="J218" s="75">
        <v>7.8105833696774463</v>
      </c>
    </row>
    <row r="219" spans="1:15" outlineLevel="1" x14ac:dyDescent="0.2">
      <c r="B219" s="2">
        <v>205</v>
      </c>
      <c r="E219" t="s">
        <v>206</v>
      </c>
      <c r="F219" s="2" t="s">
        <v>130</v>
      </c>
      <c r="G219" t="s">
        <v>112</v>
      </c>
      <c r="H219"/>
      <c r="I219" s="75">
        <v>7.9948003247053423</v>
      </c>
      <c r="J219" s="75">
        <v>7.9651824195978156</v>
      </c>
    </row>
    <row r="220" spans="1:15" outlineLevel="1" x14ac:dyDescent="0.2">
      <c r="B220" s="2">
        <v>206</v>
      </c>
      <c r="E220" t="s">
        <v>207</v>
      </c>
      <c r="F220" s="2" t="s">
        <v>130</v>
      </c>
      <c r="G220" t="s">
        <v>112</v>
      </c>
      <c r="H220"/>
      <c r="I220" s="75">
        <v>2.0704222460799779</v>
      </c>
      <c r="J220" s="75">
        <v>2.1362123646353224</v>
      </c>
    </row>
    <row r="221" spans="1:15" outlineLevel="1" x14ac:dyDescent="0.2">
      <c r="B221" s="2">
        <v>207</v>
      </c>
      <c r="E221" t="s">
        <v>208</v>
      </c>
      <c r="F221" s="2" t="s">
        <v>130</v>
      </c>
      <c r="G221" t="s">
        <v>112</v>
      </c>
      <c r="H221"/>
      <c r="I221" s="52">
        <v>0.91622957895754542</v>
      </c>
      <c r="J221" s="52">
        <v>1.033544501828763</v>
      </c>
      <c r="K221" s="244"/>
      <c r="L221" s="65"/>
      <c r="M221" s="65"/>
      <c r="N221" s="65"/>
    </row>
    <row r="222" spans="1:15" s="65" customFormat="1" outlineLevel="1" x14ac:dyDescent="0.2">
      <c r="A222"/>
      <c r="B222" s="2">
        <v>208</v>
      </c>
      <c r="E222" t="s">
        <v>209</v>
      </c>
      <c r="F222" s="2" t="s">
        <v>130</v>
      </c>
      <c r="G222" t="s">
        <v>112</v>
      </c>
      <c r="H222"/>
      <c r="I222" s="75">
        <v>13</v>
      </c>
      <c r="J222" s="75">
        <v>14</v>
      </c>
      <c r="K222" s="195"/>
      <c r="L222"/>
      <c r="M222"/>
      <c r="N222"/>
      <c r="O222" s="245"/>
    </row>
    <row r="223" spans="1:15" outlineLevel="1" x14ac:dyDescent="0.2">
      <c r="B223" s="2">
        <v>209</v>
      </c>
      <c r="E223"/>
      <c r="G223"/>
      <c r="H223"/>
    </row>
    <row r="224" spans="1:15" outlineLevel="1" x14ac:dyDescent="0.2">
      <c r="B224" s="2">
        <v>210</v>
      </c>
      <c r="C224" s="31" t="s">
        <v>407</v>
      </c>
      <c r="D224" s="31"/>
      <c r="E224"/>
      <c r="G224"/>
      <c r="H224"/>
    </row>
    <row r="225" spans="2:14" outlineLevel="1" x14ac:dyDescent="0.2">
      <c r="B225" s="2">
        <v>211</v>
      </c>
      <c r="E225"/>
      <c r="G225"/>
      <c r="H225"/>
    </row>
    <row r="226" spans="2:14" outlineLevel="1" x14ac:dyDescent="0.2">
      <c r="B226" s="2">
        <v>212</v>
      </c>
      <c r="E226" t="s">
        <v>191</v>
      </c>
      <c r="F226" s="2" t="s">
        <v>130</v>
      </c>
      <c r="G226" t="s">
        <v>112</v>
      </c>
      <c r="H226"/>
      <c r="I226" s="70">
        <v>12.817219145404639</v>
      </c>
      <c r="J226" s="70">
        <v>12.817219145404639</v>
      </c>
      <c r="M226" s="246"/>
      <c r="N226" s="246"/>
    </row>
    <row r="227" spans="2:14" outlineLevel="1" x14ac:dyDescent="0.2">
      <c r="B227" s="2">
        <v>213</v>
      </c>
      <c r="E227" t="s">
        <v>400</v>
      </c>
      <c r="F227" s="2" t="s">
        <v>130</v>
      </c>
      <c r="G227" t="s">
        <v>112</v>
      </c>
      <c r="H227"/>
      <c r="I227" s="70">
        <v>-0.20036856404874945</v>
      </c>
      <c r="J227" s="70">
        <v>-0.26552302123037452</v>
      </c>
      <c r="K227" s="247"/>
      <c r="L227" s="75"/>
      <c r="M227" s="246"/>
      <c r="N227" s="246"/>
    </row>
    <row r="228" spans="2:14" outlineLevel="1" x14ac:dyDescent="0.2">
      <c r="B228" s="2">
        <v>214</v>
      </c>
      <c r="E228" t="s">
        <v>401</v>
      </c>
      <c r="F228" s="2" t="s">
        <v>130</v>
      </c>
      <c r="G228" t="s">
        <v>112</v>
      </c>
      <c r="H228"/>
      <c r="I228" s="70">
        <v>1.1913998073901886</v>
      </c>
      <c r="J228" s="70">
        <v>1.1943740345397995</v>
      </c>
      <c r="K228" s="247"/>
      <c r="L228" s="75"/>
      <c r="M228" s="246"/>
      <c r="N228" s="246"/>
    </row>
    <row r="229" spans="2:14" outlineLevel="1" x14ac:dyDescent="0.2">
      <c r="B229" s="2">
        <v>215</v>
      </c>
      <c r="E229" t="s">
        <v>402</v>
      </c>
      <c r="F229" s="2" t="s">
        <v>130</v>
      </c>
      <c r="G229" t="s">
        <v>112</v>
      </c>
      <c r="H229"/>
      <c r="I229" s="70">
        <v>0.54881034955093044</v>
      </c>
      <c r="J229" s="70">
        <v>0.54881034955093044</v>
      </c>
      <c r="K229" s="247"/>
      <c r="L229" s="75"/>
      <c r="M229" s="246"/>
      <c r="N229" s="246"/>
    </row>
    <row r="230" spans="2:14" outlineLevel="1" x14ac:dyDescent="0.2">
      <c r="B230" s="2">
        <v>216</v>
      </c>
      <c r="E230" t="s">
        <v>403</v>
      </c>
      <c r="F230" s="2" t="s">
        <v>130</v>
      </c>
      <c r="G230" t="s">
        <v>112</v>
      </c>
      <c r="H230"/>
      <c r="I230" s="70">
        <v>0.26337882538005419</v>
      </c>
      <c r="J230" s="70">
        <v>0.26240310006602319</v>
      </c>
      <c r="K230" s="247"/>
      <c r="L230" s="75"/>
      <c r="M230" s="246"/>
      <c r="N230" s="246"/>
    </row>
    <row r="231" spans="2:14" outlineLevel="1" x14ac:dyDescent="0.2">
      <c r="B231" s="2">
        <v>217</v>
      </c>
      <c r="E231" t="s">
        <v>197</v>
      </c>
      <c r="F231" s="2" t="s">
        <v>130</v>
      </c>
      <c r="G231" t="s">
        <v>112</v>
      </c>
      <c r="H231"/>
      <c r="I231" s="70">
        <v>6.2016526623621341E-3</v>
      </c>
      <c r="J231" s="70">
        <v>1.0890620617494197E-2</v>
      </c>
      <c r="K231" s="247"/>
      <c r="L231" s="75"/>
      <c r="M231" s="246"/>
      <c r="N231" s="246"/>
    </row>
    <row r="232" spans="2:14" outlineLevel="1" x14ac:dyDescent="0.2">
      <c r="B232" s="2">
        <v>218</v>
      </c>
      <c r="E232" t="s">
        <v>198</v>
      </c>
      <c r="F232" s="2" t="s">
        <v>130</v>
      </c>
      <c r="G232" t="s">
        <v>112</v>
      </c>
      <c r="H232"/>
      <c r="I232" s="70">
        <v>-1.4709921030182214</v>
      </c>
      <c r="J232" s="70">
        <v>-1.4783456808999571</v>
      </c>
      <c r="K232" s="247"/>
      <c r="L232" s="75"/>
      <c r="M232" s="246"/>
      <c r="N232" s="246"/>
    </row>
    <row r="233" spans="2:14" outlineLevel="1" x14ac:dyDescent="0.2">
      <c r="B233" s="2">
        <v>219</v>
      </c>
      <c r="E233" t="s">
        <v>199</v>
      </c>
      <c r="F233" s="2" t="s">
        <v>130</v>
      </c>
      <c r="G233" t="s">
        <v>112</v>
      </c>
      <c r="H233"/>
      <c r="I233" s="70">
        <v>1.0368552230516903</v>
      </c>
      <c r="J233" s="70">
        <v>1.0368552230516903</v>
      </c>
      <c r="K233" s="247"/>
      <c r="L233" s="75"/>
      <c r="M233" s="246"/>
      <c r="N233" s="246"/>
    </row>
    <row r="234" spans="2:14" outlineLevel="1" x14ac:dyDescent="0.2">
      <c r="B234" s="2">
        <v>220</v>
      </c>
      <c r="E234" t="s">
        <v>200</v>
      </c>
      <c r="F234" s="2" t="s">
        <v>130</v>
      </c>
      <c r="G234" t="s">
        <v>112</v>
      </c>
      <c r="H234"/>
      <c r="I234" s="70">
        <v>0.56480250464440163</v>
      </c>
      <c r="J234" s="70">
        <v>0.56062546953279369</v>
      </c>
      <c r="K234" s="247"/>
      <c r="L234" s="75"/>
      <c r="M234" s="246"/>
      <c r="N234" s="246"/>
    </row>
    <row r="235" spans="2:14" outlineLevel="1" x14ac:dyDescent="0.2">
      <c r="B235" s="2">
        <v>221</v>
      </c>
      <c r="E235" t="s">
        <v>201</v>
      </c>
      <c r="F235" s="2" t="s">
        <v>130</v>
      </c>
      <c r="G235" t="s">
        <v>112</v>
      </c>
      <c r="H235"/>
      <c r="I235" s="70">
        <v>-4.9434298623319432E-2</v>
      </c>
      <c r="J235" s="70">
        <v>-6.5672537887414228E-2</v>
      </c>
      <c r="K235" s="247"/>
      <c r="L235" s="75"/>
      <c r="M235" s="246"/>
      <c r="N235" s="246"/>
    </row>
    <row r="236" spans="2:14" outlineLevel="1" x14ac:dyDescent="0.2">
      <c r="B236" s="2">
        <v>222</v>
      </c>
      <c r="E236" t="s">
        <v>202</v>
      </c>
      <c r="F236" s="2" t="s">
        <v>130</v>
      </c>
      <c r="G236" t="s">
        <v>112</v>
      </c>
      <c r="H236"/>
      <c r="I236" s="70">
        <v>-7.4753605734525896E-3</v>
      </c>
      <c r="J236" s="70">
        <v>-9.9061463741719341E-3</v>
      </c>
      <c r="K236" s="247"/>
      <c r="L236" s="75"/>
      <c r="M236" s="246"/>
      <c r="N236" s="246"/>
    </row>
    <row r="237" spans="2:14" outlineLevel="1" x14ac:dyDescent="0.2">
      <c r="B237" s="2">
        <v>223</v>
      </c>
      <c r="E237" t="s">
        <v>203</v>
      </c>
      <c r="F237" s="2" t="s">
        <v>130</v>
      </c>
      <c r="G237" t="s">
        <v>112</v>
      </c>
      <c r="H237"/>
      <c r="I237" s="70">
        <v>-3.5853331310450567E-4</v>
      </c>
      <c r="J237" s="70">
        <v>-4.7335853767001805E-4</v>
      </c>
      <c r="K237" s="247"/>
      <c r="L237" s="75"/>
      <c r="M237" s="246"/>
      <c r="N237" s="246"/>
    </row>
    <row r="238" spans="2:14" outlineLevel="1" x14ac:dyDescent="0.2">
      <c r="B238" s="2">
        <v>224</v>
      </c>
      <c r="E238" t="s">
        <v>204</v>
      </c>
      <c r="F238" s="2" t="s">
        <v>130</v>
      </c>
      <c r="G238" t="s">
        <v>112</v>
      </c>
      <c r="H238"/>
      <c r="I238" s="70">
        <v>0.82363604793515821</v>
      </c>
      <c r="J238" s="70">
        <v>0.82569218448979909</v>
      </c>
      <c r="K238" s="247"/>
      <c r="L238" s="75"/>
      <c r="M238" s="246"/>
      <c r="N238" s="246"/>
    </row>
    <row r="239" spans="2:14" outlineLevel="1" x14ac:dyDescent="0.2">
      <c r="B239" s="2">
        <v>225</v>
      </c>
      <c r="E239" t="s">
        <v>205</v>
      </c>
      <c r="F239" s="2" t="s">
        <v>130</v>
      </c>
      <c r="G239" t="s">
        <v>112</v>
      </c>
      <c r="H239"/>
      <c r="I239" s="70">
        <v>0.7131132576068433</v>
      </c>
      <c r="J239" s="70">
        <v>0.71224505623138012</v>
      </c>
      <c r="K239" s="247"/>
      <c r="L239" s="75"/>
      <c r="M239" s="246"/>
      <c r="N239" s="246"/>
    </row>
    <row r="240" spans="2:14" outlineLevel="1" x14ac:dyDescent="0.2">
      <c r="B240" s="2">
        <v>226</v>
      </c>
      <c r="E240" t="s">
        <v>206</v>
      </c>
      <c r="F240" s="2" t="s">
        <v>130</v>
      </c>
      <c r="G240" t="s">
        <v>112</v>
      </c>
      <c r="H240"/>
      <c r="I240" s="70">
        <v>-1.6520193710735227</v>
      </c>
      <c r="J240" s="70">
        <v>-1.6458992241053674</v>
      </c>
      <c r="K240" s="247"/>
      <c r="L240" s="75"/>
      <c r="M240" s="246"/>
      <c r="N240" s="246"/>
    </row>
    <row r="241" spans="1:22" outlineLevel="1" x14ac:dyDescent="0.2">
      <c r="B241" s="2">
        <v>227</v>
      </c>
      <c r="E241" t="s">
        <v>207</v>
      </c>
      <c r="F241" s="2" t="s">
        <v>130</v>
      </c>
      <c r="G241" t="s">
        <v>112</v>
      </c>
      <c r="H241"/>
      <c r="I241" s="70">
        <v>0.59572053716078588</v>
      </c>
      <c r="J241" s="70">
        <v>0.61465026265029243</v>
      </c>
      <c r="K241" s="247"/>
      <c r="L241" s="75"/>
      <c r="M241" s="246"/>
      <c r="N241" s="246"/>
    </row>
    <row r="242" spans="1:22" outlineLevel="1" x14ac:dyDescent="0.2">
      <c r="B242" s="2">
        <v>228</v>
      </c>
      <c r="E242" t="s">
        <v>208</v>
      </c>
      <c r="F242" s="2" t="s">
        <v>130</v>
      </c>
      <c r="G242" t="s">
        <v>112</v>
      </c>
      <c r="H242"/>
      <c r="I242" s="70">
        <v>1.5639678388082355E-2</v>
      </c>
      <c r="J242" s="70">
        <v>1.764219795955926E-2</v>
      </c>
      <c r="K242" s="247"/>
      <c r="L242" s="75"/>
      <c r="M242" s="246"/>
      <c r="N242" s="246"/>
    </row>
    <row r="243" spans="1:22" outlineLevel="1" x14ac:dyDescent="0.2">
      <c r="B243" s="2">
        <v>229</v>
      </c>
      <c r="E243" t="s">
        <v>209</v>
      </c>
      <c r="F243" s="2" t="s">
        <v>130</v>
      </c>
      <c r="G243" t="s">
        <v>112</v>
      </c>
      <c r="H243"/>
      <c r="I243" s="70">
        <v>0.21822777687761616</v>
      </c>
      <c r="J243" s="70">
        <v>0.23501452894512509</v>
      </c>
      <c r="K243" s="247"/>
      <c r="L243" s="75"/>
      <c r="M243" s="246"/>
      <c r="N243" s="246"/>
    </row>
    <row r="244" spans="1:22" outlineLevel="1" x14ac:dyDescent="0.2">
      <c r="B244" s="2">
        <v>230</v>
      </c>
      <c r="E244"/>
      <c r="G244"/>
      <c r="H244"/>
    </row>
    <row r="245" spans="1:22" outlineLevel="1" x14ac:dyDescent="0.2">
      <c r="B245" s="2">
        <v>231</v>
      </c>
      <c r="E245" t="s">
        <v>213</v>
      </c>
      <c r="F245" s="2" t="s">
        <v>130</v>
      </c>
      <c r="G245" t="s">
        <v>112</v>
      </c>
      <c r="H245"/>
      <c r="I245" s="69">
        <v>15.414356575402378</v>
      </c>
      <c r="J245" s="69">
        <v>15.370602204004573</v>
      </c>
    </row>
    <row r="246" spans="1:22" outlineLevel="1" x14ac:dyDescent="0.2">
      <c r="B246" s="2">
        <v>232</v>
      </c>
      <c r="E246" t="s">
        <v>408</v>
      </c>
      <c r="G246" t="s">
        <v>112</v>
      </c>
      <c r="H246"/>
      <c r="I246" s="39">
        <v>4947320.0079972353</v>
      </c>
      <c r="J246" s="39">
        <v>4735520.4969755234</v>
      </c>
    </row>
    <row r="247" spans="1:22" outlineLevel="1" x14ac:dyDescent="0.2">
      <c r="B247" s="2">
        <v>233</v>
      </c>
      <c r="E247" t="s">
        <v>409</v>
      </c>
      <c r="G247" t="s">
        <v>112</v>
      </c>
      <c r="H247"/>
      <c r="I247" s="35">
        <v>152.32375585085606</v>
      </c>
      <c r="J247" s="35">
        <v>160.83904158608942</v>
      </c>
      <c r="K247" s="207"/>
      <c r="L247" s="39"/>
      <c r="M247" s="37"/>
      <c r="N247" s="37"/>
    </row>
    <row r="248" spans="1:22" x14ac:dyDescent="0.2">
      <c r="B248" s="2">
        <v>234</v>
      </c>
      <c r="E248" s="31" t="s">
        <v>214</v>
      </c>
      <c r="F248" s="2" t="s">
        <v>130</v>
      </c>
      <c r="G248" t="s">
        <v>112</v>
      </c>
      <c r="H248"/>
      <c r="I248" s="222">
        <v>753594365.01422608</v>
      </c>
      <c r="J248" s="222">
        <v>761656578.1448251</v>
      </c>
      <c r="K248" s="207"/>
      <c r="L248" s="39"/>
      <c r="M248" s="60"/>
      <c r="N248" s="37"/>
    </row>
    <row r="249" spans="1:22" x14ac:dyDescent="0.2">
      <c r="B249" s="2">
        <v>235</v>
      </c>
    </row>
    <row r="250" spans="1:22" x14ac:dyDescent="0.2">
      <c r="B250" s="2">
        <v>236</v>
      </c>
      <c r="E250"/>
      <c r="G250"/>
      <c r="H250"/>
    </row>
    <row r="251" spans="1:22" x14ac:dyDescent="0.2">
      <c r="E251"/>
      <c r="G251"/>
      <c r="H251"/>
      <c r="I251" s="37"/>
    </row>
    <row r="252" spans="1:22" x14ac:dyDescent="0.2">
      <c r="E252"/>
      <c r="G252"/>
      <c r="H252"/>
      <c r="I252" s="37"/>
      <c r="K252" s="207"/>
      <c r="L252" s="39"/>
      <c r="M252" s="39"/>
      <c r="N252" s="39"/>
    </row>
    <row r="253" spans="1:22" ht="13.5" thickBot="1" x14ac:dyDescent="0.25">
      <c r="A253" s="865" t="s">
        <v>410</v>
      </c>
      <c r="B253" s="865"/>
      <c r="C253" s="865"/>
      <c r="D253" s="865"/>
      <c r="E253" s="865"/>
      <c r="F253" s="865"/>
      <c r="G253" s="865"/>
      <c r="H253" s="865"/>
      <c r="I253" s="865"/>
      <c r="J253" s="865"/>
      <c r="K253" s="207"/>
      <c r="L253" s="39"/>
      <c r="M253" s="39"/>
      <c r="N253" s="39"/>
      <c r="P253" s="39"/>
      <c r="Q253" s="39"/>
      <c r="R253" s="39"/>
      <c r="S253" s="39"/>
      <c r="T253" s="39"/>
      <c r="U253" s="39"/>
      <c r="V253" s="39"/>
    </row>
    <row r="254" spans="1:22" ht="13.5" thickTop="1" x14ac:dyDescent="0.2">
      <c r="A254" s="2"/>
      <c r="B254" s="2"/>
      <c r="C254" s="2"/>
      <c r="D254" s="2"/>
      <c r="I254" s="2"/>
      <c r="J254" s="2"/>
      <c r="K254" s="207"/>
      <c r="L254" s="39"/>
      <c r="M254" s="39"/>
      <c r="N254" s="39"/>
      <c r="P254" s="39"/>
      <c r="Q254" s="39"/>
      <c r="R254" s="39"/>
      <c r="S254" s="39"/>
      <c r="T254" s="39"/>
      <c r="U254" s="39"/>
      <c r="V254" s="39"/>
    </row>
    <row r="255" spans="1:22" x14ac:dyDescent="0.2">
      <c r="A255" s="2"/>
      <c r="B255" s="2"/>
      <c r="C255" s="2"/>
      <c r="D255" s="2"/>
      <c r="I255" s="248"/>
      <c r="J255" s="2"/>
      <c r="K255" s="207"/>
      <c r="L255" s="39"/>
      <c r="M255" s="39"/>
      <c r="N255" s="39"/>
      <c r="P255" s="39"/>
      <c r="Q255" s="39"/>
      <c r="R255" s="39"/>
      <c r="S255" s="39"/>
      <c r="T255" s="39"/>
      <c r="U255" s="39"/>
      <c r="V255" s="39"/>
    </row>
    <row r="256" spans="1:22" x14ac:dyDescent="0.2">
      <c r="A256" s="2"/>
      <c r="B256" s="2">
        <v>237</v>
      </c>
      <c r="C256" s="212" t="s">
        <v>109</v>
      </c>
      <c r="D256" s="2"/>
      <c r="G256" s="212" t="s">
        <v>411</v>
      </c>
      <c r="H256" s="212"/>
      <c r="I256" s="249">
        <v>754668088.66934586</v>
      </c>
      <c r="J256" s="34">
        <v>728795878.81239259</v>
      </c>
      <c r="K256" s="207"/>
      <c r="L256" s="39"/>
      <c r="M256" s="39"/>
      <c r="N256" s="39"/>
      <c r="P256" s="39"/>
      <c r="Q256" s="39"/>
      <c r="R256" s="39"/>
      <c r="S256" s="39"/>
      <c r="T256" s="39"/>
      <c r="U256" s="39"/>
      <c r="V256" s="39"/>
    </row>
    <row r="257" spans="1:22" x14ac:dyDescent="0.2">
      <c r="A257" s="2"/>
      <c r="B257" s="2">
        <v>238</v>
      </c>
      <c r="C257" s="212" t="s">
        <v>160</v>
      </c>
      <c r="D257" s="2"/>
      <c r="G257" s="212" t="s">
        <v>412</v>
      </c>
      <c r="H257" s="212"/>
      <c r="I257" s="249">
        <v>753594365.01422608</v>
      </c>
      <c r="J257" s="34">
        <v>761656578.1448251</v>
      </c>
      <c r="K257" s="207"/>
      <c r="L257" s="39"/>
      <c r="M257" s="39"/>
      <c r="N257" s="62"/>
      <c r="P257" s="39"/>
      <c r="Q257" s="39"/>
      <c r="R257" s="39"/>
      <c r="S257" s="39"/>
      <c r="T257" s="39"/>
      <c r="U257" s="39"/>
      <c r="V257" s="39"/>
    </row>
    <row r="258" spans="1:22" x14ac:dyDescent="0.2">
      <c r="A258" s="2"/>
      <c r="B258" s="2">
        <v>239</v>
      </c>
      <c r="C258" t="s">
        <v>216</v>
      </c>
      <c r="E258"/>
      <c r="F258" s="2" t="s">
        <v>130</v>
      </c>
      <c r="G258" t="s">
        <v>112</v>
      </c>
      <c r="H258"/>
      <c r="I258" s="250">
        <v>1073723.6551197767</v>
      </c>
      <c r="J258" s="37">
        <v>-32860699.332432508</v>
      </c>
      <c r="L258" s="39"/>
      <c r="M258" s="39"/>
      <c r="N258" s="62"/>
      <c r="P258" s="39"/>
      <c r="Q258" s="39"/>
      <c r="R258" s="39"/>
      <c r="S258" s="39"/>
      <c r="T258" s="39"/>
      <c r="U258" s="39"/>
      <c r="V258" s="39"/>
    </row>
    <row r="259" spans="1:22" x14ac:dyDescent="0.2">
      <c r="A259" s="2"/>
      <c r="B259" s="2">
        <v>240</v>
      </c>
      <c r="C259" t="s">
        <v>413</v>
      </c>
      <c r="E259"/>
      <c r="F259"/>
      <c r="G259"/>
      <c r="H259"/>
      <c r="I259" s="251">
        <v>1.424803189842731E-3</v>
      </c>
      <c r="J259" s="82">
        <v>-4.3143721560800617E-2</v>
      </c>
      <c r="P259" s="39"/>
      <c r="Q259" s="39"/>
      <c r="R259" s="39"/>
      <c r="S259" s="39"/>
      <c r="T259" s="39"/>
      <c r="U259" s="39"/>
      <c r="V259" s="39"/>
    </row>
    <row r="260" spans="1:22" ht="13.5" customHeight="1" thickBot="1" x14ac:dyDescent="0.25">
      <c r="B260" s="2">
        <v>241</v>
      </c>
      <c r="I260" s="252"/>
      <c r="K260" s="227"/>
      <c r="L260" s="52"/>
      <c r="N260" s="253"/>
    </row>
    <row r="261" spans="1:22" ht="13.5" thickBot="1" x14ac:dyDescent="0.25">
      <c r="B261" s="2">
        <v>242</v>
      </c>
      <c r="C261" s="254" t="s">
        <v>414</v>
      </c>
      <c r="D261" s="255"/>
      <c r="E261" s="255"/>
      <c r="F261" s="256"/>
      <c r="G261" s="257" t="s">
        <v>112</v>
      </c>
      <c r="H261" s="257"/>
      <c r="I261" s="258">
        <v>1.4237891208959995E-3</v>
      </c>
      <c r="J261" s="259">
        <v>-4.4102078076602547E-2</v>
      </c>
    </row>
    <row r="262" spans="1:22" x14ac:dyDescent="0.2">
      <c r="A262" s="31"/>
      <c r="B262" s="2">
        <v>243</v>
      </c>
      <c r="D262" s="47">
        <v>188</v>
      </c>
      <c r="E262" t="s">
        <v>415</v>
      </c>
      <c r="I262" s="260">
        <v>4.5367050329651368E-2</v>
      </c>
      <c r="J262" s="261">
        <v>-4.4102078076602547E-2</v>
      </c>
      <c r="K262" s="237"/>
    </row>
    <row r="263" spans="1:22" x14ac:dyDescent="0.2">
      <c r="B263" s="2">
        <v>244</v>
      </c>
      <c r="E263" t="s">
        <v>264</v>
      </c>
      <c r="F263"/>
      <c r="G263"/>
      <c r="H263"/>
      <c r="I263" s="262">
        <v>-4.3943261208755371E-2</v>
      </c>
      <c r="J263" s="263">
        <v>0</v>
      </c>
      <c r="N263" s="253"/>
    </row>
    <row r="264" spans="1:22" x14ac:dyDescent="0.2">
      <c r="B264" s="2">
        <v>245</v>
      </c>
      <c r="E264"/>
      <c r="G264"/>
      <c r="H264"/>
      <c r="I264" s="251"/>
      <c r="J264" s="52"/>
    </row>
    <row r="265" spans="1:22" x14ac:dyDescent="0.2">
      <c r="B265" s="2">
        <v>246</v>
      </c>
      <c r="C265" t="s">
        <v>416</v>
      </c>
      <c r="E265"/>
      <c r="G265"/>
      <c r="H265"/>
      <c r="I265" s="251"/>
      <c r="K265" s="264"/>
      <c r="L265" s="51"/>
    </row>
    <row r="266" spans="1:22" x14ac:dyDescent="0.2">
      <c r="B266" s="2"/>
      <c r="E266" s="212">
        <v>2020</v>
      </c>
      <c r="G266" t="s">
        <v>417</v>
      </c>
      <c r="H266"/>
      <c r="I266" s="251"/>
      <c r="J266" s="58">
        <v>-4.4102078076602547E-2</v>
      </c>
      <c r="K266" s="264"/>
      <c r="L266" s="51"/>
    </row>
    <row r="267" spans="1:22" x14ac:dyDescent="0.2">
      <c r="B267" s="2">
        <v>247</v>
      </c>
      <c r="E267" s="212">
        <v>2019</v>
      </c>
      <c r="G267" t="s">
        <v>418</v>
      </c>
      <c r="H267"/>
      <c r="I267" s="251">
        <v>1.4237891208959995E-3</v>
      </c>
      <c r="J267" s="82">
        <v>1.4237891208959995E-3</v>
      </c>
      <c r="K267" s="264"/>
      <c r="L267" s="51"/>
    </row>
    <row r="268" spans="1:22" x14ac:dyDescent="0.2">
      <c r="B268" s="2">
        <v>248</v>
      </c>
      <c r="E268" s="212">
        <v>2018</v>
      </c>
      <c r="G268" t="s">
        <v>418</v>
      </c>
      <c r="H268"/>
      <c r="I268" s="251">
        <v>-7.6089498973753271E-3</v>
      </c>
      <c r="J268" s="82">
        <v>-7.6089498973753271E-3</v>
      </c>
      <c r="K268" s="264"/>
      <c r="L268" s="51"/>
    </row>
    <row r="269" spans="1:22" ht="13.5" thickBot="1" x14ac:dyDescent="0.25">
      <c r="B269" s="2">
        <v>249</v>
      </c>
      <c r="E269" s="212"/>
      <c r="G269"/>
      <c r="H269"/>
      <c r="I269" s="251"/>
      <c r="J269" s="82"/>
    </row>
    <row r="270" spans="1:22" ht="13.5" thickBot="1" x14ac:dyDescent="0.25">
      <c r="B270" s="2">
        <v>250</v>
      </c>
      <c r="E270" s="265" t="s">
        <v>419</v>
      </c>
      <c r="F270" s="266"/>
      <c r="G270" s="257" t="s">
        <v>112</v>
      </c>
      <c r="H270" s="257"/>
      <c r="I270" s="267">
        <v>-3.0925803882396637E-3</v>
      </c>
      <c r="J270" s="268">
        <v>-1.6762412951027292E-2</v>
      </c>
    </row>
    <row r="271" spans="1:22" x14ac:dyDescent="0.2">
      <c r="B271" s="2">
        <v>251</v>
      </c>
      <c r="E271"/>
      <c r="G271"/>
      <c r="H271"/>
      <c r="I271" s="269"/>
    </row>
    <row r="272" spans="1:22" x14ac:dyDescent="0.2">
      <c r="B272" s="2">
        <v>252</v>
      </c>
      <c r="D272">
        <v>204</v>
      </c>
      <c r="E272" t="s">
        <v>415</v>
      </c>
      <c r="G272"/>
      <c r="H272"/>
      <c r="I272" s="251">
        <v>-4.4102078076602547E-2</v>
      </c>
      <c r="J272" s="82">
        <v>-1.6762412951027292E-2</v>
      </c>
      <c r="K272" s="270"/>
    </row>
    <row r="273" spans="1:10" x14ac:dyDescent="0.2">
      <c r="A273" s="31"/>
      <c r="B273" s="2">
        <v>253</v>
      </c>
      <c r="C273" s="31"/>
      <c r="D273" s="31"/>
      <c r="E273" t="s">
        <v>420</v>
      </c>
      <c r="G273"/>
      <c r="H273"/>
      <c r="I273" s="271">
        <v>4.1009497688362886E-2</v>
      </c>
      <c r="J273" s="272">
        <v>0</v>
      </c>
    </row>
    <row r="274" spans="1:10" x14ac:dyDescent="0.2">
      <c r="I274" s="252"/>
    </row>
    <row r="277" spans="1:10" x14ac:dyDescent="0.2">
      <c r="B277" t="s">
        <v>421</v>
      </c>
    </row>
  </sheetData>
  <mergeCells count="6">
    <mergeCell ref="A253:J253"/>
    <mergeCell ref="A1:I1"/>
    <mergeCell ref="B3:C3"/>
    <mergeCell ref="A7:J7"/>
    <mergeCell ref="A102:J102"/>
    <mergeCell ref="A123:J123"/>
  </mergeCells>
  <pageMargins left="0.7" right="0.7" top="0.75" bottom="0.75" header="0.3" footer="0.3"/>
  <pageSetup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B59AA0D-AACD-4A63-8FA7-4E0735281B7E}">
          <x14:formula1>
            <xm:f>'2020 List of LDCs'!$B$3:$B$61</xm:f>
          </x14:formula1>
          <xm:sqref>E3</xm:sqref>
        </x14:dataValidation>
        <x14:dataValidation type="list" allowBlank="1" showInputMessage="1" showErrorMessage="1" xr:uid="{F25D96CD-9A59-41B7-A69E-A021872AB23B}">
          <x14:formula1>
            <xm:f>'2020 List of LDCs'!$D$3:$D$67</xm:f>
          </x14:formula1>
          <xm:sqref>N260 N263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6662E-A8FA-4687-8D59-99946F4A868B}">
  <sheetPr>
    <tabColor theme="2" tint="-0.249977111117893"/>
    <pageSetUpPr fitToPage="1"/>
  </sheetPr>
  <dimension ref="A1:AN82"/>
  <sheetViews>
    <sheetView workbookViewId="0">
      <selection activeCell="E3" sqref="E3"/>
    </sheetView>
  </sheetViews>
  <sheetFormatPr defaultColWidth="9.140625" defaultRowHeight="12.75" x14ac:dyDescent="0.2"/>
  <cols>
    <col min="1" max="1" width="50.140625" customWidth="1"/>
    <col min="2" max="4" width="14.7109375" style="2" customWidth="1"/>
    <col min="5" max="10" width="14.7109375" customWidth="1"/>
    <col min="11" max="11" width="14.7109375" style="273" customWidth="1"/>
    <col min="12" max="12" width="35.140625" customWidth="1"/>
    <col min="13" max="13" width="17.7109375" style="110" customWidth="1"/>
    <col min="14" max="14" width="14.7109375" customWidth="1"/>
    <col min="15" max="15" width="49.7109375" customWidth="1"/>
    <col min="16" max="16" width="14.7109375" style="110" customWidth="1"/>
    <col min="17" max="17" width="14.7109375" customWidth="1"/>
    <col min="18" max="18" width="14.7109375" style="110" customWidth="1"/>
    <col min="19" max="25" width="14.7109375" customWidth="1"/>
    <col min="26" max="26" width="23.28515625" customWidth="1"/>
    <col min="27" max="27" width="22.42578125" customWidth="1"/>
    <col min="28" max="28" width="13.140625" customWidth="1"/>
    <col min="29" max="29" width="15.7109375" customWidth="1"/>
    <col min="30" max="30" width="33.85546875" customWidth="1"/>
    <col min="31" max="31" width="9.140625" customWidth="1"/>
    <col min="32" max="32" width="13.42578125" customWidth="1"/>
    <col min="33" max="40" width="9.140625" customWidth="1"/>
  </cols>
  <sheetData>
    <row r="1" spans="1:40" x14ac:dyDescent="0.2">
      <c r="C1" s="187" t="s">
        <v>422</v>
      </c>
      <c r="D1" s="187" t="s">
        <v>422</v>
      </c>
      <c r="E1" s="187" t="s">
        <v>423</v>
      </c>
      <c r="F1" s="187" t="s">
        <v>422</v>
      </c>
      <c r="G1" s="187" t="s">
        <v>422</v>
      </c>
      <c r="H1" s="187" t="s">
        <v>423</v>
      </c>
      <c r="I1" s="187" t="s">
        <v>423</v>
      </c>
      <c r="J1" s="187" t="s">
        <v>423</v>
      </c>
    </row>
    <row r="2" spans="1:40" ht="51" x14ac:dyDescent="0.2">
      <c r="A2" s="274" t="s">
        <v>296</v>
      </c>
      <c r="B2" s="274" t="s">
        <v>424</v>
      </c>
      <c r="C2" s="274" t="s">
        <v>425</v>
      </c>
      <c r="D2" s="274" t="s">
        <v>426</v>
      </c>
      <c r="E2" s="274" t="s">
        <v>236</v>
      </c>
      <c r="F2" s="274" t="s">
        <v>427</v>
      </c>
      <c r="G2" s="274" t="s">
        <v>428</v>
      </c>
      <c r="H2" s="190" t="s">
        <v>429</v>
      </c>
      <c r="I2" s="190" t="s">
        <v>194</v>
      </c>
      <c r="J2" s="190" t="s">
        <v>430</v>
      </c>
      <c r="K2" s="275"/>
      <c r="L2" s="274" t="s">
        <v>431</v>
      </c>
      <c r="M2" s="276" t="s">
        <v>432</v>
      </c>
      <c r="N2" s="277" t="s">
        <v>226</v>
      </c>
      <c r="O2" s="7" t="s">
        <v>433</v>
      </c>
      <c r="P2" s="276" t="s">
        <v>434</v>
      </c>
      <c r="Q2" s="7" t="s">
        <v>435</v>
      </c>
      <c r="R2" s="276" t="s">
        <v>436</v>
      </c>
      <c r="S2" s="7" t="s">
        <v>435</v>
      </c>
      <c r="T2" s="277" t="s">
        <v>430</v>
      </c>
      <c r="U2" s="277" t="s">
        <v>435</v>
      </c>
      <c r="V2" s="277" t="s">
        <v>437</v>
      </c>
      <c r="W2" s="277" t="s">
        <v>435</v>
      </c>
      <c r="X2" s="277" t="s">
        <v>438</v>
      </c>
      <c r="Y2" s="277" t="s">
        <v>439</v>
      </c>
      <c r="Z2" s="276" t="s">
        <v>440</v>
      </c>
      <c r="AA2" s="277" t="s">
        <v>441</v>
      </c>
      <c r="AB2" s="278"/>
      <c r="AC2" s="278"/>
      <c r="AD2" s="278"/>
      <c r="AE2" s="278"/>
      <c r="AF2" s="278"/>
      <c r="AG2" s="278"/>
    </row>
    <row r="3" spans="1:40" ht="15" x14ac:dyDescent="0.25">
      <c r="A3" s="37" t="s">
        <v>4</v>
      </c>
      <c r="B3" s="2">
        <v>2020</v>
      </c>
      <c r="C3" s="279">
        <v>0.3</v>
      </c>
      <c r="D3" s="279">
        <v>3</v>
      </c>
      <c r="E3" s="43">
        <v>-1.6762412951027292E-2</v>
      </c>
      <c r="F3" s="39">
        <v>686.22198089564586</v>
      </c>
      <c r="G3" s="39">
        <v>14729.695598294042</v>
      </c>
      <c r="H3" s="39">
        <v>728795878.81239259</v>
      </c>
      <c r="I3" s="39">
        <v>1062041</v>
      </c>
      <c r="J3" s="39">
        <v>49478</v>
      </c>
      <c r="K3" s="280"/>
      <c r="L3" s="37" t="s">
        <v>4</v>
      </c>
      <c r="M3" s="281">
        <v>1.1686535918833049E-2</v>
      </c>
      <c r="N3" s="43">
        <v>-2.8448948869860342E-2</v>
      </c>
      <c r="O3" s="43" t="s">
        <v>4</v>
      </c>
      <c r="P3" s="282">
        <v>715.58701920261433</v>
      </c>
      <c r="Q3" s="43">
        <v>-4.1902049036577536E-2</v>
      </c>
      <c r="R3" s="183">
        <v>15212.015494242005</v>
      </c>
      <c r="S3" s="43">
        <v>-3.222004378310226E-2</v>
      </c>
      <c r="T3" s="39">
        <v>49610</v>
      </c>
      <c r="U3" s="51">
        <v>-2.6642999774630621E-3</v>
      </c>
      <c r="V3" s="39">
        <v>1054614</v>
      </c>
      <c r="W3" s="51">
        <v>7.01770527601237E-3</v>
      </c>
      <c r="X3" s="283">
        <v>21.258093126385809</v>
      </c>
      <c r="Y3" s="283">
        <v>21.464913699017746</v>
      </c>
      <c r="Z3" s="55">
        <v>9.6820052534753905E-3</v>
      </c>
      <c r="AA3" s="51"/>
      <c r="AB3" s="278"/>
      <c r="AC3" s="284"/>
      <c r="AF3" s="223"/>
      <c r="AG3" s="223"/>
      <c r="AH3" s="223"/>
      <c r="AJ3" s="59"/>
      <c r="AK3" s="59"/>
      <c r="AL3" s="59"/>
      <c r="AM3" s="59"/>
      <c r="AN3" s="59"/>
    </row>
    <row r="4" spans="1:40" ht="15" x14ac:dyDescent="0.25">
      <c r="A4" s="37" t="s">
        <v>20</v>
      </c>
      <c r="B4" s="2">
        <v>2020</v>
      </c>
      <c r="C4" s="279">
        <v>0.6</v>
      </c>
      <c r="D4" s="279">
        <v>5</v>
      </c>
      <c r="E4" s="43">
        <v>0.64087815293048422</v>
      </c>
      <c r="F4" s="39">
        <v>2212.3198334409453</v>
      </c>
      <c r="G4" s="39">
        <v>12202.987106750692</v>
      </c>
      <c r="H4" s="39">
        <v>26822165.660638019</v>
      </c>
      <c r="I4" s="39">
        <v>12124</v>
      </c>
      <c r="J4" s="39">
        <v>2198</v>
      </c>
      <c r="K4" s="285"/>
      <c r="L4" s="37" t="s">
        <v>20</v>
      </c>
      <c r="M4" s="281">
        <v>0.66426501962298667</v>
      </c>
      <c r="N4" s="43">
        <v>-2.338686669250245E-2</v>
      </c>
      <c r="O4" s="43" t="s">
        <v>20</v>
      </c>
      <c r="P4" s="282">
        <v>2235.3234610514628</v>
      </c>
      <c r="Q4" s="43">
        <v>-1.0344279525389542E-2</v>
      </c>
      <c r="R4" s="183">
        <v>12107.486078049751</v>
      </c>
      <c r="S4" s="43">
        <v>7.8568211523317496E-3</v>
      </c>
      <c r="T4" s="39">
        <v>2166</v>
      </c>
      <c r="U4" s="286">
        <v>1.4665707402630832E-2</v>
      </c>
      <c r="V4" s="39">
        <v>11732</v>
      </c>
      <c r="W4" s="51">
        <v>3.2866808080352139E-2</v>
      </c>
      <c r="X4" s="283">
        <v>5.4164358264081258</v>
      </c>
      <c r="Y4" s="283">
        <v>5.515923566878981</v>
      </c>
      <c r="Z4" s="55">
        <v>1.8201100677721432E-2</v>
      </c>
      <c r="AA4" s="51"/>
      <c r="AB4" s="220"/>
      <c r="AC4" s="220"/>
      <c r="AD4" s="223"/>
      <c r="AE4" s="223"/>
      <c r="AF4" s="223"/>
      <c r="AG4" s="223"/>
      <c r="AH4" s="223"/>
      <c r="AJ4" s="59"/>
      <c r="AK4" s="59"/>
      <c r="AL4" s="59"/>
      <c r="AM4" s="59"/>
      <c r="AN4" s="59"/>
    </row>
    <row r="5" spans="1:40" ht="15" x14ac:dyDescent="0.25">
      <c r="A5" s="37" t="s">
        <v>21</v>
      </c>
      <c r="B5" s="2">
        <v>2020</v>
      </c>
      <c r="C5" s="279">
        <v>0.3</v>
      </c>
      <c r="D5" s="279">
        <v>3</v>
      </c>
      <c r="E5" s="43">
        <v>6.3097524747626407E-2</v>
      </c>
      <c r="F5" s="39">
        <v>1027.5860505641799</v>
      </c>
      <c r="G5" s="39">
        <v>18172.63591595566</v>
      </c>
      <c r="H5" s="39">
        <v>1671882.5042679207</v>
      </c>
      <c r="I5" s="39">
        <v>1627</v>
      </c>
      <c r="J5" s="39">
        <v>92</v>
      </c>
      <c r="K5" s="285"/>
      <c r="L5" s="37" t="s">
        <v>21</v>
      </c>
      <c r="M5" s="281">
        <v>9.5716328108233176E-2</v>
      </c>
      <c r="N5" s="43">
        <v>-3.2618803360606768E-2</v>
      </c>
      <c r="O5" s="43" t="s">
        <v>21</v>
      </c>
      <c r="P5" s="282">
        <v>1035.135346847283</v>
      </c>
      <c r="Q5" s="43">
        <v>-7.3197766791073043E-3</v>
      </c>
      <c r="R5" s="183">
        <v>18328.646521893741</v>
      </c>
      <c r="S5" s="43">
        <v>-8.548278062114693E-3</v>
      </c>
      <c r="T5" s="39">
        <v>92</v>
      </c>
      <c r="U5" s="51">
        <v>0</v>
      </c>
      <c r="V5" s="39">
        <v>1629</v>
      </c>
      <c r="W5" s="51">
        <v>-1.228501383007328E-3</v>
      </c>
      <c r="X5" s="283">
        <v>17.706521739130434</v>
      </c>
      <c r="Y5" s="283">
        <v>17.684782608695652</v>
      </c>
      <c r="Z5" s="55">
        <v>-1.2285013830072168E-3</v>
      </c>
      <c r="AA5" s="51"/>
      <c r="AB5" s="220"/>
      <c r="AC5" s="220"/>
      <c r="AD5" s="223"/>
      <c r="AE5" s="223"/>
      <c r="AF5" s="223"/>
      <c r="AG5" s="223"/>
      <c r="AH5" s="223"/>
      <c r="AJ5" s="59"/>
      <c r="AK5" s="59"/>
      <c r="AL5" s="59"/>
      <c r="AM5" s="59"/>
      <c r="AN5" s="59"/>
    </row>
    <row r="6" spans="1:40" ht="15" x14ac:dyDescent="0.25">
      <c r="A6" s="37" t="s">
        <v>22</v>
      </c>
      <c r="B6" s="2">
        <v>2020</v>
      </c>
      <c r="C6" s="279">
        <v>0.3</v>
      </c>
      <c r="D6" s="279">
        <v>3</v>
      </c>
      <c r="E6" s="43">
        <v>-1.7158103943314847E-3</v>
      </c>
      <c r="F6" s="39">
        <v>710.49746410841294</v>
      </c>
      <c r="G6" s="39">
        <v>21694.56111251131</v>
      </c>
      <c r="H6" s="39">
        <v>26228724.385026172</v>
      </c>
      <c r="I6" s="39">
        <v>36916</v>
      </c>
      <c r="J6" s="39">
        <v>1209</v>
      </c>
      <c r="K6" s="285"/>
      <c r="L6" s="37" t="s">
        <v>22</v>
      </c>
      <c r="M6" s="281">
        <v>2.6766501487871592E-2</v>
      </c>
      <c r="N6" s="43">
        <v>-2.8482311882203078E-2</v>
      </c>
      <c r="O6" s="43" t="s">
        <v>22</v>
      </c>
      <c r="P6" s="282">
        <v>733.61774648817595</v>
      </c>
      <c r="Q6" s="43">
        <v>-3.20227332435589E-2</v>
      </c>
      <c r="R6" s="183">
        <v>34871.04380234806</v>
      </c>
      <c r="S6" s="287">
        <v>-0.47459520519307535</v>
      </c>
      <c r="T6" s="207">
        <v>773</v>
      </c>
      <c r="U6" s="264">
        <v>0.44726980202737071</v>
      </c>
      <c r="V6" s="39">
        <v>36743</v>
      </c>
      <c r="W6" s="51">
        <v>4.6973300778542278E-3</v>
      </c>
      <c r="X6" s="283">
        <v>47.532988357050456</v>
      </c>
      <c r="Y6" s="283">
        <v>30.534325889164599</v>
      </c>
      <c r="Z6" s="55">
        <v>-0.4425724719495166</v>
      </c>
      <c r="AA6" s="51"/>
      <c r="AB6" s="220"/>
      <c r="AC6" s="220"/>
      <c r="AD6" s="223"/>
      <c r="AE6" s="223"/>
      <c r="AF6" s="223"/>
      <c r="AG6" s="223"/>
      <c r="AH6" s="223"/>
      <c r="AJ6" s="59"/>
      <c r="AK6" s="59"/>
      <c r="AL6" s="59"/>
      <c r="AM6" s="59"/>
      <c r="AN6" s="59"/>
    </row>
    <row r="7" spans="1:40" ht="15" x14ac:dyDescent="0.25">
      <c r="A7" s="37" t="s">
        <v>24</v>
      </c>
      <c r="B7" s="2">
        <v>2020</v>
      </c>
      <c r="C7" s="279">
        <v>0.3</v>
      </c>
      <c r="D7" s="279">
        <v>3</v>
      </c>
      <c r="E7" s="43">
        <v>-8.140946398596198E-2</v>
      </c>
      <c r="F7" s="39">
        <v>576.09293470723117</v>
      </c>
      <c r="G7" s="39">
        <v>43868.290269663186</v>
      </c>
      <c r="H7" s="39">
        <v>23425667.004000142</v>
      </c>
      <c r="I7" s="39">
        <v>40663</v>
      </c>
      <c r="J7" s="39">
        <v>534</v>
      </c>
      <c r="K7" s="285"/>
      <c r="L7" s="37" t="s">
        <v>24</v>
      </c>
      <c r="M7" s="281">
        <v>-9.2871417826115563E-2</v>
      </c>
      <c r="N7" s="43">
        <v>1.1461953840153583E-2</v>
      </c>
      <c r="O7" s="43" t="s">
        <v>24</v>
      </c>
      <c r="P7" s="282">
        <v>542.56890726508209</v>
      </c>
      <c r="Q7" s="43">
        <v>5.9953897310359217E-2</v>
      </c>
      <c r="R7" s="183">
        <v>42272.965833031878</v>
      </c>
      <c r="S7" s="43">
        <v>3.7043965629429604E-2</v>
      </c>
      <c r="T7" s="39">
        <v>515</v>
      </c>
      <c r="U7" s="51">
        <v>3.6228938296458589E-2</v>
      </c>
      <c r="V7" s="39">
        <v>40125</v>
      </c>
      <c r="W7" s="51">
        <v>1.331900661552886E-2</v>
      </c>
      <c r="X7" s="283">
        <v>77.912621359223294</v>
      </c>
      <c r="Y7" s="283">
        <v>76.147940074906373</v>
      </c>
      <c r="Z7" s="55">
        <v>-2.2909931680929717E-2</v>
      </c>
      <c r="AA7" s="51"/>
      <c r="AB7" s="220"/>
      <c r="AC7" s="220"/>
      <c r="AD7" s="223"/>
      <c r="AE7" s="223"/>
      <c r="AF7" s="223"/>
      <c r="AG7" s="223"/>
      <c r="AH7" s="223"/>
      <c r="AJ7" s="59"/>
      <c r="AK7" s="59"/>
      <c r="AL7" s="59"/>
      <c r="AM7" s="59"/>
      <c r="AN7" s="59"/>
    </row>
    <row r="8" spans="1:40" ht="15" x14ac:dyDescent="0.25">
      <c r="A8" s="37" t="s">
        <v>25</v>
      </c>
      <c r="B8" s="2">
        <v>2020</v>
      </c>
      <c r="C8" s="279">
        <v>0.15</v>
      </c>
      <c r="D8" s="279">
        <v>2</v>
      </c>
      <c r="E8" s="43">
        <v>-0.12861981370478459</v>
      </c>
      <c r="F8" s="39">
        <v>655.17380578443363</v>
      </c>
      <c r="G8" s="39">
        <v>29691.974563798445</v>
      </c>
      <c r="H8" s="39">
        <v>44923957.515027046</v>
      </c>
      <c r="I8" s="39">
        <v>68568</v>
      </c>
      <c r="J8" s="39">
        <v>1513</v>
      </c>
      <c r="K8" s="285"/>
      <c r="L8" s="37" t="s">
        <v>25</v>
      </c>
      <c r="M8" s="281">
        <v>-0.12495220670282021</v>
      </c>
      <c r="N8" s="43">
        <v>-3.6676070019643764E-3</v>
      </c>
      <c r="O8" s="43" t="s">
        <v>25</v>
      </c>
      <c r="P8" s="282">
        <v>660.9815999539793</v>
      </c>
      <c r="Q8" s="43">
        <v>-8.8254500052281221E-3</v>
      </c>
      <c r="R8" s="183">
        <v>29293.209892697309</v>
      </c>
      <c r="S8" s="43">
        <v>1.352104769679327E-2</v>
      </c>
      <c r="T8" s="39">
        <v>1539</v>
      </c>
      <c r="U8" s="51">
        <v>-1.7038420050523306E-2</v>
      </c>
      <c r="V8" s="39">
        <v>68205</v>
      </c>
      <c r="W8" s="51">
        <v>5.3080776514980287E-3</v>
      </c>
      <c r="X8" s="283">
        <v>44.317738791423004</v>
      </c>
      <c r="Y8" s="283">
        <v>45.31923331130205</v>
      </c>
      <c r="Z8" s="55">
        <v>2.2346497702021344E-2</v>
      </c>
      <c r="AA8" s="51"/>
      <c r="AB8" s="220"/>
      <c r="AC8" s="220"/>
      <c r="AD8" s="223"/>
      <c r="AE8" s="223"/>
      <c r="AF8" s="223"/>
      <c r="AG8" s="223"/>
      <c r="AH8" s="223"/>
      <c r="AJ8" s="59"/>
      <c r="AK8" s="59"/>
      <c r="AL8" s="59"/>
      <c r="AM8" s="59"/>
      <c r="AN8" s="59"/>
    </row>
    <row r="9" spans="1:40" ht="15" x14ac:dyDescent="0.25">
      <c r="A9" s="37" t="s">
        <v>27</v>
      </c>
      <c r="B9" s="2">
        <v>2020</v>
      </c>
      <c r="C9" s="279">
        <v>0.45</v>
      </c>
      <c r="D9" s="279">
        <v>4</v>
      </c>
      <c r="E9" s="43">
        <v>0.14555790329013238</v>
      </c>
      <c r="F9" s="39">
        <v>867.59962579178136</v>
      </c>
      <c r="G9" s="39">
        <v>16581.474777431478</v>
      </c>
      <c r="H9" s="39">
        <v>25784193.27890595</v>
      </c>
      <c r="I9" s="39">
        <v>29719</v>
      </c>
      <c r="J9" s="39">
        <v>1555</v>
      </c>
      <c r="K9" s="285"/>
      <c r="L9" s="37" t="s">
        <v>27</v>
      </c>
      <c r="M9" s="281">
        <v>0.14615658011391153</v>
      </c>
      <c r="N9" s="43">
        <v>-5.9867682377914844E-4</v>
      </c>
      <c r="O9" s="43" t="s">
        <v>27</v>
      </c>
      <c r="P9" s="282">
        <v>893.07252840182628</v>
      </c>
      <c r="Q9" s="43">
        <v>-2.8937448755059991E-2</v>
      </c>
      <c r="R9" s="183">
        <v>16420.939074035079</v>
      </c>
      <c r="S9" s="43">
        <v>9.7288016771560019E-3</v>
      </c>
      <c r="T9" s="39">
        <v>1602</v>
      </c>
      <c r="U9" s="51">
        <v>-2.9777303014969982E-2</v>
      </c>
      <c r="V9" s="39">
        <v>29456</v>
      </c>
      <c r="W9" s="51">
        <v>8.8889474172459942E-3</v>
      </c>
      <c r="X9" s="283">
        <v>18.387016229712859</v>
      </c>
      <c r="Y9" s="283">
        <v>19.111897106109325</v>
      </c>
      <c r="Z9" s="55">
        <v>3.8666250432216089E-2</v>
      </c>
      <c r="AA9" s="51"/>
      <c r="AB9" s="220"/>
      <c r="AC9" s="220"/>
      <c r="AD9" s="223"/>
      <c r="AE9" s="223"/>
      <c r="AF9" s="223"/>
      <c r="AG9" s="223"/>
      <c r="AH9" s="223"/>
      <c r="AJ9" s="59"/>
      <c r="AK9" s="59"/>
      <c r="AL9" s="59"/>
      <c r="AM9" s="59"/>
      <c r="AN9" s="59"/>
    </row>
    <row r="10" spans="1:40" ht="15" x14ac:dyDescent="0.25">
      <c r="A10" s="37" t="s">
        <v>28</v>
      </c>
      <c r="B10" s="2">
        <v>2020</v>
      </c>
      <c r="C10" s="279">
        <v>0.3</v>
      </c>
      <c r="D10" s="279">
        <v>3</v>
      </c>
      <c r="E10" s="43">
        <v>-4.1862928541287786E-2</v>
      </c>
      <c r="F10" s="39">
        <v>675.30569830865181</v>
      </c>
      <c r="G10" s="39">
        <v>30739.071254886941</v>
      </c>
      <c r="H10" s="39">
        <v>4918251.4007819109</v>
      </c>
      <c r="I10" s="39">
        <v>7283</v>
      </c>
      <c r="J10" s="39">
        <v>160</v>
      </c>
      <c r="K10" s="285"/>
      <c r="L10" s="37" t="s">
        <v>28</v>
      </c>
      <c r="M10" s="281">
        <v>-1.149297795797443E-3</v>
      </c>
      <c r="N10" s="43">
        <v>-4.0713630745490344E-2</v>
      </c>
      <c r="O10" s="43" t="s">
        <v>28</v>
      </c>
      <c r="P10" s="282">
        <v>730.96050428397223</v>
      </c>
      <c r="Q10" s="43">
        <v>-7.9193953849200582E-2</v>
      </c>
      <c r="R10" s="183">
        <v>32897.819928654753</v>
      </c>
      <c r="S10" s="43">
        <v>-6.7871867273490788E-2</v>
      </c>
      <c r="T10" s="39">
        <v>159</v>
      </c>
      <c r="U10" s="51">
        <v>6.269613013595395E-3</v>
      </c>
      <c r="V10" s="39">
        <v>7156</v>
      </c>
      <c r="W10" s="51">
        <v>1.7591699589305381E-2</v>
      </c>
      <c r="X10" s="283">
        <v>45.0062893081761</v>
      </c>
      <c r="Y10" s="283">
        <v>45.518749999999997</v>
      </c>
      <c r="Z10" s="55">
        <v>1.1322086575709831E-2</v>
      </c>
      <c r="AA10" s="51"/>
      <c r="AB10" s="220"/>
      <c r="AC10" s="220"/>
      <c r="AD10" s="223"/>
      <c r="AE10" s="223"/>
      <c r="AF10" s="223"/>
      <c r="AG10" s="223"/>
      <c r="AH10" s="223"/>
      <c r="AJ10" s="59"/>
      <c r="AK10" s="59"/>
      <c r="AL10" s="59"/>
      <c r="AM10" s="59"/>
      <c r="AN10" s="59"/>
    </row>
    <row r="11" spans="1:40" ht="15" x14ac:dyDescent="0.25">
      <c r="A11" s="37" t="s">
        <v>29</v>
      </c>
      <c r="B11" s="2">
        <v>2020</v>
      </c>
      <c r="C11" s="279">
        <v>0.45</v>
      </c>
      <c r="D11" s="279">
        <v>4</v>
      </c>
      <c r="E11" s="43">
        <v>0.22813620372933407</v>
      </c>
      <c r="F11" s="39">
        <v>857.98774541293551</v>
      </c>
      <c r="G11" s="39">
        <v>19431.833567407779</v>
      </c>
      <c r="H11" s="39">
        <v>1049319.0126400201</v>
      </c>
      <c r="I11" s="39">
        <v>1223</v>
      </c>
      <c r="J11" s="39">
        <v>54</v>
      </c>
      <c r="K11" s="285"/>
      <c r="L11" s="37" t="s">
        <v>29</v>
      </c>
      <c r="M11" s="281">
        <v>0.22201741904850461</v>
      </c>
      <c r="N11" s="43">
        <v>6.1187846808294644E-3</v>
      </c>
      <c r="O11" s="43" t="s">
        <v>29</v>
      </c>
      <c r="P11" s="282">
        <v>864.05307332609527</v>
      </c>
      <c r="Q11" s="43">
        <v>-7.0443777277681341E-3</v>
      </c>
      <c r="R11" s="183">
        <v>19553.201029712749</v>
      </c>
      <c r="S11" s="287">
        <v>-6.2263817721365487E-3</v>
      </c>
      <c r="T11" s="207">
        <v>54</v>
      </c>
      <c r="U11" s="264">
        <v>0</v>
      </c>
      <c r="V11" s="39">
        <v>1222</v>
      </c>
      <c r="W11" s="51">
        <v>8.179959556317626E-4</v>
      </c>
      <c r="X11" s="283">
        <v>22.62962962962963</v>
      </c>
      <c r="Y11" s="283">
        <v>22.648148148148149</v>
      </c>
      <c r="Z11" s="55">
        <v>8.179959556317626E-4</v>
      </c>
      <c r="AA11" s="51"/>
      <c r="AB11" s="220"/>
      <c r="AC11" s="220"/>
      <c r="AD11" s="223"/>
      <c r="AE11" s="223"/>
      <c r="AF11" s="223"/>
      <c r="AG11" s="223"/>
      <c r="AH11" s="223"/>
      <c r="AJ11" s="59"/>
      <c r="AK11" s="59"/>
      <c r="AL11" s="59"/>
      <c r="AM11" s="59"/>
      <c r="AN11" s="59"/>
    </row>
    <row r="12" spans="1:40" ht="15" x14ac:dyDescent="0.25">
      <c r="A12" s="37" t="s">
        <v>442</v>
      </c>
      <c r="B12" s="2">
        <v>2020</v>
      </c>
      <c r="C12" s="279">
        <v>0.15</v>
      </c>
      <c r="D12" s="279">
        <v>2</v>
      </c>
      <c r="E12" s="43">
        <v>-0.10983381755949621</v>
      </c>
      <c r="F12" s="39">
        <v>607.59128503999955</v>
      </c>
      <c r="G12" s="39">
        <v>29414.851493572107</v>
      </c>
      <c r="H12" s="39">
        <v>11059984.161583113</v>
      </c>
      <c r="I12" s="39">
        <v>18203</v>
      </c>
      <c r="J12" s="39">
        <v>376</v>
      </c>
      <c r="K12" s="285"/>
      <c r="L12" s="37" t="s">
        <v>442</v>
      </c>
      <c r="M12" s="281">
        <v>-0.1385673628622093</v>
      </c>
      <c r="N12" s="43">
        <v>2.873354530271309E-2</v>
      </c>
      <c r="O12" s="43" t="s">
        <v>442</v>
      </c>
      <c r="P12" s="282">
        <v>640.93376260825517</v>
      </c>
      <c r="Q12" s="43">
        <v>-5.3423689750183821E-2</v>
      </c>
      <c r="R12" s="183">
        <v>30951.399705901615</v>
      </c>
      <c r="S12" s="287">
        <v>-5.0918523213935064E-2</v>
      </c>
      <c r="T12" s="207">
        <v>371</v>
      </c>
      <c r="U12" s="264">
        <v>1.3387080782459279E-2</v>
      </c>
      <c r="V12" s="39">
        <v>17916</v>
      </c>
      <c r="W12" s="51">
        <v>1.5892247318708214E-2</v>
      </c>
      <c r="X12" s="283">
        <v>48.291105121293803</v>
      </c>
      <c r="Y12" s="283">
        <v>48.412234042553195</v>
      </c>
      <c r="Z12" s="55">
        <v>2.5051665362486922E-3</v>
      </c>
      <c r="AA12" s="51"/>
      <c r="AB12" s="220"/>
      <c r="AC12" s="220"/>
      <c r="AD12" s="223"/>
      <c r="AE12" s="223"/>
      <c r="AF12" s="223"/>
      <c r="AG12" s="223"/>
      <c r="AH12" s="223"/>
      <c r="AJ12" s="59"/>
      <c r="AK12" s="59"/>
      <c r="AL12" s="59"/>
      <c r="AM12" s="59"/>
      <c r="AN12" s="59"/>
    </row>
    <row r="13" spans="1:40" ht="15" x14ac:dyDescent="0.25">
      <c r="A13" s="37" t="s">
        <v>30</v>
      </c>
      <c r="B13" s="2">
        <v>2020</v>
      </c>
      <c r="C13" s="279">
        <v>0</v>
      </c>
      <c r="D13" s="279">
        <v>1</v>
      </c>
      <c r="E13" s="43">
        <v>-0.50279736634805616</v>
      </c>
      <c r="F13" s="39">
        <v>511.44132210871038</v>
      </c>
      <c r="G13" s="39">
        <v>33298.976890807658</v>
      </c>
      <c r="H13" s="39">
        <v>1232062.1449598833</v>
      </c>
      <c r="I13" s="39">
        <v>2409</v>
      </c>
      <c r="J13" s="39">
        <v>37</v>
      </c>
      <c r="K13" s="285"/>
      <c r="L13" s="37" t="s">
        <v>30</v>
      </c>
      <c r="M13" s="281">
        <v>-0.45717813282400011</v>
      </c>
      <c r="N13" s="43">
        <v>-4.5619233524056058E-2</v>
      </c>
      <c r="O13" s="43" t="s">
        <v>30</v>
      </c>
      <c r="P13" s="282">
        <v>510.5181174073262</v>
      </c>
      <c r="Q13" s="43">
        <v>1.8067350167153562E-3</v>
      </c>
      <c r="R13" s="183">
        <v>33552.385160714824</v>
      </c>
      <c r="S13" s="43">
        <v>-7.5812810948595651E-3</v>
      </c>
      <c r="T13" s="39">
        <v>36</v>
      </c>
      <c r="U13" s="51">
        <v>2.7398974188114347E-2</v>
      </c>
      <c r="V13" s="39">
        <v>2366</v>
      </c>
      <c r="W13" s="51">
        <v>1.8010958076539199E-2</v>
      </c>
      <c r="X13" s="283">
        <v>65.722222222222229</v>
      </c>
      <c r="Y13" s="283">
        <v>65.108108108108112</v>
      </c>
      <c r="Z13" s="55">
        <v>-9.3880161115751839E-3</v>
      </c>
      <c r="AA13" s="51"/>
      <c r="AB13" s="220"/>
      <c r="AC13" s="220"/>
      <c r="AD13" s="223"/>
      <c r="AE13" s="223"/>
      <c r="AF13" s="223"/>
      <c r="AG13" s="223"/>
      <c r="AH13" s="223"/>
      <c r="AJ13" s="59"/>
      <c r="AK13" s="59"/>
      <c r="AL13" s="59"/>
      <c r="AM13" s="59"/>
      <c r="AN13" s="59"/>
    </row>
    <row r="14" spans="1:40" ht="15" x14ac:dyDescent="0.25">
      <c r="A14" s="37" t="s">
        <v>31</v>
      </c>
      <c r="B14" s="2">
        <v>2020</v>
      </c>
      <c r="C14" s="279">
        <v>0</v>
      </c>
      <c r="D14" s="279">
        <v>1</v>
      </c>
      <c r="E14" s="43">
        <v>-0.5139690634323113</v>
      </c>
      <c r="F14" s="39">
        <v>380.12973711100551</v>
      </c>
      <c r="G14" s="39">
        <v>28536.88240740477</v>
      </c>
      <c r="H14" s="39">
        <v>4794196.2444440015</v>
      </c>
      <c r="I14" s="39">
        <v>12612</v>
      </c>
      <c r="J14" s="39">
        <v>168</v>
      </c>
      <c r="K14" s="285"/>
      <c r="L14" s="37" t="s">
        <v>31</v>
      </c>
      <c r="M14" s="281">
        <v>-0.46550247359787306</v>
      </c>
      <c r="N14" s="43">
        <v>-4.8466589834438245E-2</v>
      </c>
      <c r="O14" s="43" t="s">
        <v>31</v>
      </c>
      <c r="P14" s="282">
        <v>417.99139473550872</v>
      </c>
      <c r="Q14" s="43">
        <v>-9.4948237653553882E-2</v>
      </c>
      <c r="R14" s="183">
        <v>31612.815847905535</v>
      </c>
      <c r="S14" s="43">
        <v>-0.10236523299913518</v>
      </c>
      <c r="T14" s="39">
        <v>165</v>
      </c>
      <c r="U14" s="51">
        <v>1.8018505502678212E-2</v>
      </c>
      <c r="V14" s="39">
        <v>12479</v>
      </c>
      <c r="W14" s="51">
        <v>1.0601510157097203E-2</v>
      </c>
      <c r="X14" s="283">
        <v>75.630303030303025</v>
      </c>
      <c r="Y14" s="283">
        <v>75.071428571428569</v>
      </c>
      <c r="Z14" s="55">
        <v>-7.4169953455811705E-3</v>
      </c>
      <c r="AA14" s="51"/>
      <c r="AB14" s="220"/>
      <c r="AC14" s="220"/>
      <c r="AJ14" s="59"/>
      <c r="AK14" s="59"/>
      <c r="AL14" s="59"/>
      <c r="AM14" s="59"/>
      <c r="AN14" s="59"/>
    </row>
    <row r="15" spans="1:40" ht="15" x14ac:dyDescent="0.25">
      <c r="A15" s="37" t="s">
        <v>6</v>
      </c>
      <c r="B15" s="2">
        <v>2020</v>
      </c>
      <c r="C15" s="279">
        <v>0.15</v>
      </c>
      <c r="D15" s="279">
        <v>2</v>
      </c>
      <c r="E15" s="43">
        <v>-0.1387482535429812</v>
      </c>
      <c r="F15" s="39">
        <v>656.79025990614946</v>
      </c>
      <c r="G15" s="39">
        <v>28894.907963753481</v>
      </c>
      <c r="H15" s="39">
        <v>44209209.184542827</v>
      </c>
      <c r="I15" s="39">
        <v>67311</v>
      </c>
      <c r="J15" s="39">
        <v>1530</v>
      </c>
      <c r="K15" s="285"/>
      <c r="L15" s="37" t="s">
        <v>6</v>
      </c>
      <c r="M15" s="281">
        <v>-0.12792194617310326</v>
      </c>
      <c r="N15" s="43">
        <v>-1.0826307369877941E-2</v>
      </c>
      <c r="O15" s="43" t="s">
        <v>6</v>
      </c>
      <c r="P15" s="282">
        <v>676.89238974249076</v>
      </c>
      <c r="Q15" s="43">
        <v>-3.0147580233098034E-2</v>
      </c>
      <c r="R15" s="183">
        <v>29568.597371751919</v>
      </c>
      <c r="S15" s="43">
        <v>-2.3047514006332988E-2</v>
      </c>
      <c r="T15" s="39">
        <v>1523</v>
      </c>
      <c r="U15" s="51">
        <v>4.5856614913193259E-3</v>
      </c>
      <c r="V15" s="39">
        <v>66529</v>
      </c>
      <c r="W15" s="51">
        <v>1.1685727718084581E-2</v>
      </c>
      <c r="X15" s="283">
        <v>43.682862770847009</v>
      </c>
      <c r="Y15" s="283">
        <v>43.994117647058822</v>
      </c>
      <c r="Z15" s="55">
        <v>7.1000662267651912E-3</v>
      </c>
      <c r="AA15" s="51"/>
      <c r="AB15" s="220"/>
      <c r="AC15" s="220"/>
      <c r="AJ15" s="59"/>
      <c r="AK15" s="59"/>
      <c r="AL15" s="59"/>
      <c r="AM15" s="59"/>
      <c r="AN15" s="59"/>
    </row>
    <row r="16" spans="1:40" ht="15" x14ac:dyDescent="0.25">
      <c r="A16" s="37" t="s">
        <v>33</v>
      </c>
      <c r="B16" s="2">
        <v>2020</v>
      </c>
      <c r="C16" s="279">
        <v>0.15</v>
      </c>
      <c r="D16" s="279">
        <v>2</v>
      </c>
      <c r="E16" s="43">
        <v>-0.20792012725587469</v>
      </c>
      <c r="F16" s="39">
        <v>552.86796224912462</v>
      </c>
      <c r="G16" s="39">
        <v>11007.940879641788</v>
      </c>
      <c r="H16" s="39">
        <v>33497164.096749961</v>
      </c>
      <c r="I16" s="39">
        <v>60588</v>
      </c>
      <c r="J16" s="39">
        <v>3043</v>
      </c>
      <c r="K16" s="285"/>
      <c r="L16" s="37" t="s">
        <v>33</v>
      </c>
      <c r="M16" s="281">
        <v>-0.17929158666024905</v>
      </c>
      <c r="N16" s="43">
        <v>-2.862854059562564E-2</v>
      </c>
      <c r="O16" s="43" t="s">
        <v>33</v>
      </c>
      <c r="P16" s="282">
        <v>566.09442361336266</v>
      </c>
      <c r="Q16" s="43">
        <v>-2.3641683724581409E-2</v>
      </c>
      <c r="R16" s="183">
        <v>10982.378712532869</v>
      </c>
      <c r="S16" s="43">
        <v>2.3248574005773682E-3</v>
      </c>
      <c r="T16" s="39">
        <v>3083</v>
      </c>
      <c r="U16" s="51">
        <v>-1.3059277989179252E-2</v>
      </c>
      <c r="V16" s="39">
        <v>59811</v>
      </c>
      <c r="W16" s="51">
        <v>1.2907263135979383E-2</v>
      </c>
      <c r="X16" s="283">
        <v>19.400259487512162</v>
      </c>
      <c r="Y16" s="283">
        <v>19.910614525139664</v>
      </c>
      <c r="Z16" s="55">
        <v>2.5966541125158702E-2</v>
      </c>
      <c r="AA16" s="51"/>
      <c r="AB16" s="220"/>
      <c r="AC16" s="220"/>
      <c r="AD16" s="39"/>
      <c r="AE16" s="51"/>
      <c r="AF16" s="43"/>
      <c r="AG16" s="39"/>
      <c r="AH16" s="39"/>
      <c r="AI16" s="39"/>
      <c r="AJ16" s="59"/>
      <c r="AK16" s="59"/>
      <c r="AL16" s="59"/>
      <c r="AM16" s="59"/>
      <c r="AN16" s="59"/>
    </row>
    <row r="17" spans="1:40" ht="15" x14ac:dyDescent="0.25">
      <c r="A17" s="37" t="s">
        <v>34</v>
      </c>
      <c r="B17" s="2">
        <v>2020</v>
      </c>
      <c r="C17" s="279">
        <v>0.3</v>
      </c>
      <c r="D17" s="279">
        <v>3</v>
      </c>
      <c r="E17" s="43">
        <v>-9.3553321952247637E-2</v>
      </c>
      <c r="F17" s="39">
        <v>692.16486494396133</v>
      </c>
      <c r="G17" s="39">
        <v>13235.743419123663</v>
      </c>
      <c r="H17" s="39">
        <v>62366822.990910694</v>
      </c>
      <c r="I17" s="39">
        <v>90104</v>
      </c>
      <c r="J17" s="39">
        <v>4712</v>
      </c>
      <c r="K17" s="285"/>
      <c r="L17" s="37" t="s">
        <v>34</v>
      </c>
      <c r="M17" s="281">
        <v>-2.4827394663632232E-2</v>
      </c>
      <c r="N17" s="43">
        <v>-6.8725927288615402E-2</v>
      </c>
      <c r="O17" s="43" t="s">
        <v>34</v>
      </c>
      <c r="P17" s="282">
        <v>708.98000997536894</v>
      </c>
      <c r="Q17" s="43">
        <v>-2.4003160078857149E-2</v>
      </c>
      <c r="R17" s="183">
        <v>13538.79715850832</v>
      </c>
      <c r="S17" s="43">
        <v>-2.2638422591750081E-2</v>
      </c>
      <c r="T17" s="39">
        <v>4690</v>
      </c>
      <c r="U17" s="51">
        <v>4.6798638910976811E-3</v>
      </c>
      <c r="V17" s="39">
        <v>89561</v>
      </c>
      <c r="W17" s="51">
        <v>6.0446013782044089E-3</v>
      </c>
      <c r="X17" s="283">
        <v>19.096162046908315</v>
      </c>
      <c r="Y17" s="283">
        <v>19.122241086587437</v>
      </c>
      <c r="Z17" s="55">
        <v>1.3647374871070632E-3</v>
      </c>
      <c r="AA17" s="51"/>
      <c r="AB17" s="220"/>
      <c r="AC17" s="220"/>
      <c r="AJ17" s="59"/>
      <c r="AK17" s="59"/>
      <c r="AL17" s="59"/>
      <c r="AM17" s="59"/>
      <c r="AN17" s="59"/>
    </row>
    <row r="18" spans="1:40" ht="15" x14ac:dyDescent="0.25">
      <c r="A18" s="37" t="s">
        <v>443</v>
      </c>
      <c r="B18" s="2">
        <v>2020</v>
      </c>
      <c r="C18" s="279">
        <v>0.3</v>
      </c>
      <c r="D18" s="279">
        <v>3</v>
      </c>
      <c r="E18" s="43">
        <v>2.1361389852591436E-2</v>
      </c>
      <c r="F18" s="39">
        <v>679.83150296226609</v>
      </c>
      <c r="G18" s="39">
        <v>36141.561458835953</v>
      </c>
      <c r="H18" s="39">
        <v>16010711.726264328</v>
      </c>
      <c r="I18" s="39">
        <v>23551</v>
      </c>
      <c r="J18" s="39">
        <v>443</v>
      </c>
      <c r="K18" s="285"/>
      <c r="L18" s="37" t="s">
        <v>443</v>
      </c>
      <c r="M18" s="281">
        <v>6.3846163522563129E-2</v>
      </c>
      <c r="N18" s="43">
        <v>-4.2484773669971693E-2</v>
      </c>
      <c r="O18" s="43" t="s">
        <v>443</v>
      </c>
      <c r="P18" s="282">
        <v>691.31285115982496</v>
      </c>
      <c r="Q18" s="43">
        <v>-1.6747494919572534E-2</v>
      </c>
      <c r="R18" s="183">
        <v>36992.356319270817</v>
      </c>
      <c r="S18" s="43">
        <v>-2.3267815272146618E-2</v>
      </c>
      <c r="T18" s="39">
        <v>437</v>
      </c>
      <c r="U18" s="51">
        <v>1.3636574949545444E-2</v>
      </c>
      <c r="V18" s="39">
        <v>23384</v>
      </c>
      <c r="W18" s="51">
        <v>7.1162545969713688E-3</v>
      </c>
      <c r="X18" s="283">
        <v>53.51029748283753</v>
      </c>
      <c r="Y18" s="283">
        <v>53.162528216704288</v>
      </c>
      <c r="Z18" s="55">
        <v>-6.5203203525740277E-3</v>
      </c>
      <c r="AA18" s="51"/>
      <c r="AB18" s="220"/>
      <c r="AC18" s="220"/>
      <c r="AJ18" s="59"/>
      <c r="AK18" s="59"/>
      <c r="AL18" s="59"/>
      <c r="AM18" s="59"/>
      <c r="AN18" s="59"/>
    </row>
    <row r="19" spans="1:40" ht="15" x14ac:dyDescent="0.25">
      <c r="A19" s="37" t="s">
        <v>35</v>
      </c>
      <c r="B19" s="2">
        <v>2020</v>
      </c>
      <c r="C19" s="279">
        <v>0.15</v>
      </c>
      <c r="D19" s="279">
        <v>2</v>
      </c>
      <c r="E19" s="43">
        <v>-0.22507105081104725</v>
      </c>
      <c r="F19" s="39">
        <v>716.14501632809777</v>
      </c>
      <c r="G19" s="39">
        <v>23597.332815246627</v>
      </c>
      <c r="H19" s="39">
        <v>2383330.6143399095</v>
      </c>
      <c r="I19" s="39">
        <v>3328</v>
      </c>
      <c r="J19" s="39">
        <v>101</v>
      </c>
      <c r="K19" s="285"/>
      <c r="L19" s="37" t="s">
        <v>35</v>
      </c>
      <c r="M19" s="281">
        <v>-0.21684107332270006</v>
      </c>
      <c r="N19" s="43">
        <v>-8.2299774883471954E-3</v>
      </c>
      <c r="O19" s="43" t="s">
        <v>35</v>
      </c>
      <c r="P19" s="282">
        <v>757.99137834863984</v>
      </c>
      <c r="Q19" s="43">
        <v>-5.6789328143518114E-2</v>
      </c>
      <c r="R19" s="183">
        <v>17788.606176990423</v>
      </c>
      <c r="S19" s="287">
        <v>0.28257553941287761</v>
      </c>
      <c r="T19" s="207">
        <v>141</v>
      </c>
      <c r="U19" s="264">
        <v>-0.33363937353690876</v>
      </c>
      <c r="V19" s="39">
        <v>3309</v>
      </c>
      <c r="W19" s="51">
        <v>5.7254940194870459E-3</v>
      </c>
      <c r="X19" s="283">
        <v>23.468085106382979</v>
      </c>
      <c r="Y19" s="283">
        <v>32.950495049504951</v>
      </c>
      <c r="Z19" s="55">
        <v>0.33936486755639589</v>
      </c>
      <c r="AA19" s="51"/>
      <c r="AB19" s="220"/>
      <c r="AC19" s="220"/>
      <c r="AJ19" s="59"/>
      <c r="AK19" s="59"/>
      <c r="AL19" s="59"/>
      <c r="AM19" s="59"/>
      <c r="AN19" s="59"/>
    </row>
    <row r="20" spans="1:40" ht="15" x14ac:dyDescent="0.25">
      <c r="A20" s="37" t="s">
        <v>36</v>
      </c>
      <c r="B20" s="2">
        <v>2020</v>
      </c>
      <c r="C20" s="279">
        <v>0.15</v>
      </c>
      <c r="D20" s="279">
        <v>2</v>
      </c>
      <c r="E20" s="43">
        <v>-0.1841447434893381</v>
      </c>
      <c r="F20" s="39">
        <v>577.49914704878211</v>
      </c>
      <c r="G20" s="39">
        <v>10978.928297737695</v>
      </c>
      <c r="H20" s="39">
        <v>17709011.344250903</v>
      </c>
      <c r="I20" s="39">
        <v>30665</v>
      </c>
      <c r="J20" s="39">
        <v>1613</v>
      </c>
      <c r="K20" s="285"/>
      <c r="L20" s="37" t="s">
        <v>36</v>
      </c>
      <c r="M20" s="281">
        <v>-0.152015577360568</v>
      </c>
      <c r="N20" s="43">
        <v>-3.2129166128770092E-2</v>
      </c>
      <c r="O20" s="43" t="s">
        <v>36</v>
      </c>
      <c r="P20" s="282">
        <v>579.84791659785412</v>
      </c>
      <c r="Q20" s="43">
        <v>-4.0588909713154498E-3</v>
      </c>
      <c r="R20" s="183">
        <v>10906.953663876839</v>
      </c>
      <c r="S20" s="43">
        <v>6.5772897304207266E-3</v>
      </c>
      <c r="T20" s="39">
        <v>1616</v>
      </c>
      <c r="U20" s="51">
        <v>-1.8581609558317731E-3</v>
      </c>
      <c r="V20" s="39">
        <v>30397</v>
      </c>
      <c r="W20" s="51">
        <v>8.7780197459043554E-3</v>
      </c>
      <c r="X20" s="283">
        <v>18.810024752475247</v>
      </c>
      <c r="Y20" s="283">
        <v>19.011159330440172</v>
      </c>
      <c r="Z20" s="55">
        <v>1.0636180701736256E-2</v>
      </c>
      <c r="AA20" s="51"/>
      <c r="AB20" s="220"/>
      <c r="AC20" s="220"/>
      <c r="AJ20" s="59"/>
      <c r="AK20" s="59"/>
      <c r="AL20" s="59"/>
      <c r="AM20" s="59"/>
      <c r="AN20" s="59"/>
    </row>
    <row r="21" spans="1:40" ht="15" x14ac:dyDescent="0.25">
      <c r="A21" s="37" t="s">
        <v>37</v>
      </c>
      <c r="B21" s="2">
        <v>2020</v>
      </c>
      <c r="C21" s="279">
        <v>0.3</v>
      </c>
      <c r="D21" s="279">
        <v>3</v>
      </c>
      <c r="E21" s="43">
        <v>6.1423458077895281E-2</v>
      </c>
      <c r="F21" s="39">
        <v>628.73730039859561</v>
      </c>
      <c r="G21" s="39">
        <v>51766.834611525432</v>
      </c>
      <c r="H21" s="39">
        <v>13614677.502831189</v>
      </c>
      <c r="I21" s="39">
        <v>21654</v>
      </c>
      <c r="J21" s="39">
        <v>263</v>
      </c>
      <c r="K21" s="285"/>
      <c r="L21" s="37" t="s">
        <v>37</v>
      </c>
      <c r="M21" s="281">
        <v>8.5317701102458052E-2</v>
      </c>
      <c r="N21" s="43">
        <v>-2.3894243024562771E-2</v>
      </c>
      <c r="O21" s="43" t="s">
        <v>37</v>
      </c>
      <c r="P21" s="282">
        <v>649.62131384344286</v>
      </c>
      <c r="Q21" s="43">
        <v>-3.2676075992038624E-2</v>
      </c>
      <c r="R21" s="183">
        <v>53219.168324139828</v>
      </c>
      <c r="S21" s="43">
        <v>-2.7668952549711523E-2</v>
      </c>
      <c r="T21" s="39">
        <v>261</v>
      </c>
      <c r="U21" s="51">
        <v>7.6336248550712051E-3</v>
      </c>
      <c r="V21" s="39">
        <v>21382</v>
      </c>
      <c r="W21" s="51">
        <v>1.2640748297398436E-2</v>
      </c>
      <c r="X21" s="283">
        <v>81.923371647509583</v>
      </c>
      <c r="Y21" s="283">
        <v>82.334600760456269</v>
      </c>
      <c r="Z21" s="55">
        <v>5.007123442327132E-3</v>
      </c>
      <c r="AA21" s="51"/>
      <c r="AB21" s="220"/>
      <c r="AC21" s="220"/>
      <c r="AJ21" s="59"/>
      <c r="AK21" s="59"/>
      <c r="AL21" s="59"/>
      <c r="AM21" s="59"/>
      <c r="AN21" s="59"/>
    </row>
    <row r="22" spans="1:40" ht="15" x14ac:dyDescent="0.25">
      <c r="A22" s="37" t="s">
        <v>38</v>
      </c>
      <c r="B22" s="2">
        <v>2020</v>
      </c>
      <c r="C22" s="279">
        <v>0.3</v>
      </c>
      <c r="D22" s="279">
        <v>3</v>
      </c>
      <c r="E22" s="43">
        <v>-5.7452619132909992E-2</v>
      </c>
      <c r="F22" s="39">
        <v>655.48004674489744</v>
      </c>
      <c r="G22" s="39">
        <v>30435.314269229126</v>
      </c>
      <c r="H22" s="39">
        <v>2465260.4558075592</v>
      </c>
      <c r="I22" s="39">
        <v>3761</v>
      </c>
      <c r="J22" s="39">
        <v>81</v>
      </c>
      <c r="K22" s="285"/>
      <c r="L22" s="37" t="s">
        <v>38</v>
      </c>
      <c r="M22" s="281">
        <v>-1.1500175121558371E-2</v>
      </c>
      <c r="N22" s="43">
        <v>-4.5952444011351623E-2</v>
      </c>
      <c r="O22" s="43" t="s">
        <v>38</v>
      </c>
      <c r="P22" s="282">
        <v>678.58243610591228</v>
      </c>
      <c r="Q22" s="43">
        <v>-3.4638106479554044E-2</v>
      </c>
      <c r="R22" s="183">
        <v>31608.537425032184</v>
      </c>
      <c r="S22" s="43">
        <v>-3.7823667973528124E-2</v>
      </c>
      <c r="T22" s="39">
        <v>81</v>
      </c>
      <c r="U22" s="51">
        <v>0</v>
      </c>
      <c r="V22" s="39">
        <v>3773</v>
      </c>
      <c r="W22" s="51">
        <v>-3.1855614939740443E-3</v>
      </c>
      <c r="X22" s="283">
        <v>46.580246913580247</v>
      </c>
      <c r="Y22" s="283">
        <v>46.432098765432102</v>
      </c>
      <c r="Z22" s="55">
        <v>-3.1855614939740443E-3</v>
      </c>
      <c r="AA22" s="51"/>
      <c r="AB22" s="220"/>
      <c r="AC22" s="220"/>
      <c r="AJ22" s="59"/>
      <c r="AK22" s="59"/>
      <c r="AL22" s="59"/>
      <c r="AM22" s="59"/>
      <c r="AN22" s="59"/>
    </row>
    <row r="23" spans="1:40" ht="15" x14ac:dyDescent="0.25">
      <c r="A23" s="37" t="s">
        <v>39</v>
      </c>
      <c r="B23" s="2">
        <v>2020</v>
      </c>
      <c r="C23" s="279">
        <v>0.3</v>
      </c>
      <c r="D23" s="279">
        <v>3</v>
      </c>
      <c r="E23" s="43">
        <v>5.2567888955935942E-2</v>
      </c>
      <c r="F23" s="39">
        <v>669.88614534769567</v>
      </c>
      <c r="G23" s="39">
        <v>31590.246647357097</v>
      </c>
      <c r="H23" s="39">
        <v>32064100.347067453</v>
      </c>
      <c r="I23" s="39">
        <v>47865</v>
      </c>
      <c r="J23" s="39">
        <v>1015</v>
      </c>
      <c r="K23" s="285"/>
      <c r="L23" s="37" t="s">
        <v>39</v>
      </c>
      <c r="M23" s="281">
        <v>6.6183298500662222E-2</v>
      </c>
      <c r="N23" s="43">
        <v>-1.361540954472628E-2</v>
      </c>
      <c r="O23" s="43" t="s">
        <v>39</v>
      </c>
      <c r="P23" s="282">
        <v>679.25001853292781</v>
      </c>
      <c r="Q23" s="43">
        <v>-1.3881509962847854E-2</v>
      </c>
      <c r="R23" s="183">
        <v>31938.13510786599</v>
      </c>
      <c r="S23" s="43">
        <v>-1.0952331176342724E-2</v>
      </c>
      <c r="T23" s="39">
        <v>1015</v>
      </c>
      <c r="U23" s="51">
        <v>0</v>
      </c>
      <c r="V23" s="39">
        <v>47725</v>
      </c>
      <c r="W23" s="51">
        <v>2.9291787865051095E-3</v>
      </c>
      <c r="X23" s="283">
        <v>47.019704433497537</v>
      </c>
      <c r="Y23" s="283">
        <v>47.157635467980299</v>
      </c>
      <c r="Z23" s="55">
        <v>2.9291787865053306E-3</v>
      </c>
      <c r="AA23" s="51"/>
      <c r="AB23" s="220"/>
      <c r="AC23" s="220"/>
      <c r="AJ23" s="59"/>
      <c r="AK23" s="59"/>
      <c r="AL23" s="59"/>
      <c r="AM23" s="59"/>
      <c r="AN23" s="59"/>
    </row>
    <row r="24" spans="1:40" ht="15" x14ac:dyDescent="0.25">
      <c r="A24" s="37" t="s">
        <v>40</v>
      </c>
      <c r="B24" s="2">
        <v>2020</v>
      </c>
      <c r="C24" s="279">
        <v>0</v>
      </c>
      <c r="D24" s="279">
        <v>1</v>
      </c>
      <c r="E24" s="43">
        <v>-0.31312219193314178</v>
      </c>
      <c r="F24" s="39">
        <v>598.48289779467916</v>
      </c>
      <c r="G24" s="39">
        <v>10120.510362852136</v>
      </c>
      <c r="H24" s="39">
        <v>6993272.6607308257</v>
      </c>
      <c r="I24" s="39">
        <v>11685</v>
      </c>
      <c r="J24" s="39">
        <v>691</v>
      </c>
      <c r="K24" s="285"/>
      <c r="L24" s="37" t="s">
        <v>40</v>
      </c>
      <c r="M24" s="281">
        <v>-0.28114023678978772</v>
      </c>
      <c r="N24" s="43">
        <v>-3.1981955143354057E-2</v>
      </c>
      <c r="O24" s="43" t="s">
        <v>40</v>
      </c>
      <c r="P24" s="282">
        <v>594.03690924917646</v>
      </c>
      <c r="Q24" s="43">
        <v>7.4564952610731193E-3</v>
      </c>
      <c r="R24" s="183">
        <v>10028.791478064471</v>
      </c>
      <c r="S24" s="43">
        <v>9.1039897067195456E-3</v>
      </c>
      <c r="T24" s="39">
        <v>689</v>
      </c>
      <c r="U24" s="51">
        <v>2.8985527540112575E-3</v>
      </c>
      <c r="V24" s="39">
        <v>11632</v>
      </c>
      <c r="W24" s="51">
        <v>4.5460471996577592E-3</v>
      </c>
      <c r="X24" s="283">
        <v>16.882438316400581</v>
      </c>
      <c r="Y24" s="283">
        <v>16.910274963820552</v>
      </c>
      <c r="Z24" s="55">
        <v>1.6474944456465644E-3</v>
      </c>
      <c r="AA24" s="51"/>
      <c r="AB24" s="220"/>
      <c r="AC24" s="220"/>
      <c r="AJ24" s="59"/>
      <c r="AK24" s="59"/>
      <c r="AL24" s="59"/>
      <c r="AM24" s="59"/>
      <c r="AN24" s="59"/>
    </row>
    <row r="25" spans="1:40" ht="15" x14ac:dyDescent="0.25">
      <c r="A25" s="37" t="s">
        <v>43</v>
      </c>
      <c r="B25" s="2">
        <v>2020</v>
      </c>
      <c r="C25" s="279">
        <v>0</v>
      </c>
      <c r="D25" s="279">
        <v>1</v>
      </c>
      <c r="E25" s="43">
        <v>-0.31071757725370697</v>
      </c>
      <c r="F25" s="39">
        <v>803.96608718806795</v>
      </c>
      <c r="G25" s="39">
        <v>10856.188384985975</v>
      </c>
      <c r="H25" s="39">
        <v>18140690.791311566</v>
      </c>
      <c r="I25" s="39">
        <v>22564</v>
      </c>
      <c r="J25" s="39">
        <v>1671</v>
      </c>
      <c r="K25" s="285"/>
      <c r="L25" s="37" t="s">
        <v>43</v>
      </c>
      <c r="M25" s="281">
        <v>-0.29264296548818386</v>
      </c>
      <c r="N25" s="43">
        <v>-1.8074611765523108E-2</v>
      </c>
      <c r="O25" s="43" t="s">
        <v>43</v>
      </c>
      <c r="P25" s="282">
        <v>816.99362091717853</v>
      </c>
      <c r="Q25" s="43">
        <v>-1.6074198719593848E-2</v>
      </c>
      <c r="R25" s="183">
        <v>10916.507883761684</v>
      </c>
      <c r="S25" s="43">
        <v>-5.5408528510891069E-3</v>
      </c>
      <c r="T25" s="39">
        <v>1686</v>
      </c>
      <c r="U25" s="51">
        <v>-8.9366099664070792E-3</v>
      </c>
      <c r="V25" s="39">
        <v>22528</v>
      </c>
      <c r="W25" s="51">
        <v>1.5967359020978697E-3</v>
      </c>
      <c r="X25" s="283">
        <v>13.361803084223013</v>
      </c>
      <c r="Y25" s="283">
        <v>13.50329144225015</v>
      </c>
      <c r="Z25" s="55">
        <v>1.0533345868504806E-2</v>
      </c>
      <c r="AA25" s="51"/>
      <c r="AB25" s="220"/>
      <c r="AC25" s="220"/>
      <c r="AJ25" s="59"/>
      <c r="AK25" s="59"/>
      <c r="AL25" s="59"/>
      <c r="AM25" s="59"/>
      <c r="AN25" s="59"/>
    </row>
    <row r="26" spans="1:40" ht="15" x14ac:dyDescent="0.25">
      <c r="A26" s="37" t="s">
        <v>44</v>
      </c>
      <c r="B26" s="2">
        <v>2020</v>
      </c>
      <c r="C26" s="279">
        <v>0</v>
      </c>
      <c r="D26" s="279">
        <v>1</v>
      </c>
      <c r="E26" s="43">
        <v>-0.27197968063414207</v>
      </c>
      <c r="F26" s="39">
        <v>542.60781938120988</v>
      </c>
      <c r="G26" s="39">
        <v>14874.166925099353</v>
      </c>
      <c r="H26" s="39">
        <v>1442794.1917346371</v>
      </c>
      <c r="I26" s="39">
        <v>2659</v>
      </c>
      <c r="J26" s="39">
        <v>97</v>
      </c>
      <c r="K26" s="285"/>
      <c r="L26" s="37" t="s">
        <v>44</v>
      </c>
      <c r="M26" s="281">
        <v>-0.23362934503360563</v>
      </c>
      <c r="N26" s="43">
        <v>-3.8350335600536439E-2</v>
      </c>
      <c r="O26" s="43" t="s">
        <v>44</v>
      </c>
      <c r="P26" s="282">
        <v>538.83592107531854</v>
      </c>
      <c r="Q26" s="43">
        <v>6.9757000941304322E-3</v>
      </c>
      <c r="R26" s="183">
        <v>14998.52563817897</v>
      </c>
      <c r="S26" s="43">
        <v>-8.3259606552700486E-3</v>
      </c>
      <c r="T26" s="39">
        <v>97</v>
      </c>
      <c r="U26" s="51">
        <v>0</v>
      </c>
      <c r="V26" s="39">
        <v>2700</v>
      </c>
      <c r="W26" s="51">
        <v>-1.5301660749400635E-2</v>
      </c>
      <c r="X26" s="283">
        <v>27.835051546391753</v>
      </c>
      <c r="Y26" s="283">
        <v>27.412371134020617</v>
      </c>
      <c r="Z26" s="55">
        <v>-1.5301660749400748E-2</v>
      </c>
      <c r="AA26" s="51"/>
      <c r="AB26" s="220"/>
      <c r="AC26" s="220"/>
      <c r="AJ26" s="59"/>
      <c r="AK26" s="59"/>
      <c r="AL26" s="59"/>
      <c r="AM26" s="59"/>
      <c r="AN26" s="59"/>
    </row>
    <row r="27" spans="1:40" ht="15" x14ac:dyDescent="0.25">
      <c r="A27" s="37" t="s">
        <v>46</v>
      </c>
      <c r="B27" s="2">
        <v>2020</v>
      </c>
      <c r="C27" s="279">
        <v>0.15</v>
      </c>
      <c r="D27" s="279">
        <v>2</v>
      </c>
      <c r="E27" s="43">
        <v>-0.18584637347525931</v>
      </c>
      <c r="F27" s="39">
        <v>575.38586439824678</v>
      </c>
      <c r="G27" s="39">
        <v>34879.343113284194</v>
      </c>
      <c r="H27" s="39">
        <v>732466.20537896815</v>
      </c>
      <c r="I27" s="39">
        <v>1273</v>
      </c>
      <c r="J27" s="39">
        <v>21</v>
      </c>
      <c r="K27" s="285"/>
      <c r="L27" s="37" t="s">
        <v>46</v>
      </c>
      <c r="M27" s="281">
        <v>-0.20282251312438473</v>
      </c>
      <c r="N27" s="43">
        <v>1.6976139649125421E-2</v>
      </c>
      <c r="O27" s="43" t="s">
        <v>46</v>
      </c>
      <c r="P27" s="282">
        <v>529.52612860871943</v>
      </c>
      <c r="Q27" s="43">
        <v>8.3058374611859845E-2</v>
      </c>
      <c r="R27" s="183">
        <v>31368.119237583185</v>
      </c>
      <c r="S27" s="43">
        <v>0.10610269987014166</v>
      </c>
      <c r="T27" s="39">
        <v>21</v>
      </c>
      <c r="U27" s="51">
        <v>0</v>
      </c>
      <c r="V27" s="39">
        <v>1244</v>
      </c>
      <c r="W27" s="51">
        <v>2.3044325258281703E-2</v>
      </c>
      <c r="X27" s="283">
        <v>59.238095238095241</v>
      </c>
      <c r="Y27" s="283">
        <v>60.61904761904762</v>
      </c>
      <c r="Z27" s="55">
        <v>2.3044325258281703E-2</v>
      </c>
      <c r="AA27" s="51"/>
      <c r="AB27" s="220"/>
      <c r="AC27" s="220"/>
      <c r="AJ27" s="59"/>
      <c r="AK27" s="59"/>
      <c r="AL27" s="59"/>
      <c r="AM27" s="59"/>
      <c r="AN27" s="59"/>
    </row>
    <row r="28" spans="1:40" ht="15" x14ac:dyDescent="0.25">
      <c r="A28" s="37" t="s">
        <v>47</v>
      </c>
      <c r="B28" s="2">
        <v>2020</v>
      </c>
      <c r="C28" s="279">
        <v>0</v>
      </c>
      <c r="D28" s="279">
        <v>1</v>
      </c>
      <c r="E28" s="43">
        <v>-0.64426985067298059</v>
      </c>
      <c r="F28" s="39">
        <v>305.10910268102748</v>
      </c>
      <c r="G28" s="39">
        <v>23523.482085576681</v>
      </c>
      <c r="H28" s="39">
        <v>1670167.2280759444</v>
      </c>
      <c r="I28" s="39">
        <v>5474</v>
      </c>
      <c r="J28" s="39">
        <v>71</v>
      </c>
      <c r="K28" s="285"/>
      <c r="L28" s="37" t="s">
        <v>47</v>
      </c>
      <c r="M28" s="281">
        <v>-0.61072477818606208</v>
      </c>
      <c r="N28" s="43">
        <v>-3.3545072486918515E-2</v>
      </c>
      <c r="O28" s="43" t="s">
        <v>47</v>
      </c>
      <c r="P28" s="282">
        <v>289.3353299147675</v>
      </c>
      <c r="Q28" s="43">
        <v>5.3083099755895605E-2</v>
      </c>
      <c r="R28" s="183">
        <v>22612.982333761192</v>
      </c>
      <c r="S28" s="43">
        <v>3.9474979030618813E-2</v>
      </c>
      <c r="T28" s="39">
        <v>71</v>
      </c>
      <c r="U28" s="51">
        <v>0</v>
      </c>
      <c r="V28" s="39">
        <v>5549</v>
      </c>
      <c r="W28" s="51">
        <v>-1.360812072527688E-2</v>
      </c>
      <c r="X28" s="283">
        <v>78.154929577464785</v>
      </c>
      <c r="Y28" s="283">
        <v>77.098591549295776</v>
      </c>
      <c r="Z28" s="55">
        <v>-1.3608120725276767E-2</v>
      </c>
      <c r="AA28" s="51"/>
      <c r="AB28" s="220"/>
      <c r="AC28" s="220"/>
      <c r="AJ28" s="59"/>
      <c r="AK28" s="59"/>
      <c r="AL28" s="59"/>
      <c r="AM28" s="59"/>
      <c r="AN28" s="59"/>
    </row>
    <row r="29" spans="1:40" ht="15" x14ac:dyDescent="0.25">
      <c r="A29" s="37" t="s">
        <v>49</v>
      </c>
      <c r="B29" s="2">
        <v>2020</v>
      </c>
      <c r="C29" s="279">
        <v>0.45</v>
      </c>
      <c r="D29" s="279">
        <v>4</v>
      </c>
      <c r="E29" s="43">
        <v>0.16152545000064553</v>
      </c>
      <c r="F29" s="39">
        <v>1023.6901600704522</v>
      </c>
      <c r="G29" s="39">
        <v>11286.140700950513</v>
      </c>
      <c r="H29" s="39">
        <v>1393714229.0196779</v>
      </c>
      <c r="I29" s="39">
        <v>1361461</v>
      </c>
      <c r="J29" s="39">
        <v>123489</v>
      </c>
      <c r="K29" s="285"/>
      <c r="L29" s="37" t="s">
        <v>49</v>
      </c>
      <c r="M29" s="281">
        <v>0.16439824888731125</v>
      </c>
      <c r="N29" s="43">
        <v>-2.8727988866657228E-3</v>
      </c>
      <c r="O29" s="43" t="s">
        <v>49</v>
      </c>
      <c r="P29" s="282">
        <v>1050.8104349406256</v>
      </c>
      <c r="Q29" s="43">
        <v>-2.6147806477416713E-2</v>
      </c>
      <c r="R29" s="183">
        <v>11471.778902528948</v>
      </c>
      <c r="S29" s="43">
        <v>-1.6314524552983503E-2</v>
      </c>
      <c r="T29" s="39">
        <v>123139</v>
      </c>
      <c r="U29" s="51">
        <v>2.8382846632381779E-3</v>
      </c>
      <c r="V29" s="39">
        <v>1344318</v>
      </c>
      <c r="W29" s="51">
        <v>1.2671566587671528E-2</v>
      </c>
      <c r="X29" s="283">
        <v>10.91707744906163</v>
      </c>
      <c r="Y29" s="283">
        <v>11.024957688539061</v>
      </c>
      <c r="Z29" s="55">
        <v>9.83328192443347E-3</v>
      </c>
      <c r="AA29" s="51"/>
      <c r="AB29" s="220"/>
      <c r="AC29" s="220"/>
      <c r="AJ29" s="59"/>
      <c r="AK29" s="59"/>
      <c r="AL29" s="59"/>
      <c r="AM29" s="59"/>
      <c r="AN29" s="59"/>
    </row>
    <row r="30" spans="1:40" ht="15" x14ac:dyDescent="0.25">
      <c r="A30" s="37" t="s">
        <v>50</v>
      </c>
      <c r="B30" s="2">
        <v>2020</v>
      </c>
      <c r="C30" s="279">
        <v>0.45</v>
      </c>
      <c r="D30" s="279">
        <v>4</v>
      </c>
      <c r="E30" s="43">
        <v>0.19498407453468078</v>
      </c>
      <c r="F30" s="39">
        <v>713.96007861255407</v>
      </c>
      <c r="G30" s="39">
        <v>41819.369414378874</v>
      </c>
      <c r="H30" s="39">
        <v>247277931.34722227</v>
      </c>
      <c r="I30" s="39">
        <v>346347</v>
      </c>
      <c r="J30" s="39">
        <v>5913</v>
      </c>
      <c r="K30" s="285"/>
      <c r="L30" s="37" t="s">
        <v>50</v>
      </c>
      <c r="M30" s="281">
        <v>0.18398092815752956</v>
      </c>
      <c r="N30" s="43">
        <v>1.1003146377151218E-2</v>
      </c>
      <c r="O30" s="43" t="s">
        <v>50</v>
      </c>
      <c r="P30" s="282">
        <v>733.3172176132922</v>
      </c>
      <c r="Q30" s="43">
        <v>-2.6751325985862003E-2</v>
      </c>
      <c r="R30" s="183">
        <v>42693.612807691206</v>
      </c>
      <c r="S30" s="43">
        <v>-2.0689710766861217E-2</v>
      </c>
      <c r="T30" s="39">
        <v>5836</v>
      </c>
      <c r="U30" s="51">
        <v>1.3107686178153621E-2</v>
      </c>
      <c r="V30" s="39">
        <v>339771</v>
      </c>
      <c r="W30" s="51">
        <v>1.916930139715434E-2</v>
      </c>
      <c r="X30" s="283">
        <v>58.219842357779299</v>
      </c>
      <c r="Y30" s="283">
        <v>58.573820395738203</v>
      </c>
      <c r="Z30" s="55">
        <v>6.0616152190006833E-3</v>
      </c>
      <c r="AA30" s="51"/>
      <c r="AB30" s="220"/>
      <c r="AC30" s="220"/>
      <c r="AJ30" s="59"/>
      <c r="AK30" s="59"/>
      <c r="AL30" s="59"/>
      <c r="AM30" s="59"/>
      <c r="AN30" s="59"/>
    </row>
    <row r="31" spans="1:40" ht="15" x14ac:dyDescent="0.25">
      <c r="A31" s="37" t="s">
        <v>51</v>
      </c>
      <c r="B31" s="2">
        <v>2020</v>
      </c>
      <c r="C31" s="279">
        <v>0.3</v>
      </c>
      <c r="D31" s="279">
        <v>3</v>
      </c>
      <c r="E31" s="43">
        <v>-4.7813330563345489E-2</v>
      </c>
      <c r="F31" s="39">
        <v>851.84772729050064</v>
      </c>
      <c r="G31" s="39">
        <v>11218.904392000097</v>
      </c>
      <c r="H31" s="39">
        <v>16424476.029888142</v>
      </c>
      <c r="I31" s="39">
        <v>19281</v>
      </c>
      <c r="J31" s="39">
        <v>1464</v>
      </c>
      <c r="K31" s="285"/>
      <c r="L31" s="37" t="s">
        <v>51</v>
      </c>
      <c r="M31" s="281">
        <v>-9.4630160211395236E-3</v>
      </c>
      <c r="N31" s="43">
        <v>-3.8350314542205964E-2</v>
      </c>
      <c r="O31" s="43" t="s">
        <v>51</v>
      </c>
      <c r="P31" s="282">
        <v>846.85417247348926</v>
      </c>
      <c r="Q31" s="43">
        <v>5.8792766424613637E-3</v>
      </c>
      <c r="R31" s="183">
        <v>10844.389650533369</v>
      </c>
      <c r="S31" s="43">
        <v>3.3952384202016177E-2</v>
      </c>
      <c r="T31" s="39">
        <v>1455</v>
      </c>
      <c r="U31" s="51">
        <v>6.1665149156639584E-3</v>
      </c>
      <c r="V31" s="39">
        <v>18632</v>
      </c>
      <c r="W31" s="51">
        <v>3.4239622475219E-2</v>
      </c>
      <c r="X31" s="283">
        <v>12.805498281786942</v>
      </c>
      <c r="Y31" s="283">
        <v>13.170081967213115</v>
      </c>
      <c r="Z31" s="55">
        <v>2.8073107559554958E-2</v>
      </c>
      <c r="AA31" s="51"/>
      <c r="AB31" s="220"/>
      <c r="AC31" s="220"/>
      <c r="AJ31" s="59"/>
      <c r="AK31" s="59"/>
      <c r="AL31" s="59"/>
      <c r="AM31" s="59"/>
      <c r="AN31" s="59"/>
    </row>
    <row r="32" spans="1:40" ht="15" x14ac:dyDescent="0.25">
      <c r="A32" s="37" t="s">
        <v>52</v>
      </c>
      <c r="B32" s="2">
        <v>2020</v>
      </c>
      <c r="C32" s="279">
        <v>0.3</v>
      </c>
      <c r="D32" s="279">
        <v>3</v>
      </c>
      <c r="E32" s="43">
        <v>-3.1194389193272925E-2</v>
      </c>
      <c r="F32" s="39">
        <v>561.83450247805922</v>
      </c>
      <c r="G32" s="39">
        <v>46486.354446826401</v>
      </c>
      <c r="H32" s="39">
        <v>15572928.739686845</v>
      </c>
      <c r="I32" s="39">
        <v>27718</v>
      </c>
      <c r="J32" s="39">
        <v>335</v>
      </c>
      <c r="K32" s="285"/>
      <c r="L32" s="37" t="s">
        <v>52</v>
      </c>
      <c r="M32" s="281">
        <v>-1.3025430864925238E-2</v>
      </c>
      <c r="N32" s="43">
        <v>-1.8168958328347688E-2</v>
      </c>
      <c r="O32" s="43" t="s">
        <v>52</v>
      </c>
      <c r="P32" s="282">
        <v>573.56070077971538</v>
      </c>
      <c r="Q32" s="43">
        <v>-2.0656446703593821E-2</v>
      </c>
      <c r="R32" s="183">
        <v>47559.310884355022</v>
      </c>
      <c r="S32" s="43">
        <v>-2.2818765551010263E-2</v>
      </c>
      <c r="T32" s="39">
        <v>335</v>
      </c>
      <c r="U32" s="51">
        <v>0</v>
      </c>
      <c r="V32" s="39">
        <v>27778</v>
      </c>
      <c r="W32" s="51">
        <v>-2.1623188474165166E-3</v>
      </c>
      <c r="X32" s="283">
        <v>82.919402985074626</v>
      </c>
      <c r="Y32" s="283">
        <v>82.740298507462683</v>
      </c>
      <c r="Z32" s="55">
        <v>-2.1623188474165166E-3</v>
      </c>
      <c r="AA32" s="51"/>
      <c r="AB32" s="220"/>
      <c r="AC32" s="220"/>
      <c r="AJ32" s="59"/>
      <c r="AK32" s="59"/>
      <c r="AL32" s="59"/>
      <c r="AM32" s="59"/>
      <c r="AN32" s="59"/>
    </row>
    <row r="33" spans="1:40" ht="15" x14ac:dyDescent="0.25">
      <c r="A33" s="37" t="s">
        <v>53</v>
      </c>
      <c r="B33" s="2">
        <v>2020</v>
      </c>
      <c r="C33" s="279">
        <v>0.15</v>
      </c>
      <c r="D33" s="279">
        <v>2</v>
      </c>
      <c r="E33" s="43">
        <v>-0.20812141113958624</v>
      </c>
      <c r="F33" s="39">
        <v>519.02425596802459</v>
      </c>
      <c r="G33" s="39">
        <v>25788.968888984229</v>
      </c>
      <c r="H33" s="39">
        <v>51397414.995745569</v>
      </c>
      <c r="I33" s="39">
        <v>99027</v>
      </c>
      <c r="J33" s="39">
        <v>1993</v>
      </c>
      <c r="K33" s="285"/>
      <c r="L33" s="37" t="s">
        <v>53</v>
      </c>
      <c r="M33" s="281">
        <v>-0.20084913743214269</v>
      </c>
      <c r="N33" s="43">
        <v>-7.272273707443544E-3</v>
      </c>
      <c r="O33" s="43" t="s">
        <v>53</v>
      </c>
      <c r="P33" s="282">
        <v>524.3718812538541</v>
      </c>
      <c r="Q33" s="43">
        <v>-1.0250511611502675E-2</v>
      </c>
      <c r="R33" s="183">
        <v>25873.250157058854</v>
      </c>
      <c r="S33" s="43">
        <v>-3.2627844641887772E-3</v>
      </c>
      <c r="T33" s="39">
        <v>1980</v>
      </c>
      <c r="U33" s="51">
        <v>6.5441965242138958E-3</v>
      </c>
      <c r="V33" s="39">
        <v>97696</v>
      </c>
      <c r="W33" s="51">
        <v>1.3531923671527626E-2</v>
      </c>
      <c r="X33" s="283">
        <v>49.341414141414141</v>
      </c>
      <c r="Y33" s="283">
        <v>49.687405920722526</v>
      </c>
      <c r="Z33" s="55">
        <v>6.9877271473137558E-3</v>
      </c>
      <c r="AA33" s="51"/>
      <c r="AB33" s="220"/>
      <c r="AC33" s="220"/>
      <c r="AJ33" s="59"/>
      <c r="AK33" s="59"/>
      <c r="AL33" s="59"/>
      <c r="AM33" s="59"/>
      <c r="AN33" s="59"/>
    </row>
    <row r="34" spans="1:40" ht="15" x14ac:dyDescent="0.25">
      <c r="A34" s="37" t="s">
        <v>54</v>
      </c>
      <c r="B34" s="2">
        <v>2020</v>
      </c>
      <c r="C34" s="279">
        <v>0.15</v>
      </c>
      <c r="D34" s="279">
        <v>2</v>
      </c>
      <c r="E34" s="43">
        <v>-0.24194760525068174</v>
      </c>
      <c r="F34" s="39">
        <v>499.80703796150971</v>
      </c>
      <c r="G34" s="39">
        <v>24060.846501685526</v>
      </c>
      <c r="H34" s="39">
        <v>5317447.0768725015</v>
      </c>
      <c r="I34" s="39">
        <v>10639</v>
      </c>
      <c r="J34" s="39">
        <v>221</v>
      </c>
      <c r="K34" s="285"/>
      <c r="L34" s="37" t="s">
        <v>54</v>
      </c>
      <c r="M34" s="281">
        <v>-0.2297395288670038</v>
      </c>
      <c r="N34" s="43">
        <v>-1.2208076383677935E-2</v>
      </c>
      <c r="O34" s="43" t="s">
        <v>54</v>
      </c>
      <c r="P34" s="282">
        <v>500.53826940170899</v>
      </c>
      <c r="Q34" s="43">
        <v>-1.4619583159068584E-3</v>
      </c>
      <c r="R34" s="183">
        <v>23885.414430363904</v>
      </c>
      <c r="S34" s="43">
        <v>7.3178951100440282E-3</v>
      </c>
      <c r="T34" s="39">
        <v>221</v>
      </c>
      <c r="U34" s="51">
        <v>0</v>
      </c>
      <c r="V34" s="39">
        <v>10546</v>
      </c>
      <c r="W34" s="51">
        <v>8.7798534259510164E-3</v>
      </c>
      <c r="X34" s="283">
        <v>47.719457013574662</v>
      </c>
      <c r="Y34" s="283">
        <v>48.140271493212673</v>
      </c>
      <c r="Z34" s="55">
        <v>8.7798534259510164E-3</v>
      </c>
      <c r="AA34" s="51"/>
      <c r="AB34" s="220"/>
      <c r="AC34" s="220"/>
      <c r="AJ34" s="59"/>
      <c r="AK34" s="59"/>
      <c r="AL34" s="59"/>
      <c r="AM34" s="59"/>
      <c r="AN34" s="59"/>
    </row>
    <row r="35" spans="1:40" ht="15" x14ac:dyDescent="0.25">
      <c r="A35" s="37" t="s">
        <v>55</v>
      </c>
      <c r="B35" s="2">
        <v>2020</v>
      </c>
      <c r="C35" s="279">
        <v>0.15</v>
      </c>
      <c r="D35" s="279">
        <v>2</v>
      </c>
      <c r="E35" s="43">
        <v>-0.13426625639005538</v>
      </c>
      <c r="F35" s="39">
        <v>718.3808896267451</v>
      </c>
      <c r="G35" s="39">
        <v>28360.782090193541</v>
      </c>
      <c r="H35" s="39">
        <v>10011356.07783832</v>
      </c>
      <c r="I35" s="39">
        <v>13936</v>
      </c>
      <c r="J35" s="39">
        <v>353</v>
      </c>
      <c r="K35" s="285"/>
      <c r="L35" s="37" t="s">
        <v>55</v>
      </c>
      <c r="M35" s="281">
        <v>-0.13186750846979831</v>
      </c>
      <c r="N35" s="43">
        <v>-2.3987479202570716E-3</v>
      </c>
      <c r="O35" s="43" t="s">
        <v>55</v>
      </c>
      <c r="P35" s="282">
        <v>730.30826974842387</v>
      </c>
      <c r="Q35" s="43">
        <v>-1.6466816995750689E-2</v>
      </c>
      <c r="R35" s="183">
        <v>28074.029073401703</v>
      </c>
      <c r="S35" s="43">
        <v>1.0162361801511609E-2</v>
      </c>
      <c r="T35" s="39">
        <v>358</v>
      </c>
      <c r="U35" s="51">
        <v>-1.4064929467403552E-2</v>
      </c>
      <c r="V35" s="39">
        <v>13762</v>
      </c>
      <c r="W35" s="51">
        <v>1.2564249329858973E-2</v>
      </c>
      <c r="X35" s="283">
        <v>38.441340782122907</v>
      </c>
      <c r="Y35" s="283">
        <v>39.478753541076486</v>
      </c>
      <c r="Z35" s="55">
        <v>2.6629178797262339E-2</v>
      </c>
      <c r="AA35" s="51"/>
      <c r="AB35" s="220"/>
      <c r="AC35" s="220"/>
      <c r="AJ35" s="59"/>
      <c r="AK35" s="59"/>
      <c r="AL35" s="59"/>
      <c r="AM35" s="59"/>
      <c r="AN35" s="59"/>
    </row>
    <row r="36" spans="1:40" ht="15" x14ac:dyDescent="0.25">
      <c r="A36" s="37" t="s">
        <v>56</v>
      </c>
      <c r="B36" s="2">
        <v>2020</v>
      </c>
      <c r="C36" s="279">
        <v>0.3</v>
      </c>
      <c r="D36" s="279">
        <v>3</v>
      </c>
      <c r="E36" s="43">
        <v>-5.9881545702078452E-2</v>
      </c>
      <c r="F36" s="39">
        <v>562.61946945914474</v>
      </c>
      <c r="G36" s="39">
        <v>29714.371588959522</v>
      </c>
      <c r="H36" s="39">
        <v>91223120.778105736</v>
      </c>
      <c r="I36" s="39">
        <v>162140</v>
      </c>
      <c r="J36" s="39">
        <v>3070</v>
      </c>
      <c r="K36" s="285"/>
      <c r="L36" s="37" t="s">
        <v>56</v>
      </c>
      <c r="M36" s="281">
        <v>-6.2497843461327314E-2</v>
      </c>
      <c r="N36" s="43">
        <v>2.6162977592488618E-3</v>
      </c>
      <c r="O36" s="43" t="s">
        <v>56</v>
      </c>
      <c r="P36" s="282">
        <v>568.22231461776971</v>
      </c>
      <c r="Q36" s="43">
        <v>-9.9092394429288327E-3</v>
      </c>
      <c r="R36" s="183">
        <v>29822.015451955747</v>
      </c>
      <c r="S36" s="43">
        <v>-3.616073653177879E-3</v>
      </c>
      <c r="T36" s="39">
        <v>3060</v>
      </c>
      <c r="U36" s="51">
        <v>3.2626456348163694E-3</v>
      </c>
      <c r="V36" s="39">
        <v>160598</v>
      </c>
      <c r="W36" s="51">
        <v>9.5558114245674081E-3</v>
      </c>
      <c r="X36" s="283">
        <v>52.483006535947709</v>
      </c>
      <c r="Y36" s="283">
        <v>52.814332247557005</v>
      </c>
      <c r="Z36" s="55">
        <v>6.2931657897510127E-3</v>
      </c>
      <c r="AA36" s="51"/>
      <c r="AB36" s="220"/>
      <c r="AC36" s="220"/>
      <c r="AJ36" s="59"/>
      <c r="AK36" s="59"/>
      <c r="AL36" s="59"/>
      <c r="AM36" s="59"/>
      <c r="AN36" s="59"/>
    </row>
    <row r="37" spans="1:40" ht="15" x14ac:dyDescent="0.25">
      <c r="A37" s="37" t="s">
        <v>58</v>
      </c>
      <c r="B37" s="2">
        <v>2020</v>
      </c>
      <c r="C37" s="279">
        <v>0.15</v>
      </c>
      <c r="D37" s="279">
        <v>2</v>
      </c>
      <c r="E37" s="43">
        <v>-0.19928658340593439</v>
      </c>
      <c r="F37" s="39">
        <v>681.79414778086777</v>
      </c>
      <c r="G37" s="39">
        <v>10156.93406782622</v>
      </c>
      <c r="H37" s="39">
        <v>28104236.565675151</v>
      </c>
      <c r="I37" s="39">
        <v>41221</v>
      </c>
      <c r="J37" s="39">
        <v>2767</v>
      </c>
      <c r="K37" s="285"/>
      <c r="L37" s="37" t="s">
        <v>58</v>
      </c>
      <c r="M37" s="281">
        <v>-0.16817415513642842</v>
      </c>
      <c r="N37" s="43">
        <v>-3.1112428269505971E-2</v>
      </c>
      <c r="O37" s="43" t="s">
        <v>58</v>
      </c>
      <c r="P37" s="282">
        <v>700.48261706512835</v>
      </c>
      <c r="Q37" s="43">
        <v>-2.7041774246744775E-2</v>
      </c>
      <c r="R37" s="183">
        <v>10389.677538753729</v>
      </c>
      <c r="S37" s="43">
        <v>-2.2656137266015338E-2</v>
      </c>
      <c r="T37" s="39">
        <v>2723</v>
      </c>
      <c r="U37" s="51">
        <v>1.6029487113166339E-2</v>
      </c>
      <c r="V37" s="39">
        <v>40388</v>
      </c>
      <c r="W37" s="51">
        <v>2.0415124093895759E-2</v>
      </c>
      <c r="X37" s="283">
        <v>14.832170400293794</v>
      </c>
      <c r="Y37" s="283">
        <v>14.897361763642934</v>
      </c>
      <c r="Z37" s="55">
        <v>4.3856369807295618E-3</v>
      </c>
      <c r="AA37" s="51"/>
      <c r="AB37" s="220"/>
      <c r="AC37" s="220"/>
      <c r="AJ37" s="59"/>
      <c r="AK37" s="59"/>
      <c r="AL37" s="59"/>
      <c r="AM37" s="59"/>
      <c r="AN37" s="59"/>
    </row>
    <row r="38" spans="1:40" ht="15" x14ac:dyDescent="0.25">
      <c r="A38" s="37" t="s">
        <v>59</v>
      </c>
      <c r="B38" s="2">
        <v>2020</v>
      </c>
      <c r="C38" s="279">
        <v>0.15</v>
      </c>
      <c r="D38" s="279">
        <v>2</v>
      </c>
      <c r="E38" s="43">
        <v>-0.11889944073112872</v>
      </c>
      <c r="F38" s="39">
        <v>643.69638853040215</v>
      </c>
      <c r="G38" s="39">
        <v>27641.411389691817</v>
      </c>
      <c r="H38" s="39">
        <v>28443012.319992881</v>
      </c>
      <c r="I38" s="39">
        <v>44187</v>
      </c>
      <c r="J38" s="39">
        <v>1029</v>
      </c>
      <c r="K38" s="285"/>
      <c r="L38" s="37" t="s">
        <v>59</v>
      </c>
      <c r="M38" s="281">
        <v>-9.453973181478588E-2</v>
      </c>
      <c r="N38" s="43">
        <v>-2.4359708916342843E-2</v>
      </c>
      <c r="O38" s="43" t="s">
        <v>59</v>
      </c>
      <c r="P38" s="282">
        <v>678.22976396909644</v>
      </c>
      <c r="Q38" s="43">
        <v>-5.2258946884840986E-2</v>
      </c>
      <c r="R38" s="183">
        <v>28983.766304403089</v>
      </c>
      <c r="S38" s="287">
        <v>-4.7420829744234713E-2</v>
      </c>
      <c r="T38" s="207">
        <v>1028</v>
      </c>
      <c r="U38" s="264">
        <v>9.7228981893918609E-4</v>
      </c>
      <c r="V38" s="39">
        <v>43931</v>
      </c>
      <c r="W38" s="51">
        <v>5.8104069595453969E-3</v>
      </c>
      <c r="X38" s="283">
        <v>42.73443579766537</v>
      </c>
      <c r="Y38" s="283">
        <v>42.941690962099123</v>
      </c>
      <c r="Z38" s="55">
        <v>4.8381171406063454E-3</v>
      </c>
      <c r="AA38" s="51"/>
      <c r="AB38" s="220"/>
      <c r="AC38" s="220"/>
      <c r="AD38" s="39"/>
      <c r="AE38" s="51"/>
      <c r="AF38" s="43"/>
      <c r="AG38" s="39"/>
      <c r="AH38" s="39"/>
      <c r="AI38" s="39"/>
      <c r="AJ38" s="59"/>
      <c r="AK38" s="59"/>
      <c r="AL38" s="59"/>
      <c r="AM38" s="59"/>
      <c r="AN38" s="59"/>
    </row>
    <row r="39" spans="1:40" ht="15" x14ac:dyDescent="0.25">
      <c r="A39" s="37" t="s">
        <v>60</v>
      </c>
      <c r="B39" s="2">
        <v>2020</v>
      </c>
      <c r="C39" s="279">
        <v>0.3</v>
      </c>
      <c r="D39" s="279">
        <v>3</v>
      </c>
      <c r="E39" s="43">
        <v>-1.4277833999090152E-3</v>
      </c>
      <c r="F39" s="39">
        <v>758.03884746972767</v>
      </c>
      <c r="G39" s="39">
        <v>13138.955660752295</v>
      </c>
      <c r="H39" s="39">
        <v>43187747.256892793</v>
      </c>
      <c r="I39" s="39">
        <v>56973</v>
      </c>
      <c r="J39" s="39">
        <v>3287</v>
      </c>
      <c r="K39" s="285"/>
      <c r="L39" s="37" t="s">
        <v>60</v>
      </c>
      <c r="M39" s="281">
        <v>2.4252959942097821E-2</v>
      </c>
      <c r="N39" s="43">
        <v>-2.5680743342006835E-2</v>
      </c>
      <c r="O39" s="43" t="s">
        <v>60</v>
      </c>
      <c r="P39" s="282">
        <v>785.55625645687837</v>
      </c>
      <c r="Q39" s="43">
        <v>-3.565743950127967E-2</v>
      </c>
      <c r="R39" s="183">
        <v>13712.261093016126</v>
      </c>
      <c r="S39" s="43">
        <v>-4.2708870854904213E-2</v>
      </c>
      <c r="T39" s="39">
        <v>3212</v>
      </c>
      <c r="U39" s="51">
        <v>2.3081498597567099E-2</v>
      </c>
      <c r="V39" s="39">
        <v>56067</v>
      </c>
      <c r="W39" s="51">
        <v>1.6030067243942552E-2</v>
      </c>
      <c r="X39" s="283">
        <v>17.455479452054796</v>
      </c>
      <c r="Y39" s="283">
        <v>17.332826285366597</v>
      </c>
      <c r="Z39" s="55">
        <v>-7.0514313536246482E-3</v>
      </c>
      <c r="AA39" s="51"/>
      <c r="AB39" s="220"/>
      <c r="AC39" s="220"/>
      <c r="AJ39" s="59"/>
      <c r="AK39" s="59"/>
      <c r="AL39" s="59"/>
      <c r="AM39" s="59"/>
      <c r="AN39" s="59"/>
    </row>
    <row r="40" spans="1:40" ht="15" x14ac:dyDescent="0.25">
      <c r="A40" s="37" t="s">
        <v>61</v>
      </c>
      <c r="B40" s="2">
        <v>2020</v>
      </c>
      <c r="C40" s="279">
        <v>0.3</v>
      </c>
      <c r="D40" s="279">
        <v>3</v>
      </c>
      <c r="E40" s="43">
        <v>-9.1313997421040183E-2</v>
      </c>
      <c r="F40" s="39">
        <v>749.56409874359531</v>
      </c>
      <c r="G40" s="39">
        <v>19565.857450130919</v>
      </c>
      <c r="H40" s="39">
        <v>7219801.3990983097</v>
      </c>
      <c r="I40" s="39">
        <v>9632</v>
      </c>
      <c r="J40" s="39">
        <v>369</v>
      </c>
      <c r="K40" s="285"/>
      <c r="L40" s="37" t="s">
        <v>61</v>
      </c>
      <c r="M40" s="281">
        <v>-7.9584182443346876E-2</v>
      </c>
      <c r="N40" s="43">
        <v>-1.1729814977693306E-2</v>
      </c>
      <c r="O40" s="43" t="s">
        <v>61</v>
      </c>
      <c r="P40" s="282">
        <v>757.56430869171095</v>
      </c>
      <c r="Q40" s="43">
        <v>-1.0616593850735332E-2</v>
      </c>
      <c r="R40" s="183">
        <v>19676.086039335256</v>
      </c>
      <c r="S40" s="43">
        <v>-5.617911311833119E-3</v>
      </c>
      <c r="T40" s="39">
        <v>368</v>
      </c>
      <c r="U40" s="51">
        <v>2.7137058715963258E-3</v>
      </c>
      <c r="V40" s="39">
        <v>9558</v>
      </c>
      <c r="W40" s="51">
        <v>7.7123884104986834E-3</v>
      </c>
      <c r="X40" s="283">
        <v>25.972826086956523</v>
      </c>
      <c r="Y40" s="283">
        <v>26.102981029810298</v>
      </c>
      <c r="Z40" s="55">
        <v>4.9986825389025068E-3</v>
      </c>
      <c r="AA40" s="51"/>
      <c r="AB40" s="220"/>
      <c r="AC40" s="220"/>
      <c r="AJ40" s="59"/>
      <c r="AK40" s="59"/>
      <c r="AL40" s="59"/>
      <c r="AM40" s="59"/>
      <c r="AN40" s="59"/>
    </row>
    <row r="41" spans="1:40" ht="15" x14ac:dyDescent="0.25">
      <c r="A41" s="37" t="s">
        <v>63</v>
      </c>
      <c r="B41" s="2">
        <v>2020</v>
      </c>
      <c r="C41" s="279">
        <v>0.3</v>
      </c>
      <c r="D41" s="279">
        <v>3</v>
      </c>
      <c r="E41" s="43">
        <v>3.2055467585297259E-2</v>
      </c>
      <c r="F41" s="39">
        <v>715.3243437843995</v>
      </c>
      <c r="G41" s="39">
        <v>30270.432596730076</v>
      </c>
      <c r="H41" s="39">
        <v>17375228.310523063</v>
      </c>
      <c r="I41" s="39">
        <v>24290</v>
      </c>
      <c r="J41" s="39">
        <v>574</v>
      </c>
      <c r="K41" s="285"/>
      <c r="L41" s="37" t="s">
        <v>63</v>
      </c>
      <c r="M41" s="281">
        <v>4.55840761085319E-2</v>
      </c>
      <c r="N41" s="43">
        <v>-1.3528608523234641E-2</v>
      </c>
      <c r="O41" s="43" t="s">
        <v>63</v>
      </c>
      <c r="P41" s="282">
        <v>732.3252703735086</v>
      </c>
      <c r="Q41" s="43">
        <v>-2.3488706190525087E-2</v>
      </c>
      <c r="R41" s="183">
        <v>30927.642613906693</v>
      </c>
      <c r="S41" s="43">
        <v>-2.1478952776071664E-2</v>
      </c>
      <c r="T41" s="39">
        <v>573</v>
      </c>
      <c r="U41" s="51">
        <v>1.7436796048268374E-3</v>
      </c>
      <c r="V41" s="39">
        <v>24199</v>
      </c>
      <c r="W41" s="51">
        <v>3.7534330192804137E-3</v>
      </c>
      <c r="X41" s="283">
        <v>42.232111692844676</v>
      </c>
      <c r="Y41" s="283">
        <v>42.31707317073171</v>
      </c>
      <c r="Z41" s="55">
        <v>2.0097534144536385E-3</v>
      </c>
      <c r="AA41" s="51"/>
      <c r="AB41" s="220"/>
      <c r="AC41" s="220"/>
      <c r="AJ41" s="59"/>
      <c r="AK41" s="59"/>
      <c r="AL41" s="59"/>
      <c r="AM41" s="59"/>
      <c r="AN41" s="59"/>
    </row>
    <row r="42" spans="1:40" ht="15" x14ac:dyDescent="0.25">
      <c r="A42" s="37" t="s">
        <v>64</v>
      </c>
      <c r="B42" s="2">
        <v>2020</v>
      </c>
      <c r="C42" s="279">
        <v>0</v>
      </c>
      <c r="D42" s="279">
        <v>1</v>
      </c>
      <c r="E42" s="43">
        <v>-0.3921749627078186</v>
      </c>
      <c r="F42" s="39">
        <v>705.82728101051157</v>
      </c>
      <c r="G42" s="39">
        <v>11310.405267868442</v>
      </c>
      <c r="H42" s="39">
        <v>4184849.9491113233</v>
      </c>
      <c r="I42" s="39">
        <v>5929</v>
      </c>
      <c r="J42" s="39">
        <v>370</v>
      </c>
      <c r="K42" s="285"/>
      <c r="L42" s="37" t="s">
        <v>64</v>
      </c>
      <c r="M42" s="281">
        <v>-0.37186614895968512</v>
      </c>
      <c r="N42" s="43">
        <v>-2.0308813748133481E-2</v>
      </c>
      <c r="O42" s="43" t="s">
        <v>64</v>
      </c>
      <c r="P42" s="282">
        <v>715.08316384505508</v>
      </c>
      <c r="Q42" s="43">
        <v>-1.3028285898301585E-2</v>
      </c>
      <c r="R42" s="183">
        <v>11551.492081897011</v>
      </c>
      <c r="S42" s="43">
        <v>-2.109149101518791E-2</v>
      </c>
      <c r="T42" s="39">
        <v>370</v>
      </c>
      <c r="U42" s="51">
        <v>0</v>
      </c>
      <c r="V42" s="39">
        <v>5977</v>
      </c>
      <c r="W42" s="51">
        <v>-8.0632051168865251E-3</v>
      </c>
      <c r="X42" s="283">
        <v>16.154054054054054</v>
      </c>
      <c r="Y42" s="283">
        <v>16.024324324324326</v>
      </c>
      <c r="Z42" s="55">
        <v>-8.0632051168864141E-3</v>
      </c>
      <c r="AA42" s="51"/>
      <c r="AB42" s="220"/>
      <c r="AC42" s="220"/>
      <c r="AJ42" s="59"/>
      <c r="AK42" s="59"/>
      <c r="AL42" s="59"/>
      <c r="AM42" s="59"/>
      <c r="AN42" s="59"/>
    </row>
    <row r="43" spans="1:40" ht="15" x14ac:dyDescent="0.25">
      <c r="A43" s="37" t="s">
        <v>65</v>
      </c>
      <c r="B43" s="2">
        <v>2020</v>
      </c>
      <c r="C43" s="279">
        <v>0.3</v>
      </c>
      <c r="D43" s="279">
        <v>3</v>
      </c>
      <c r="E43" s="43">
        <v>-8.3097658830422003E-3</v>
      </c>
      <c r="F43" s="39">
        <v>711.92708636455905</v>
      </c>
      <c r="G43" s="39">
        <v>26342.014122575049</v>
      </c>
      <c r="H43" s="39">
        <v>52684028.245150097</v>
      </c>
      <c r="I43" s="39">
        <v>74002</v>
      </c>
      <c r="J43" s="39">
        <v>2000</v>
      </c>
      <c r="K43" s="285"/>
      <c r="L43" s="37" t="s">
        <v>65</v>
      </c>
      <c r="M43" s="281">
        <v>1.3023110360069196E-2</v>
      </c>
      <c r="N43" s="43">
        <v>-2.1332876243111396E-2</v>
      </c>
      <c r="O43" s="43" t="s">
        <v>65</v>
      </c>
      <c r="P43" s="282">
        <v>736.29273209034011</v>
      </c>
      <c r="Q43" s="43">
        <v>-3.3652274095451913E-2</v>
      </c>
      <c r="R43" s="183">
        <v>28133.768374448766</v>
      </c>
      <c r="S43" s="43">
        <v>-6.5805416660415866E-2</v>
      </c>
      <c r="T43" s="39">
        <v>1914</v>
      </c>
      <c r="U43" s="51">
        <v>4.3951887529182769E-2</v>
      </c>
      <c r="V43" s="39">
        <v>73134</v>
      </c>
      <c r="W43" s="51">
        <v>1.1798744964218899E-2</v>
      </c>
      <c r="X43" s="283">
        <v>38.210031347962385</v>
      </c>
      <c r="Y43" s="283">
        <v>37.000999999999998</v>
      </c>
      <c r="Z43" s="55">
        <v>-3.2153142564964078E-2</v>
      </c>
      <c r="AA43" s="51"/>
      <c r="AB43" s="220"/>
      <c r="AC43" s="220"/>
      <c r="AJ43" s="59"/>
      <c r="AK43" s="59"/>
      <c r="AL43" s="59"/>
      <c r="AM43" s="59"/>
      <c r="AN43" s="59"/>
    </row>
    <row r="44" spans="1:40" ht="15" x14ac:dyDescent="0.25">
      <c r="A44" s="37" t="s">
        <v>66</v>
      </c>
      <c r="B44" s="2">
        <v>2020</v>
      </c>
      <c r="C44" s="279">
        <v>0.15</v>
      </c>
      <c r="D44" s="279">
        <v>2</v>
      </c>
      <c r="E44" s="43">
        <v>-0.23147371426162708</v>
      </c>
      <c r="F44" s="39">
        <v>535.22528707598485</v>
      </c>
      <c r="G44" s="39">
        <v>30611.511126143152</v>
      </c>
      <c r="H44" s="39">
        <v>6795755.47000378</v>
      </c>
      <c r="I44" s="39">
        <v>12697</v>
      </c>
      <c r="J44" s="39">
        <v>222</v>
      </c>
      <c r="K44" s="285"/>
      <c r="L44" s="37" t="s">
        <v>66</v>
      </c>
      <c r="M44" s="281">
        <v>-0.18317856296060953</v>
      </c>
      <c r="N44" s="43">
        <v>-4.8295151301017553E-2</v>
      </c>
      <c r="O44" s="43" t="s">
        <v>66</v>
      </c>
      <c r="P44" s="282">
        <v>567.71955499692649</v>
      </c>
      <c r="Q44" s="43">
        <v>-5.8939799990539152E-2</v>
      </c>
      <c r="R44" s="183">
        <v>32501.30230688287</v>
      </c>
      <c r="S44" s="43">
        <v>-5.9904040700813926E-2</v>
      </c>
      <c r="T44" s="39">
        <v>221</v>
      </c>
      <c r="U44" s="51">
        <v>4.514680354526613E-3</v>
      </c>
      <c r="V44" s="39">
        <v>12652</v>
      </c>
      <c r="W44" s="51">
        <v>3.5504396442520574E-3</v>
      </c>
      <c r="X44" s="283">
        <v>57.248868778280546</v>
      </c>
      <c r="Y44" s="283">
        <v>57.193693693693696</v>
      </c>
      <c r="Z44" s="55">
        <v>-9.6424071027467078E-4</v>
      </c>
      <c r="AA44" s="51"/>
      <c r="AB44" s="220"/>
      <c r="AC44" s="220"/>
      <c r="AJ44" s="59"/>
      <c r="AK44" s="59"/>
      <c r="AL44" s="59"/>
      <c r="AM44" s="59"/>
      <c r="AN44" s="59"/>
    </row>
    <row r="45" spans="1:40" ht="15" x14ac:dyDescent="0.25">
      <c r="A45" s="37" t="s">
        <v>67</v>
      </c>
      <c r="B45" s="2">
        <v>2020</v>
      </c>
      <c r="C45" s="279">
        <v>0.3</v>
      </c>
      <c r="D45" s="279">
        <v>3</v>
      </c>
      <c r="E45" s="43">
        <v>-4.9785724210622752E-2</v>
      </c>
      <c r="F45" s="39">
        <v>724.99390951550322</v>
      </c>
      <c r="G45" s="39">
        <v>43061.679066406541</v>
      </c>
      <c r="H45" s="39">
        <v>10550111.371269602</v>
      </c>
      <c r="I45" s="39">
        <v>14552</v>
      </c>
      <c r="J45" s="39">
        <v>245</v>
      </c>
      <c r="K45" s="285"/>
      <c r="L45" s="37" t="s">
        <v>67</v>
      </c>
      <c r="M45" s="281">
        <v>-5.639972929735796E-2</v>
      </c>
      <c r="N45" s="43">
        <v>6.6140050867352085E-3</v>
      </c>
      <c r="O45" s="43" t="s">
        <v>67</v>
      </c>
      <c r="P45" s="282">
        <v>676.15099824580204</v>
      </c>
      <c r="Q45" s="43">
        <v>6.9746832865461364E-2</v>
      </c>
      <c r="R45" s="183">
        <v>39809.775577045868</v>
      </c>
      <c r="S45" s="43">
        <v>7.8520985177147687E-2</v>
      </c>
      <c r="T45" s="39">
        <v>244</v>
      </c>
      <c r="U45" s="51">
        <v>4.0899852515250664E-3</v>
      </c>
      <c r="V45" s="39">
        <v>14366</v>
      </c>
      <c r="W45" s="51">
        <v>1.2864137563211302E-2</v>
      </c>
      <c r="X45" s="283">
        <v>58.877049180327866</v>
      </c>
      <c r="Y45" s="283">
        <v>59.395918367346937</v>
      </c>
      <c r="Z45" s="55">
        <v>8.7741523116861321E-3</v>
      </c>
      <c r="AA45" s="51"/>
      <c r="AB45" s="220"/>
      <c r="AC45" s="220"/>
      <c r="AJ45" s="59"/>
      <c r="AK45" s="59"/>
      <c r="AL45" s="59"/>
      <c r="AM45" s="59"/>
      <c r="AN45" s="59"/>
    </row>
    <row r="46" spans="1:40" ht="15" x14ac:dyDescent="0.25">
      <c r="A46" s="37" t="s">
        <v>68</v>
      </c>
      <c r="B46" s="2">
        <v>2020</v>
      </c>
      <c r="C46" s="279">
        <v>0.15</v>
      </c>
      <c r="D46" s="279">
        <v>2</v>
      </c>
      <c r="E46" s="43">
        <v>-0.14360892411284912</v>
      </c>
      <c r="F46" s="39">
        <v>577.90033112952051</v>
      </c>
      <c r="G46" s="39">
        <v>34171.947413092108</v>
      </c>
      <c r="H46" s="39">
        <v>34376979.097570658</v>
      </c>
      <c r="I46" s="39">
        <v>59486</v>
      </c>
      <c r="J46" s="39">
        <v>1006</v>
      </c>
      <c r="K46" s="285"/>
      <c r="L46" s="37" t="s">
        <v>68</v>
      </c>
      <c r="M46" s="281">
        <v>-0.14243463166694517</v>
      </c>
      <c r="N46" s="43">
        <v>-1.1742924459039461E-3</v>
      </c>
      <c r="O46" s="43" t="s">
        <v>68</v>
      </c>
      <c r="P46" s="282">
        <v>597.99903166228387</v>
      </c>
      <c r="Q46" s="43">
        <v>-3.4187718344336267E-2</v>
      </c>
      <c r="R46" s="183">
        <v>35040.96702066232</v>
      </c>
      <c r="S46" s="43">
        <v>-2.5112806909631427E-2</v>
      </c>
      <c r="T46" s="39">
        <v>1010</v>
      </c>
      <c r="U46" s="51">
        <v>-3.9682591756206222E-3</v>
      </c>
      <c r="V46" s="39">
        <v>59183</v>
      </c>
      <c r="W46" s="51">
        <v>5.1066522590839632E-3</v>
      </c>
      <c r="X46" s="283">
        <v>58.597029702970296</v>
      </c>
      <c r="Y46" s="283">
        <v>59.131212723658052</v>
      </c>
      <c r="Z46" s="55">
        <v>9.0749114347046574E-3</v>
      </c>
      <c r="AA46" s="51"/>
      <c r="AB46" s="220"/>
      <c r="AC46" s="220"/>
      <c r="AJ46" s="59"/>
      <c r="AK46" s="59"/>
      <c r="AL46" s="59"/>
      <c r="AM46" s="59"/>
      <c r="AN46" s="59"/>
    </row>
    <row r="47" spans="1:40" ht="15" x14ac:dyDescent="0.25">
      <c r="A47" s="37" t="s">
        <v>69</v>
      </c>
      <c r="B47" s="2">
        <v>2020</v>
      </c>
      <c r="C47" s="279">
        <v>0.15</v>
      </c>
      <c r="D47" s="279">
        <v>2</v>
      </c>
      <c r="E47" s="43">
        <v>-0.21682286184811331</v>
      </c>
      <c r="F47" s="39">
        <v>520.30878770860079</v>
      </c>
      <c r="G47" s="39">
        <v>11673.280684238844</v>
      </c>
      <c r="H47" s="39">
        <v>5953373.1489618104</v>
      </c>
      <c r="I47" s="39">
        <v>11442</v>
      </c>
      <c r="J47" s="39">
        <v>510</v>
      </c>
      <c r="K47" s="285"/>
      <c r="L47" s="37" t="s">
        <v>69</v>
      </c>
      <c r="M47" s="281">
        <v>-0.17044862881379497</v>
      </c>
      <c r="N47" s="43">
        <v>-4.6374233034318341E-2</v>
      </c>
      <c r="O47" s="43" t="s">
        <v>69</v>
      </c>
      <c r="P47" s="282">
        <v>530.33073361096251</v>
      </c>
      <c r="Q47" s="43">
        <v>-1.9078379754975533E-2</v>
      </c>
      <c r="R47" s="183">
        <v>11771.262557796264</v>
      </c>
      <c r="S47" s="43">
        <v>-8.3586566836752908E-3</v>
      </c>
      <c r="T47" s="39">
        <v>510</v>
      </c>
      <c r="U47" s="51">
        <v>0</v>
      </c>
      <c r="V47" s="39">
        <v>11320</v>
      </c>
      <c r="W47" s="51">
        <v>1.0719723071300039E-2</v>
      </c>
      <c r="X47" s="283">
        <v>22.196078431372548</v>
      </c>
      <c r="Y47" s="283">
        <v>22.435294117647057</v>
      </c>
      <c r="Z47" s="55">
        <v>1.0719723071300039E-2</v>
      </c>
      <c r="AA47" s="51"/>
      <c r="AB47" s="220"/>
      <c r="AC47" s="220"/>
      <c r="AJ47" s="59"/>
      <c r="AK47" s="59"/>
      <c r="AL47" s="59"/>
      <c r="AM47" s="59"/>
      <c r="AN47" s="59"/>
    </row>
    <row r="48" spans="1:40" ht="15" x14ac:dyDescent="0.25">
      <c r="A48" s="37" t="s">
        <v>71</v>
      </c>
      <c r="B48" s="2">
        <v>2020</v>
      </c>
      <c r="C48" s="279">
        <v>0.3</v>
      </c>
      <c r="D48" s="279">
        <v>3</v>
      </c>
      <c r="E48" s="43">
        <v>2.2460673488743782E-2</v>
      </c>
      <c r="F48" s="39">
        <v>578.82088622611093</v>
      </c>
      <c r="G48" s="39">
        <v>37650.489833739055</v>
      </c>
      <c r="H48" s="39">
        <v>21686682.144233696</v>
      </c>
      <c r="I48" s="39">
        <v>37467</v>
      </c>
      <c r="J48" s="39">
        <v>576</v>
      </c>
      <c r="K48" s="285"/>
      <c r="L48" s="37" t="s">
        <v>71</v>
      </c>
      <c r="M48" s="281">
        <v>5.1942402976608439E-2</v>
      </c>
      <c r="N48" s="43">
        <v>-2.9481729487864657E-2</v>
      </c>
      <c r="O48" s="43" t="s">
        <v>71</v>
      </c>
      <c r="P48" s="282">
        <v>586.57753037464033</v>
      </c>
      <c r="Q48" s="43">
        <v>-1.3311771458728278E-2</v>
      </c>
      <c r="R48" s="183">
        <v>38132.657951929061</v>
      </c>
      <c r="S48" s="43">
        <v>-1.2725114716390888E-2</v>
      </c>
      <c r="T48" s="39">
        <v>573</v>
      </c>
      <c r="U48" s="51">
        <v>5.2219439811516249E-3</v>
      </c>
      <c r="V48" s="39">
        <v>37250</v>
      </c>
      <c r="W48" s="51">
        <v>5.808600723489191E-3</v>
      </c>
      <c r="X48" s="283">
        <v>65.008726003490395</v>
      </c>
      <c r="Y48" s="283">
        <v>65.046875</v>
      </c>
      <c r="Z48" s="55">
        <v>5.8665674233764151E-4</v>
      </c>
      <c r="AA48" s="51"/>
      <c r="AB48" s="220"/>
      <c r="AC48" s="220"/>
      <c r="AJ48" s="59"/>
      <c r="AK48" s="59"/>
      <c r="AL48" s="59"/>
      <c r="AM48" s="59"/>
      <c r="AN48" s="59"/>
    </row>
    <row r="49" spans="1:40" ht="15" x14ac:dyDescent="0.25">
      <c r="A49" s="37" t="s">
        <v>73</v>
      </c>
      <c r="B49" s="2">
        <v>2020</v>
      </c>
      <c r="C49" s="279">
        <v>0.3</v>
      </c>
      <c r="D49" s="279">
        <v>3</v>
      </c>
      <c r="E49" s="43">
        <v>4.9202662398610181E-2</v>
      </c>
      <c r="F49" s="39">
        <v>673.26904364580173</v>
      </c>
      <c r="G49" s="39">
        <v>30790.655138332593</v>
      </c>
      <c r="H49" s="39">
        <v>22723503.492089454</v>
      </c>
      <c r="I49" s="39">
        <v>33751</v>
      </c>
      <c r="J49" s="39">
        <v>738</v>
      </c>
      <c r="K49" s="285"/>
      <c r="L49" s="37" t="s">
        <v>73</v>
      </c>
      <c r="M49" s="281">
        <v>8.3017166283806412E-2</v>
      </c>
      <c r="N49" s="43">
        <v>-3.3814503885196232E-2</v>
      </c>
      <c r="O49" s="43" t="s">
        <v>73</v>
      </c>
      <c r="P49" s="282">
        <v>696.94539264488856</v>
      </c>
      <c r="Q49" s="43">
        <v>-3.4562043979530117E-2</v>
      </c>
      <c r="R49" s="183">
        <v>31775.232555992632</v>
      </c>
      <c r="S49" s="43">
        <v>-3.1475896540615798E-2</v>
      </c>
      <c r="T49" s="39">
        <v>738</v>
      </c>
      <c r="U49" s="51">
        <v>0</v>
      </c>
      <c r="V49" s="39">
        <v>33647</v>
      </c>
      <c r="W49" s="51">
        <v>3.0861474389143775E-3</v>
      </c>
      <c r="X49" s="283">
        <v>45.592140921409211</v>
      </c>
      <c r="Y49" s="283">
        <v>45.733062330623305</v>
      </c>
      <c r="Z49" s="55">
        <v>3.0861474389143775E-3</v>
      </c>
      <c r="AA49" s="51"/>
      <c r="AB49" s="220"/>
      <c r="AC49" s="220"/>
      <c r="AJ49" s="59"/>
      <c r="AK49" s="59"/>
      <c r="AL49" s="59"/>
      <c r="AM49" s="59"/>
      <c r="AN49" s="59"/>
    </row>
    <row r="50" spans="1:40" ht="15" x14ac:dyDescent="0.25">
      <c r="A50" s="37" t="s">
        <v>74</v>
      </c>
      <c r="B50" s="2">
        <v>2020</v>
      </c>
      <c r="C50" s="279">
        <v>0.3</v>
      </c>
      <c r="D50" s="279">
        <v>3</v>
      </c>
      <c r="E50" s="43">
        <v>1.9560550118812418E-2</v>
      </c>
      <c r="F50" s="39">
        <v>602.83248659983428</v>
      </c>
      <c r="G50" s="39">
        <v>32337.125361435552</v>
      </c>
      <c r="H50" s="39">
        <v>2619307.1542762797</v>
      </c>
      <c r="I50" s="39">
        <v>4345</v>
      </c>
      <c r="J50" s="39">
        <v>81</v>
      </c>
      <c r="K50" s="285"/>
      <c r="L50" s="37" t="s">
        <v>74</v>
      </c>
      <c r="M50" s="281">
        <v>5.3475469559067144E-2</v>
      </c>
      <c r="N50" s="43">
        <v>-3.3914919440254723E-2</v>
      </c>
      <c r="O50" s="43" t="s">
        <v>74</v>
      </c>
      <c r="P50" s="282">
        <v>607.02805244301328</v>
      </c>
      <c r="Q50" s="43">
        <v>-6.9356467561600731E-3</v>
      </c>
      <c r="R50" s="183">
        <v>32412.300331062132</v>
      </c>
      <c r="S50" s="43">
        <v>-2.3220284226475843E-3</v>
      </c>
      <c r="T50" s="39">
        <v>81</v>
      </c>
      <c r="U50" s="51">
        <v>0</v>
      </c>
      <c r="V50" s="39">
        <v>4325</v>
      </c>
      <c r="W50" s="51">
        <v>4.6136183335127147E-3</v>
      </c>
      <c r="X50" s="283">
        <v>53.395061728395063</v>
      </c>
      <c r="Y50" s="283">
        <v>53.641975308641975</v>
      </c>
      <c r="Z50" s="55">
        <v>4.6136183335127147E-3</v>
      </c>
      <c r="AA50" s="51"/>
      <c r="AB50" s="220"/>
      <c r="AC50" s="220"/>
      <c r="AJ50" s="59"/>
      <c r="AK50" s="59"/>
      <c r="AL50" s="59"/>
      <c r="AM50" s="59"/>
      <c r="AN50" s="59"/>
    </row>
    <row r="51" spans="1:40" ht="15" x14ac:dyDescent="0.25">
      <c r="A51" s="37" t="s">
        <v>75</v>
      </c>
      <c r="B51" s="2">
        <v>2020</v>
      </c>
      <c r="C51" s="279">
        <v>0.15</v>
      </c>
      <c r="D51" s="279">
        <v>2</v>
      </c>
      <c r="E51" s="43">
        <v>-0.12004428778578352</v>
      </c>
      <c r="F51" s="39">
        <v>573.8346687984988</v>
      </c>
      <c r="G51" s="39">
        <v>31635.987955535926</v>
      </c>
      <c r="H51" s="39">
        <v>3385050.7112423442</v>
      </c>
      <c r="I51" s="39">
        <v>5899</v>
      </c>
      <c r="J51" s="39">
        <v>107</v>
      </c>
      <c r="K51" s="285"/>
      <c r="L51" s="37" t="s">
        <v>75</v>
      </c>
      <c r="M51" s="281">
        <v>-8.2569239905680547E-2</v>
      </c>
      <c r="N51" s="43">
        <v>-3.7475047880102974E-2</v>
      </c>
      <c r="O51" s="43" t="s">
        <v>75</v>
      </c>
      <c r="P51" s="282">
        <v>583.67655794463678</v>
      </c>
      <c r="Q51" s="43">
        <v>-1.7005668888913729E-2</v>
      </c>
      <c r="R51" s="183">
        <v>32238.58371451218</v>
      </c>
      <c r="S51" s="43">
        <v>-1.8868655285982482E-2</v>
      </c>
      <c r="T51" s="39">
        <v>107</v>
      </c>
      <c r="U51" s="51">
        <v>0</v>
      </c>
      <c r="V51" s="39">
        <v>5910</v>
      </c>
      <c r="W51" s="51">
        <v>-1.8629863970686634E-3</v>
      </c>
      <c r="X51" s="283">
        <v>55.233644859813083</v>
      </c>
      <c r="Y51" s="283">
        <v>55.13084112149533</v>
      </c>
      <c r="Z51" s="55">
        <v>-1.8629863970685522E-3</v>
      </c>
      <c r="AA51" s="51"/>
      <c r="AB51" s="220"/>
      <c r="AC51" s="220"/>
      <c r="AJ51" s="59"/>
      <c r="AK51" s="59"/>
      <c r="AL51" s="59"/>
      <c r="AM51" s="59"/>
      <c r="AN51" s="59"/>
    </row>
    <row r="52" spans="1:40" ht="15" x14ac:dyDescent="0.25">
      <c r="A52" s="37" t="s">
        <v>76</v>
      </c>
      <c r="B52" s="2">
        <v>2020</v>
      </c>
      <c r="C52" s="279">
        <v>0.15</v>
      </c>
      <c r="D52" s="279">
        <v>2</v>
      </c>
      <c r="E52" s="43">
        <v>-0.20579681615083897</v>
      </c>
      <c r="F52" s="39">
        <v>850.05557830217208</v>
      </c>
      <c r="G52" s="39">
        <v>3391.8650252197626</v>
      </c>
      <c r="H52" s="39">
        <v>2415007.897956471</v>
      </c>
      <c r="I52" s="39">
        <v>2841</v>
      </c>
      <c r="J52" s="39">
        <v>712</v>
      </c>
      <c r="K52" s="285"/>
      <c r="L52" s="37" t="s">
        <v>76</v>
      </c>
      <c r="M52" s="281">
        <v>-0.14605965302059901</v>
      </c>
      <c r="N52" s="43">
        <v>-5.9737163130239967E-2</v>
      </c>
      <c r="O52" s="43" t="s">
        <v>76</v>
      </c>
      <c r="P52" s="282">
        <v>869.43322400376212</v>
      </c>
      <c r="Q52" s="43">
        <v>-2.2539799105048403E-2</v>
      </c>
      <c r="R52" s="183">
        <v>3477.7328960150485</v>
      </c>
      <c r="S52" s="43">
        <v>-2.5000689782726744E-2</v>
      </c>
      <c r="T52" s="39">
        <v>712</v>
      </c>
      <c r="U52" s="51">
        <v>0</v>
      </c>
      <c r="V52" s="39">
        <v>2848</v>
      </c>
      <c r="W52" s="51">
        <v>-2.4608906776784215E-3</v>
      </c>
      <c r="X52" s="283">
        <v>4</v>
      </c>
      <c r="Y52" s="283">
        <v>3.9901685393258428</v>
      </c>
      <c r="Z52" s="55">
        <v>-2.4608906776784215E-3</v>
      </c>
      <c r="AA52" s="51"/>
      <c r="AB52" s="220"/>
      <c r="AC52" s="220"/>
      <c r="AJ52" s="59"/>
      <c r="AK52" s="59"/>
      <c r="AL52" s="59"/>
      <c r="AM52" s="59"/>
      <c r="AN52" s="59"/>
    </row>
    <row r="53" spans="1:40" ht="15" x14ac:dyDescent="0.25">
      <c r="A53" s="37" t="s">
        <v>444</v>
      </c>
      <c r="B53" s="2">
        <v>2020</v>
      </c>
      <c r="C53" s="279">
        <v>0.3</v>
      </c>
      <c r="D53" s="279">
        <v>3</v>
      </c>
      <c r="E53" s="43">
        <v>4.6925588341858469E-2</v>
      </c>
      <c r="F53" s="39">
        <v>640.77242784089322</v>
      </c>
      <c r="G53" s="39">
        <v>28792.749686086012</v>
      </c>
      <c r="H53" s="39">
        <v>36451621.102584891</v>
      </c>
      <c r="I53" s="39">
        <v>56887</v>
      </c>
      <c r="J53" s="39">
        <v>1266</v>
      </c>
      <c r="K53" s="285"/>
      <c r="L53" s="37" t="s">
        <v>444</v>
      </c>
      <c r="M53" s="281">
        <v>7.5787977646413304E-2</v>
      </c>
      <c r="N53" s="43">
        <v>-2.8862389304554835E-2</v>
      </c>
      <c r="O53" s="43" t="s">
        <v>444</v>
      </c>
      <c r="P53" s="282">
        <v>675.34939450594277</v>
      </c>
      <c r="Q53" s="43">
        <v>-5.2555811328554067E-2</v>
      </c>
      <c r="R53" s="183">
        <v>30198.983177040183</v>
      </c>
      <c r="S53" s="43">
        <v>-4.7684645742158228E-2</v>
      </c>
      <c r="T53" s="39">
        <v>1268</v>
      </c>
      <c r="U53" s="51">
        <v>-1.5785322930497267E-3</v>
      </c>
      <c r="V53" s="39">
        <v>56700</v>
      </c>
      <c r="W53" s="51">
        <v>3.2926332933459683E-3</v>
      </c>
      <c r="X53" s="283">
        <v>44.716088328075713</v>
      </c>
      <c r="Y53" s="283">
        <v>44.934439178515007</v>
      </c>
      <c r="Z53" s="55">
        <v>4.8711655863956432E-3</v>
      </c>
      <c r="AA53" s="51"/>
      <c r="AB53" s="220"/>
      <c r="AC53" s="220"/>
      <c r="AJ53" s="59"/>
      <c r="AK53" s="59"/>
      <c r="AL53" s="59"/>
      <c r="AM53" s="59"/>
      <c r="AN53" s="59"/>
    </row>
    <row r="54" spans="1:40" ht="15" x14ac:dyDescent="0.25">
      <c r="A54" s="37" t="s">
        <v>78</v>
      </c>
      <c r="B54" s="2">
        <v>2020</v>
      </c>
      <c r="C54" s="279">
        <v>0.3</v>
      </c>
      <c r="D54" s="279">
        <v>3</v>
      </c>
      <c r="E54" s="43">
        <v>4.6920831458690899E-3</v>
      </c>
      <c r="F54" s="39">
        <v>695.11059451695087</v>
      </c>
      <c r="G54" s="39">
        <v>40648.171811184424</v>
      </c>
      <c r="H54" s="39">
        <v>5365558.6790763438</v>
      </c>
      <c r="I54" s="39">
        <v>7719</v>
      </c>
      <c r="J54" s="39">
        <v>132</v>
      </c>
      <c r="K54" s="285"/>
      <c r="L54" s="37" t="s">
        <v>78</v>
      </c>
      <c r="M54" s="281">
        <v>1.9247496448927176E-2</v>
      </c>
      <c r="N54" s="43">
        <v>-1.4555413303058085E-2</v>
      </c>
      <c r="O54" s="43" t="s">
        <v>78</v>
      </c>
      <c r="P54" s="282">
        <v>748.15154653536445</v>
      </c>
      <c r="Q54" s="43">
        <v>-7.353459806688932E-2</v>
      </c>
      <c r="R54" s="183">
        <v>40405.851327656164</v>
      </c>
      <c r="S54" s="43">
        <v>5.9792517653359514E-3</v>
      </c>
      <c r="T54" s="39">
        <v>132</v>
      </c>
      <c r="U54" s="51">
        <v>0</v>
      </c>
      <c r="V54" s="39">
        <v>7129</v>
      </c>
      <c r="W54" s="51">
        <v>7.9513849832225314E-2</v>
      </c>
      <c r="X54" s="283">
        <v>54.007575757575758</v>
      </c>
      <c r="Y54" s="283">
        <v>58.477272727272727</v>
      </c>
      <c r="Z54" s="55">
        <v>7.9513849832225314E-2</v>
      </c>
      <c r="AA54" s="51"/>
      <c r="AB54" s="220"/>
      <c r="AC54" s="220"/>
      <c r="AJ54" s="59"/>
      <c r="AK54" s="59"/>
      <c r="AL54" s="59"/>
      <c r="AM54" s="59"/>
      <c r="AN54" s="59"/>
    </row>
    <row r="55" spans="1:40" ht="15" x14ac:dyDescent="0.25">
      <c r="A55" s="37" t="s">
        <v>79</v>
      </c>
      <c r="B55" s="2">
        <v>2020</v>
      </c>
      <c r="C55" s="279">
        <v>0.6</v>
      </c>
      <c r="D55" s="279">
        <v>5</v>
      </c>
      <c r="E55" s="43">
        <v>0.52892418352763926</v>
      </c>
      <c r="F55" s="39">
        <v>1158.6461775369332</v>
      </c>
      <c r="G55" s="39">
        <v>31119.934299500776</v>
      </c>
      <c r="H55" s="39">
        <v>902789294.02851748</v>
      </c>
      <c r="I55" s="39">
        <v>779176</v>
      </c>
      <c r="J55" s="39">
        <v>29010</v>
      </c>
      <c r="K55" s="285"/>
      <c r="L55" s="37" t="s">
        <v>79</v>
      </c>
      <c r="M55" s="281">
        <v>0.52919520422641086</v>
      </c>
      <c r="N55" s="43">
        <v>-2.7102069877160684E-4</v>
      </c>
      <c r="O55" s="43" t="s">
        <v>79</v>
      </c>
      <c r="P55" s="282">
        <v>1164.117136808185</v>
      </c>
      <c r="Q55" s="43">
        <v>-4.71074203270966E-3</v>
      </c>
      <c r="R55" s="183">
        <v>31348.751244214851</v>
      </c>
      <c r="S55" s="43">
        <v>-7.325845455765337E-3</v>
      </c>
      <c r="T55" s="39">
        <v>28887</v>
      </c>
      <c r="U55" s="51">
        <v>4.2489312070561188E-3</v>
      </c>
      <c r="V55" s="39">
        <v>777904</v>
      </c>
      <c r="W55" s="51">
        <v>1.6338277840003061E-3</v>
      </c>
      <c r="X55" s="283">
        <v>26.929206909682556</v>
      </c>
      <c r="Y55" s="283">
        <v>26.858876249569114</v>
      </c>
      <c r="Z55" s="55">
        <v>-2.6151034230555907E-3</v>
      </c>
      <c r="AA55" s="51"/>
      <c r="AB55" s="220"/>
      <c r="AC55" s="220"/>
      <c r="AJ55" s="59"/>
      <c r="AK55" s="59"/>
      <c r="AL55" s="59"/>
      <c r="AM55" s="59"/>
      <c r="AN55" s="59"/>
    </row>
    <row r="56" spans="1:40" ht="15" x14ac:dyDescent="0.25">
      <c r="A56" s="37" t="s">
        <v>80</v>
      </c>
      <c r="B56" s="2">
        <v>2020</v>
      </c>
      <c r="C56" s="279">
        <v>0.3</v>
      </c>
      <c r="D56" s="279">
        <v>3</v>
      </c>
      <c r="E56" s="43">
        <v>-3.5850935667538136E-2</v>
      </c>
      <c r="F56" s="39">
        <v>629.55971858401495</v>
      </c>
      <c r="G56" s="39">
        <v>27593.340352491883</v>
      </c>
      <c r="H56" s="39">
        <v>106703447.14308611</v>
      </c>
      <c r="I56" s="39">
        <v>169489</v>
      </c>
      <c r="J56" s="39">
        <v>3867</v>
      </c>
      <c r="K56" s="285"/>
      <c r="L56" s="37" t="s">
        <v>80</v>
      </c>
      <c r="M56" s="281">
        <v>-3.1040446594727798E-2</v>
      </c>
      <c r="N56" s="43">
        <v>-4.8104890728103387E-3</v>
      </c>
      <c r="O56" s="43" t="s">
        <v>80</v>
      </c>
      <c r="P56" s="282">
        <v>647.5042554709313</v>
      </c>
      <c r="Q56" s="43">
        <v>-2.8104650028907715E-2</v>
      </c>
      <c r="R56" s="183">
        <v>28395.509009277543</v>
      </c>
      <c r="S56" s="43">
        <v>-2.8656547155373895E-2</v>
      </c>
      <c r="T56" s="39">
        <v>3823</v>
      </c>
      <c r="U56" s="51">
        <v>1.1443557910884281E-2</v>
      </c>
      <c r="V56" s="39">
        <v>167653</v>
      </c>
      <c r="W56" s="51">
        <v>1.089166078441795E-2</v>
      </c>
      <c r="X56" s="283">
        <v>43.853779754119799</v>
      </c>
      <c r="Y56" s="283">
        <v>43.829583656581327</v>
      </c>
      <c r="Z56" s="55">
        <v>-5.5189712646621833E-4</v>
      </c>
      <c r="AA56" s="51"/>
      <c r="AB56" s="220"/>
      <c r="AC56" s="220"/>
      <c r="AJ56" s="59"/>
      <c r="AK56" s="59"/>
      <c r="AL56" s="59"/>
      <c r="AM56" s="59"/>
      <c r="AN56" s="59"/>
    </row>
    <row r="57" spans="1:40" ht="15" x14ac:dyDescent="0.25">
      <c r="A57" s="37" t="s">
        <v>81</v>
      </c>
      <c r="B57" s="2">
        <v>2020</v>
      </c>
      <c r="C57" s="279">
        <v>0</v>
      </c>
      <c r="D57" s="279">
        <v>1</v>
      </c>
      <c r="E57" s="43">
        <v>-0.45427548902336484</v>
      </c>
      <c r="F57" s="39">
        <v>459.12948230738209</v>
      </c>
      <c r="G57" s="39">
        <v>22464.211577637481</v>
      </c>
      <c r="H57" s="39">
        <v>6537085.5690925065</v>
      </c>
      <c r="I57" s="39">
        <v>14238</v>
      </c>
      <c r="J57" s="39">
        <v>291</v>
      </c>
      <c r="K57" s="285"/>
      <c r="L57" s="37" t="s">
        <v>81</v>
      </c>
      <c r="M57" s="281">
        <v>-0.45101438906189623</v>
      </c>
      <c r="N57" s="43">
        <v>-3.2610999614686165E-3</v>
      </c>
      <c r="O57" s="43" t="s">
        <v>81</v>
      </c>
      <c r="P57" s="282">
        <v>467.9763310073107</v>
      </c>
      <c r="Q57" s="43">
        <v>-1.9085453058951804E-2</v>
      </c>
      <c r="R57" s="183">
        <v>22912.841129704098</v>
      </c>
      <c r="S57" s="287">
        <v>-1.9774055102550123E-2</v>
      </c>
      <c r="T57" s="207">
        <v>286</v>
      </c>
      <c r="U57" s="264">
        <v>1.7331456351639941E-2</v>
      </c>
      <c r="V57" s="39">
        <v>14003</v>
      </c>
      <c r="W57" s="51">
        <v>1.6642854308041525E-2</v>
      </c>
      <c r="X57" s="283">
        <v>48.96153846153846</v>
      </c>
      <c r="Y57" s="283">
        <v>48.927835051546388</v>
      </c>
      <c r="Z57" s="55">
        <v>-6.8860204359848438E-4</v>
      </c>
      <c r="AA57" s="51"/>
      <c r="AB57" s="220"/>
      <c r="AC57" s="220"/>
      <c r="AJ57" s="59"/>
      <c r="AK57" s="59"/>
      <c r="AL57" s="59"/>
      <c r="AM57" s="59"/>
      <c r="AN57" s="59"/>
    </row>
    <row r="58" spans="1:40" ht="15" x14ac:dyDescent="0.25">
      <c r="A58" s="37" t="s">
        <v>82</v>
      </c>
      <c r="B58" s="2">
        <v>2020</v>
      </c>
      <c r="C58" s="279">
        <v>0.3</v>
      </c>
      <c r="D58" s="279">
        <v>3</v>
      </c>
      <c r="E58" s="43">
        <v>7.087494789790616E-2</v>
      </c>
      <c r="F58" s="39">
        <v>797.17145550850569</v>
      </c>
      <c r="G58" s="39">
        <v>28165.600174402396</v>
      </c>
      <c r="H58" s="39">
        <v>46585902.688461564</v>
      </c>
      <c r="I58" s="39">
        <v>58439</v>
      </c>
      <c r="J58" s="39">
        <v>1654</v>
      </c>
      <c r="K58" s="285"/>
      <c r="L58" s="37" t="s">
        <v>82</v>
      </c>
      <c r="M58" s="281">
        <v>9.1091064220994486E-2</v>
      </c>
      <c r="N58" s="43">
        <v>-2.0216116323088326E-2</v>
      </c>
      <c r="O58" s="43" t="s">
        <v>82</v>
      </c>
      <c r="P58" s="282">
        <v>832.91230360532484</v>
      </c>
      <c r="Q58" s="43">
        <v>-4.3858577077572652E-2</v>
      </c>
      <c r="R58" s="183">
        <v>29240.882425600532</v>
      </c>
      <c r="S58" s="43">
        <v>-3.7466431792829012E-2</v>
      </c>
      <c r="T58" s="39">
        <v>1648</v>
      </c>
      <c r="U58" s="51">
        <v>3.6341651142196693E-3</v>
      </c>
      <c r="V58" s="39">
        <v>57856</v>
      </c>
      <c r="W58" s="51">
        <v>1.0026310398963387E-2</v>
      </c>
      <c r="X58" s="283">
        <v>35.106796116504853</v>
      </c>
      <c r="Y58" s="283">
        <v>35.331922611850061</v>
      </c>
      <c r="Z58" s="55">
        <v>6.3921452847438536E-3</v>
      </c>
      <c r="AA58" s="51"/>
      <c r="AB58" s="220"/>
      <c r="AC58" s="220"/>
      <c r="AJ58" s="59"/>
      <c r="AK58" s="59"/>
      <c r="AL58" s="59"/>
      <c r="AM58" s="59"/>
      <c r="AN58" s="59"/>
    </row>
    <row r="59" spans="1:40" ht="15" x14ac:dyDescent="0.25">
      <c r="A59" s="37" t="s">
        <v>83</v>
      </c>
      <c r="B59" s="2">
        <v>2020</v>
      </c>
      <c r="C59" s="279">
        <v>0</v>
      </c>
      <c r="D59" s="279">
        <v>1</v>
      </c>
      <c r="E59" s="43">
        <v>-0.2659699795391493</v>
      </c>
      <c r="F59" s="39">
        <v>493.67438440469118</v>
      </c>
      <c r="G59" s="39">
        <v>24038.145025243808</v>
      </c>
      <c r="H59" s="39">
        <v>11874843.642470442</v>
      </c>
      <c r="I59" s="39">
        <v>24054</v>
      </c>
      <c r="J59" s="39">
        <v>494</v>
      </c>
      <c r="K59" s="285"/>
      <c r="L59" s="37" t="s">
        <v>83</v>
      </c>
      <c r="M59" s="281">
        <v>-0.2301809548242221</v>
      </c>
      <c r="N59" s="43">
        <v>-3.5789024714927203E-2</v>
      </c>
      <c r="O59" s="43" t="s">
        <v>83</v>
      </c>
      <c r="P59" s="282">
        <v>511.74664207231223</v>
      </c>
      <c r="Q59" s="43">
        <v>-3.5953503885547702E-2</v>
      </c>
      <c r="R59" s="183">
        <v>24714.229669386114</v>
      </c>
      <c r="S59" s="43">
        <v>-2.7737233048816926E-2</v>
      </c>
      <c r="T59" s="39">
        <v>490</v>
      </c>
      <c r="U59" s="51">
        <v>8.1301260832503091E-3</v>
      </c>
      <c r="V59" s="39">
        <v>23664</v>
      </c>
      <c r="W59" s="51">
        <v>1.6346396919980983E-2</v>
      </c>
      <c r="X59" s="283">
        <v>48.293877551020408</v>
      </c>
      <c r="Y59" s="283">
        <v>48.692307692307693</v>
      </c>
      <c r="Z59" s="55">
        <v>8.2162708367307553E-3</v>
      </c>
      <c r="AA59" s="51"/>
      <c r="AB59" s="220"/>
      <c r="AC59" s="220"/>
      <c r="AJ59" s="59"/>
      <c r="AK59" s="59"/>
      <c r="AL59" s="59"/>
      <c r="AM59" s="59"/>
      <c r="AN59" s="59"/>
    </row>
    <row r="60" spans="1:40" ht="15" x14ac:dyDescent="0.25">
      <c r="A60" s="37" t="s">
        <v>84</v>
      </c>
      <c r="B60" s="2">
        <v>2020</v>
      </c>
      <c r="C60" s="279">
        <v>0.3</v>
      </c>
      <c r="D60" s="279">
        <v>3</v>
      </c>
      <c r="E60" s="43">
        <v>6.1159100074972994E-2</v>
      </c>
      <c r="F60" s="39">
        <v>849.28534980239522</v>
      </c>
      <c r="G60" s="39">
        <v>15606.629356606873</v>
      </c>
      <c r="H60" s="39">
        <v>3277392.1648874432</v>
      </c>
      <c r="I60" s="39">
        <v>3859</v>
      </c>
      <c r="J60" s="39">
        <v>210</v>
      </c>
      <c r="K60" s="285"/>
      <c r="L60" s="37" t="s">
        <v>84</v>
      </c>
      <c r="M60" s="281">
        <v>9.403098722315778E-2</v>
      </c>
      <c r="N60" s="43">
        <v>-3.2871887148184786E-2</v>
      </c>
      <c r="O60" s="43" t="s">
        <v>84</v>
      </c>
      <c r="P60" s="282">
        <v>846.89996438856429</v>
      </c>
      <c r="Q60" s="43">
        <v>2.8126490265394854E-3</v>
      </c>
      <c r="R60" s="183">
        <v>15594.359921193274</v>
      </c>
      <c r="S60" s="43">
        <v>7.8647737331610226E-4</v>
      </c>
      <c r="T60" s="39">
        <v>208</v>
      </c>
      <c r="U60" s="51">
        <v>9.5694510161506725E-3</v>
      </c>
      <c r="V60" s="39">
        <v>3830</v>
      </c>
      <c r="W60" s="51">
        <v>7.5432793629269974E-3</v>
      </c>
      <c r="X60" s="283">
        <v>18.41346153846154</v>
      </c>
      <c r="Y60" s="283">
        <v>18.376190476190477</v>
      </c>
      <c r="Z60" s="55">
        <v>-2.0261716532237262E-3</v>
      </c>
      <c r="AA60" s="51"/>
      <c r="AB60" s="220"/>
      <c r="AC60" s="220"/>
      <c r="AJ60" s="59"/>
      <c r="AK60" s="59"/>
      <c r="AL60" s="59"/>
      <c r="AM60" s="59"/>
      <c r="AN60" s="59"/>
    </row>
    <row r="61" spans="1:40" ht="15" x14ac:dyDescent="0.25">
      <c r="A61" s="37" t="s">
        <v>85</v>
      </c>
      <c r="B61" s="2">
        <v>2020</v>
      </c>
      <c r="C61" s="279">
        <v>0.3</v>
      </c>
      <c r="D61" s="279">
        <v>3</v>
      </c>
      <c r="E61" s="43">
        <v>-9.0922845980184297E-2</v>
      </c>
      <c r="F61" s="39">
        <v>588.42286650323831</v>
      </c>
      <c r="G61" s="39">
        <v>24427.197437351933</v>
      </c>
      <c r="H61" s="39">
        <v>14094492.921352066</v>
      </c>
      <c r="I61" s="39">
        <v>23953</v>
      </c>
      <c r="J61" s="39">
        <v>577</v>
      </c>
      <c r="K61" s="39"/>
      <c r="L61" s="37" t="s">
        <v>85</v>
      </c>
      <c r="M61" s="43">
        <v>-5.9179620349707661E-2</v>
      </c>
      <c r="N61" s="43">
        <v>-3.1743225630476636E-2</v>
      </c>
      <c r="O61" s="43" t="s">
        <v>85</v>
      </c>
      <c r="P61" s="282">
        <v>601.06143675968701</v>
      </c>
      <c r="Q61" s="43">
        <v>-2.1251303390172116E-2</v>
      </c>
      <c r="R61" s="183">
        <v>25517.204638437142</v>
      </c>
      <c r="S61" s="43">
        <v>-4.3655755754750301E-2</v>
      </c>
      <c r="T61" s="39">
        <v>560</v>
      </c>
      <c r="U61" s="51">
        <v>2.9905482778904539E-2</v>
      </c>
      <c r="V61" s="39">
        <v>23774</v>
      </c>
      <c r="W61" s="51">
        <v>7.5010304143267436E-3</v>
      </c>
      <c r="X61" s="36">
        <v>42.453571428571429</v>
      </c>
      <c r="Y61" s="36">
        <v>41.512998266897746</v>
      </c>
      <c r="Z61" s="55">
        <v>-2.2404452364578054E-2</v>
      </c>
      <c r="AA61" s="51"/>
      <c r="AB61" s="36"/>
      <c r="AC61" s="36"/>
      <c r="AJ61" s="59"/>
      <c r="AK61" s="59"/>
      <c r="AL61" s="59"/>
      <c r="AM61" s="59"/>
      <c r="AN61" s="59"/>
    </row>
    <row r="62" spans="1:40" ht="15" x14ac:dyDescent="0.25">
      <c r="A62" s="37"/>
      <c r="C62" s="279"/>
      <c r="D62" s="279"/>
      <c r="E62" s="43"/>
      <c r="F62" s="39"/>
      <c r="G62" s="39"/>
      <c r="H62" s="39"/>
      <c r="I62" s="39"/>
      <c r="J62" s="39"/>
      <c r="K62" s="285"/>
      <c r="L62" s="39"/>
      <c r="M62" s="183"/>
      <c r="N62" s="39"/>
      <c r="O62" s="43"/>
      <c r="P62" s="282"/>
      <c r="Q62" s="39"/>
      <c r="R62" s="183"/>
      <c r="S62" s="39"/>
      <c r="T62" s="39"/>
      <c r="U62" s="39"/>
      <c r="V62" s="39"/>
      <c r="W62" s="39"/>
      <c r="X62" s="39"/>
      <c r="Y62" s="39"/>
      <c r="Z62" s="39"/>
      <c r="AA62" s="39"/>
      <c r="AB62" s="220"/>
    </row>
    <row r="63" spans="1:40" ht="15" x14ac:dyDescent="0.25">
      <c r="A63" s="37"/>
      <c r="C63" s="279"/>
      <c r="D63" s="279"/>
      <c r="E63" s="43"/>
      <c r="F63" s="39"/>
      <c r="G63" s="39"/>
      <c r="H63" s="39"/>
      <c r="I63" s="39"/>
      <c r="J63" s="39"/>
      <c r="K63" s="285"/>
      <c r="L63" s="39"/>
      <c r="N63" s="79"/>
      <c r="O63" s="43"/>
      <c r="P63" s="282"/>
      <c r="S63" s="39"/>
      <c r="T63" s="39"/>
      <c r="U63" s="39"/>
      <c r="V63" s="39"/>
      <c r="W63" s="39"/>
      <c r="X63" s="39"/>
      <c r="Y63" s="39"/>
      <c r="Z63" s="39"/>
      <c r="AA63" s="39"/>
    </row>
    <row r="64" spans="1:40" ht="15" x14ac:dyDescent="0.25">
      <c r="A64" s="37"/>
      <c r="C64" s="279"/>
      <c r="D64" s="279"/>
      <c r="E64" s="43"/>
      <c r="F64" s="39"/>
      <c r="G64" s="39"/>
      <c r="H64" s="39"/>
      <c r="I64" s="39"/>
      <c r="J64" s="39"/>
      <c r="K64" s="285"/>
      <c r="L64" s="39"/>
      <c r="O64" s="43"/>
      <c r="P64" s="282"/>
      <c r="S64" s="39"/>
      <c r="T64" s="39"/>
      <c r="U64" s="39"/>
      <c r="V64" s="39"/>
      <c r="W64" s="39"/>
      <c r="X64" s="39"/>
      <c r="Y64" s="39"/>
      <c r="Z64" s="39"/>
      <c r="AA64" s="39"/>
    </row>
    <row r="65" spans="1:10" ht="15" x14ac:dyDescent="0.25">
      <c r="A65" s="37"/>
      <c r="C65" s="279"/>
      <c r="D65" s="279"/>
      <c r="E65" s="43"/>
      <c r="F65" s="39"/>
      <c r="G65" s="39"/>
      <c r="H65" s="39"/>
      <c r="I65" s="39"/>
      <c r="J65" s="39"/>
    </row>
    <row r="66" spans="1:10" ht="15" x14ac:dyDescent="0.25">
      <c r="A66" s="37"/>
      <c r="C66" s="279"/>
      <c r="D66" s="279"/>
      <c r="E66" s="43"/>
      <c r="F66" s="39"/>
      <c r="G66" s="39"/>
      <c r="H66" s="39"/>
      <c r="I66" s="39"/>
      <c r="J66" s="39"/>
    </row>
    <row r="67" spans="1:10" ht="15" x14ac:dyDescent="0.25">
      <c r="A67" s="37"/>
      <c r="C67" s="279"/>
      <c r="D67" s="279"/>
      <c r="E67" s="43"/>
      <c r="F67" s="39"/>
      <c r="G67" s="39"/>
      <c r="H67" s="39"/>
      <c r="I67" s="39"/>
      <c r="J67" s="39"/>
    </row>
    <row r="68" spans="1:10" ht="15" x14ac:dyDescent="0.25">
      <c r="A68" s="37"/>
      <c r="C68" s="279"/>
      <c r="D68" s="279"/>
      <c r="E68" s="43"/>
      <c r="F68" s="39"/>
      <c r="G68" s="39"/>
      <c r="H68" s="39"/>
      <c r="I68" s="39"/>
      <c r="J68" s="39"/>
    </row>
    <row r="69" spans="1:10" ht="15" x14ac:dyDescent="0.25">
      <c r="A69" s="37"/>
      <c r="C69" s="279"/>
      <c r="D69" s="279"/>
      <c r="E69" s="43"/>
      <c r="F69" s="39"/>
      <c r="G69" s="39"/>
      <c r="H69" s="39"/>
      <c r="I69" s="39"/>
      <c r="J69" s="39"/>
    </row>
    <row r="70" spans="1:10" ht="15" x14ac:dyDescent="0.25">
      <c r="A70" s="37"/>
      <c r="C70" s="279"/>
      <c r="D70" s="279"/>
      <c r="E70" s="43"/>
      <c r="F70" s="39"/>
      <c r="G70" s="39"/>
      <c r="H70" s="39"/>
      <c r="I70" s="39"/>
      <c r="J70" s="39"/>
    </row>
    <row r="71" spans="1:10" ht="15" x14ac:dyDescent="0.25">
      <c r="A71" s="37"/>
      <c r="C71" s="279"/>
      <c r="D71" s="279"/>
      <c r="E71" s="43"/>
      <c r="F71" s="39"/>
      <c r="G71" s="39"/>
      <c r="H71" s="39"/>
      <c r="I71" s="39"/>
      <c r="J71" s="39"/>
    </row>
    <row r="72" spans="1:10" ht="15" x14ac:dyDescent="0.25">
      <c r="A72" s="37"/>
      <c r="C72" s="279"/>
      <c r="D72" s="279"/>
      <c r="E72" s="43"/>
      <c r="F72" s="39"/>
      <c r="G72" s="39"/>
      <c r="H72" s="39"/>
      <c r="I72" s="39"/>
      <c r="J72" s="39"/>
    </row>
    <row r="73" spans="1:10" ht="15" x14ac:dyDescent="0.25">
      <c r="A73" s="37"/>
      <c r="C73" s="279"/>
      <c r="D73" s="279"/>
      <c r="E73" s="43"/>
      <c r="F73" s="39"/>
      <c r="G73" s="39"/>
      <c r="H73" s="39"/>
      <c r="I73" s="39"/>
      <c r="J73" s="39"/>
    </row>
    <row r="74" spans="1:10" ht="15" x14ac:dyDescent="0.25">
      <c r="A74" s="37"/>
      <c r="C74" s="279"/>
      <c r="D74" s="279"/>
      <c r="E74" s="43"/>
      <c r="F74" s="39"/>
      <c r="G74" s="39"/>
      <c r="H74" s="39"/>
      <c r="I74" s="39"/>
      <c r="J74" s="39"/>
    </row>
    <row r="75" spans="1:10" x14ac:dyDescent="0.2">
      <c r="A75" s="37"/>
    </row>
    <row r="76" spans="1:10" x14ac:dyDescent="0.2">
      <c r="A76" s="37"/>
    </row>
    <row r="77" spans="1:10" x14ac:dyDescent="0.2">
      <c r="A77" s="37"/>
    </row>
    <row r="78" spans="1:10" x14ac:dyDescent="0.2">
      <c r="A78" s="37"/>
    </row>
    <row r="79" spans="1:10" x14ac:dyDescent="0.2">
      <c r="A79" s="37"/>
    </row>
    <row r="80" spans="1:10" x14ac:dyDescent="0.2">
      <c r="A80" s="37"/>
    </row>
    <row r="81" spans="1:1" x14ac:dyDescent="0.2">
      <c r="A81" s="37"/>
    </row>
    <row r="82" spans="1:1" x14ac:dyDescent="0.2">
      <c r="A82" s="37"/>
    </row>
  </sheetData>
  <autoFilter ref="L2:AA61" xr:uid="{00000000-0009-0000-0000-000003000000}"/>
  <conditionalFormatting sqref="X3:Y6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3:Z61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{73FAA0E9-FD66-469F-BCD9-F14E2AB30BF8}</x14:id>
        </ext>
      </extLst>
    </cfRule>
  </conditionalFormatting>
  <pageMargins left="0.7" right="0.7" top="0.75" bottom="0.75" header="0.3" footer="0.3"/>
  <pageSetup scale="68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3FAA0E9-FD66-469F-BCD9-F14E2AB30BF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Z3:Z61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84421-B18A-4125-AB9C-99B33CA95F0F}">
  <sheetPr>
    <tabColor theme="2" tint="-0.249977111117893"/>
    <pageSetUpPr fitToPage="1"/>
  </sheetPr>
  <dimension ref="D3:L59"/>
  <sheetViews>
    <sheetView zoomScale="80" zoomScaleNormal="80" workbookViewId="0">
      <pane ySplit="7" topLeftCell="A8" activePane="bottomLeft" state="frozen"/>
      <selection activeCell="O5" sqref="O5"/>
      <selection pane="bottomLeft" sqref="A1:XFD1048576"/>
    </sheetView>
  </sheetViews>
  <sheetFormatPr defaultColWidth="9.140625" defaultRowHeight="12.75" x14ac:dyDescent="0.2"/>
  <cols>
    <col min="4" max="4" width="3.7109375" customWidth="1"/>
    <col min="5" max="5" width="42.5703125" customWidth="1"/>
    <col min="6" max="7" width="16.140625" customWidth="1"/>
    <col min="8" max="8" width="17.5703125" customWidth="1"/>
    <col min="9" max="9" width="19.85546875" customWidth="1"/>
    <col min="10" max="10" width="14.7109375" customWidth="1"/>
    <col min="11" max="11" width="7.85546875" style="288" customWidth="1"/>
    <col min="12" max="12" width="5.5703125" customWidth="1"/>
    <col min="13" max="16" width="9.140625" customWidth="1"/>
  </cols>
  <sheetData>
    <row r="3" spans="4:12" x14ac:dyDescent="0.2">
      <c r="D3" s="288"/>
      <c r="E3" s="288"/>
      <c r="F3" s="288"/>
      <c r="G3" s="288"/>
      <c r="H3" s="288"/>
      <c r="I3" s="288"/>
      <c r="J3" s="288"/>
      <c r="L3" s="288"/>
    </row>
    <row r="4" spans="4:12" ht="26.25" x14ac:dyDescent="0.4">
      <c r="D4" s="871" t="s">
        <v>445</v>
      </c>
      <c r="E4" s="871"/>
      <c r="F4" s="871"/>
      <c r="G4" s="871"/>
      <c r="H4" s="871"/>
      <c r="I4" s="871"/>
      <c r="J4" s="871"/>
      <c r="K4" s="871"/>
      <c r="L4" s="871"/>
    </row>
    <row r="5" spans="4:12" x14ac:dyDescent="0.2">
      <c r="D5" s="289"/>
      <c r="E5" s="289"/>
      <c r="F5" s="289"/>
      <c r="G5" s="289"/>
      <c r="H5" s="289"/>
      <c r="I5" s="289"/>
      <c r="J5" s="288"/>
      <c r="L5" s="289"/>
    </row>
    <row r="6" spans="4:12" x14ac:dyDescent="0.2">
      <c r="D6" s="289"/>
      <c r="E6" s="289"/>
      <c r="F6" s="289"/>
      <c r="G6" s="289"/>
      <c r="H6" s="289"/>
      <c r="I6" s="289"/>
      <c r="J6" s="288"/>
      <c r="L6" s="289"/>
    </row>
    <row r="7" spans="4:12" s="22" customFormat="1" ht="38.25" x14ac:dyDescent="0.2">
      <c r="D7" s="290"/>
      <c r="E7" s="290"/>
      <c r="F7" s="291" t="s">
        <v>49</v>
      </c>
      <c r="G7" s="291" t="s">
        <v>67</v>
      </c>
      <c r="H7" s="291" t="s">
        <v>71</v>
      </c>
      <c r="I7" s="291" t="s">
        <v>446</v>
      </c>
      <c r="J7" s="292" t="s">
        <v>416</v>
      </c>
      <c r="K7" s="292" t="s">
        <v>447</v>
      </c>
      <c r="L7" s="291"/>
    </row>
    <row r="8" spans="4:12" x14ac:dyDescent="0.2">
      <c r="D8" s="289"/>
      <c r="E8" s="289"/>
      <c r="F8" s="293"/>
      <c r="G8" s="293"/>
      <c r="H8" s="293"/>
      <c r="I8" s="293"/>
      <c r="J8" s="288"/>
      <c r="L8" s="293"/>
    </row>
    <row r="9" spans="4:12" x14ac:dyDescent="0.2">
      <c r="D9" s="289"/>
      <c r="E9" s="289"/>
      <c r="F9" s="293"/>
      <c r="G9" s="293"/>
      <c r="H9" s="293"/>
      <c r="I9" s="293"/>
      <c r="J9" s="288"/>
      <c r="L9" s="293"/>
    </row>
    <row r="10" spans="4:12" x14ac:dyDescent="0.2">
      <c r="D10" s="289" t="s">
        <v>109</v>
      </c>
      <c r="E10" s="289"/>
      <c r="F10" s="294"/>
      <c r="G10" s="294"/>
      <c r="H10" s="289"/>
      <c r="I10" s="289"/>
      <c r="J10" s="288"/>
      <c r="L10" s="289"/>
    </row>
    <row r="11" spans="4:12" x14ac:dyDescent="0.2">
      <c r="D11" s="289"/>
      <c r="E11" s="289"/>
      <c r="F11" s="295" t="s">
        <v>325</v>
      </c>
      <c r="G11" s="295"/>
      <c r="H11" s="296"/>
      <c r="I11" s="296"/>
      <c r="J11" s="297"/>
      <c r="K11" s="297"/>
      <c r="L11" s="296"/>
    </row>
    <row r="12" spans="4:12" hidden="1" x14ac:dyDescent="0.2">
      <c r="D12" s="289"/>
      <c r="E12" s="298">
        <v>2011</v>
      </c>
      <c r="F12" s="299"/>
      <c r="G12" s="299"/>
      <c r="H12" s="299"/>
      <c r="I12" s="299">
        <v>0</v>
      </c>
      <c r="J12" s="297"/>
      <c r="K12" s="297"/>
      <c r="L12" s="295"/>
    </row>
    <row r="13" spans="4:12" hidden="1" x14ac:dyDescent="0.2">
      <c r="D13" s="289"/>
      <c r="E13" s="298">
        <v>2012</v>
      </c>
      <c r="F13" s="299"/>
      <c r="G13" s="299"/>
      <c r="H13" s="299"/>
      <c r="I13" s="299">
        <v>0</v>
      </c>
      <c r="J13" s="297"/>
      <c r="K13" s="297"/>
      <c r="L13" s="295"/>
    </row>
    <row r="14" spans="4:12" hidden="1" x14ac:dyDescent="0.2">
      <c r="D14" s="289"/>
      <c r="E14" s="298">
        <v>2013</v>
      </c>
      <c r="F14" s="300"/>
      <c r="G14" s="294"/>
      <c r="H14" s="294"/>
      <c r="I14" s="299">
        <v>0</v>
      </c>
      <c r="J14" s="297"/>
      <c r="K14" s="297"/>
      <c r="L14" s="295"/>
    </row>
    <row r="15" spans="4:12" hidden="1" x14ac:dyDescent="0.2">
      <c r="D15" s="289"/>
      <c r="E15" s="301">
        <v>2014</v>
      </c>
      <c r="F15" s="300"/>
      <c r="G15" s="294"/>
      <c r="H15" s="294"/>
      <c r="I15" s="299">
        <v>0</v>
      </c>
      <c r="J15" s="297"/>
      <c r="K15" s="297"/>
      <c r="L15" s="295"/>
    </row>
    <row r="16" spans="4:12" hidden="1" x14ac:dyDescent="0.2">
      <c r="D16" s="289"/>
      <c r="E16" s="301">
        <v>2015</v>
      </c>
      <c r="F16" s="300"/>
      <c r="G16" s="294"/>
      <c r="H16" s="294"/>
      <c r="I16" s="299">
        <v>0</v>
      </c>
      <c r="J16" s="297"/>
      <c r="K16" s="297"/>
      <c r="L16" s="295"/>
    </row>
    <row r="17" spans="4:12" hidden="1" x14ac:dyDescent="0.2">
      <c r="D17" s="289"/>
      <c r="E17" s="298">
        <v>2016</v>
      </c>
      <c r="F17" s="300"/>
      <c r="G17" s="294"/>
      <c r="H17" s="294"/>
      <c r="I17" s="299">
        <v>0</v>
      </c>
      <c r="J17" s="297"/>
      <c r="K17" s="297"/>
      <c r="L17" s="295"/>
    </row>
    <row r="18" spans="4:12" s="288" customFormat="1" hidden="1" x14ac:dyDescent="0.2">
      <c r="D18" s="289"/>
      <c r="E18" s="301">
        <v>2017</v>
      </c>
      <c r="F18" s="300"/>
      <c r="G18" s="294"/>
      <c r="H18" s="294"/>
      <c r="I18" s="299">
        <v>0</v>
      </c>
      <c r="J18" s="295"/>
      <c r="K18" s="295"/>
      <c r="L18" s="295"/>
    </row>
    <row r="19" spans="4:12" s="288" customFormat="1" x14ac:dyDescent="0.2">
      <c r="D19" s="289"/>
      <c r="E19" s="301">
        <v>2018</v>
      </c>
      <c r="F19" s="300">
        <v>1363494466.9913483</v>
      </c>
      <c r="G19" s="300">
        <v>9391041.5231859758</v>
      </c>
      <c r="H19" s="300">
        <v>21993301.190603927</v>
      </c>
      <c r="I19" s="299">
        <v>1394878809.7051382</v>
      </c>
      <c r="J19" s="297"/>
      <c r="K19" s="297"/>
      <c r="L19" s="295"/>
    </row>
    <row r="20" spans="4:12" s="288" customFormat="1" x14ac:dyDescent="0.2">
      <c r="D20" s="289"/>
      <c r="E20" s="301">
        <v>2019</v>
      </c>
      <c r="F20" s="300">
        <v>1412623382.278512</v>
      </c>
      <c r="G20" s="300">
        <v>9713585.2407991923</v>
      </c>
      <c r="H20" s="300">
        <v>21850013.006455351</v>
      </c>
      <c r="I20" s="299">
        <v>1444186980.5257666</v>
      </c>
      <c r="J20" s="297"/>
      <c r="K20" s="297"/>
      <c r="L20" s="295"/>
    </row>
    <row r="21" spans="4:12" s="288" customFormat="1" x14ac:dyDescent="0.2">
      <c r="D21" s="289"/>
      <c r="E21" s="301">
        <v>2020</v>
      </c>
      <c r="F21" s="300">
        <v>1393714229.0196779</v>
      </c>
      <c r="G21" s="300">
        <v>10550111.371269602</v>
      </c>
      <c r="H21" s="300">
        <v>21686682.144233696</v>
      </c>
      <c r="I21" s="299">
        <v>1425951022.5351813</v>
      </c>
      <c r="J21" s="297"/>
      <c r="K21" s="297"/>
      <c r="L21" s="295"/>
    </row>
    <row r="22" spans="4:12" s="288" customFormat="1" x14ac:dyDescent="0.2">
      <c r="D22" s="289"/>
      <c r="E22" s="301"/>
      <c r="F22" s="299"/>
      <c r="G22" s="299"/>
      <c r="H22" s="299"/>
      <c r="I22" s="299"/>
      <c r="J22" s="297"/>
      <c r="K22" s="297"/>
      <c r="L22" s="295"/>
    </row>
    <row r="23" spans="4:12" s="288" customFormat="1" x14ac:dyDescent="0.2">
      <c r="D23" s="289" t="s">
        <v>448</v>
      </c>
      <c r="E23" s="301"/>
      <c r="F23" s="302"/>
      <c r="G23" s="302"/>
      <c r="H23" s="302"/>
      <c r="I23" s="302"/>
      <c r="J23" s="297"/>
      <c r="K23" s="297"/>
      <c r="L23" s="302"/>
    </row>
    <row r="24" spans="4:12" s="288" customFormat="1" x14ac:dyDescent="0.2">
      <c r="D24" s="289"/>
      <c r="E24" s="301"/>
      <c r="F24" s="302"/>
      <c r="G24" s="302"/>
      <c r="H24" s="302"/>
      <c r="I24" s="302"/>
      <c r="J24" s="297"/>
      <c r="K24" s="297"/>
      <c r="L24" s="302"/>
    </row>
    <row r="25" spans="4:12" s="288" customFormat="1" hidden="1" x14ac:dyDescent="0.2">
      <c r="D25" s="289"/>
      <c r="E25" s="298">
        <v>2011</v>
      </c>
      <c r="F25" s="295">
        <v>0</v>
      </c>
      <c r="G25" s="295"/>
      <c r="H25" s="295">
        <v>0</v>
      </c>
      <c r="I25" s="299">
        <v>0</v>
      </c>
      <c r="J25" s="297"/>
      <c r="K25" s="297"/>
      <c r="L25" s="295"/>
    </row>
    <row r="26" spans="4:12" s="288" customFormat="1" hidden="1" x14ac:dyDescent="0.2">
      <c r="D26" s="289"/>
      <c r="E26" s="298">
        <v>2012</v>
      </c>
      <c r="F26" s="295">
        <v>0</v>
      </c>
      <c r="G26" s="295"/>
      <c r="H26" s="295">
        <v>0</v>
      </c>
      <c r="I26" s="299">
        <v>0</v>
      </c>
      <c r="J26" s="297"/>
      <c r="K26" s="297"/>
      <c r="L26" s="295"/>
    </row>
    <row r="27" spans="4:12" s="288" customFormat="1" hidden="1" x14ac:dyDescent="0.2">
      <c r="D27" s="289"/>
      <c r="E27" s="301">
        <v>2013</v>
      </c>
      <c r="F27" s="295">
        <v>0</v>
      </c>
      <c r="G27" s="295">
        <v>0</v>
      </c>
      <c r="H27" s="295">
        <v>0</v>
      </c>
      <c r="I27" s="299">
        <v>0</v>
      </c>
      <c r="J27" s="297"/>
      <c r="K27" s="297"/>
      <c r="L27" s="295"/>
    </row>
    <row r="28" spans="4:12" s="288" customFormat="1" hidden="1" x14ac:dyDescent="0.2">
      <c r="D28" s="289"/>
      <c r="E28" s="301">
        <v>2014</v>
      </c>
      <c r="F28" s="295">
        <v>0</v>
      </c>
      <c r="G28" s="295">
        <v>0</v>
      </c>
      <c r="H28" s="295">
        <v>0</v>
      </c>
      <c r="I28" s="299">
        <v>0</v>
      </c>
      <c r="J28" s="297"/>
      <c r="K28" s="297"/>
      <c r="L28" s="295"/>
    </row>
    <row r="29" spans="4:12" s="288" customFormat="1" hidden="1" x14ac:dyDescent="0.2">
      <c r="D29" s="289"/>
      <c r="E29" s="301">
        <v>2015</v>
      </c>
      <c r="F29" s="295">
        <v>0</v>
      </c>
      <c r="G29" s="295">
        <v>0</v>
      </c>
      <c r="H29" s="295">
        <v>0</v>
      </c>
      <c r="I29" s="299">
        <v>0</v>
      </c>
      <c r="J29" s="297"/>
      <c r="K29" s="297"/>
      <c r="L29" s="295"/>
    </row>
    <row r="30" spans="4:12" s="288" customFormat="1" hidden="1" x14ac:dyDescent="0.2">
      <c r="D30" s="289"/>
      <c r="E30" s="298">
        <v>2016</v>
      </c>
      <c r="F30" s="295">
        <v>0</v>
      </c>
      <c r="G30" s="295">
        <v>0</v>
      </c>
      <c r="H30" s="295">
        <v>0</v>
      </c>
      <c r="I30" s="299">
        <v>0</v>
      </c>
      <c r="J30" s="297"/>
      <c r="K30" s="297"/>
      <c r="L30" s="295"/>
    </row>
    <row r="31" spans="4:12" s="288" customFormat="1" hidden="1" x14ac:dyDescent="0.2">
      <c r="D31" s="289"/>
      <c r="E31" s="298">
        <v>2017</v>
      </c>
      <c r="F31" s="295">
        <v>0</v>
      </c>
      <c r="G31" s="295">
        <v>0</v>
      </c>
      <c r="H31" s="295">
        <v>0</v>
      </c>
      <c r="I31" s="299">
        <v>0</v>
      </c>
      <c r="J31" s="303"/>
      <c r="K31" s="297"/>
      <c r="L31" s="295"/>
    </row>
    <row r="32" spans="4:12" s="288" customFormat="1" x14ac:dyDescent="0.2">
      <c r="D32" s="289"/>
      <c r="E32" s="298">
        <v>2018</v>
      </c>
      <c r="F32" s="295">
        <v>1161958516.1666682</v>
      </c>
      <c r="G32" s="295">
        <v>9938407.7529508322</v>
      </c>
      <c r="H32" s="295">
        <v>20754490.945478581</v>
      </c>
      <c r="I32" s="299">
        <v>1192651414.8650978</v>
      </c>
      <c r="J32" s="297"/>
      <c r="K32" s="297"/>
      <c r="L32" s="296"/>
    </row>
    <row r="33" spans="4:12" s="288" customFormat="1" x14ac:dyDescent="0.2">
      <c r="D33" s="289"/>
      <c r="E33" s="298">
        <v>2019</v>
      </c>
      <c r="F33" s="295">
        <v>1199653085.0792665</v>
      </c>
      <c r="G33" s="295">
        <v>10461271.204594191</v>
      </c>
      <c r="H33" s="295">
        <v>21516294.671622798</v>
      </c>
      <c r="I33" s="299">
        <v>1231630650.9554834</v>
      </c>
      <c r="J33" s="297"/>
      <c r="K33" s="297"/>
      <c r="L33" s="296"/>
    </row>
    <row r="34" spans="4:12" s="288" customFormat="1" x14ac:dyDescent="0.2">
      <c r="D34" s="289"/>
      <c r="E34" s="298">
        <v>2020</v>
      </c>
      <c r="F34" s="295">
        <v>1186201232.9420171</v>
      </c>
      <c r="G34" s="295">
        <v>10747664.090265134</v>
      </c>
      <c r="H34" s="295">
        <v>21816849.059619784</v>
      </c>
      <c r="I34" s="299">
        <v>1218765746.091902</v>
      </c>
      <c r="J34" s="297"/>
      <c r="K34" s="297"/>
      <c r="L34" s="296"/>
    </row>
    <row r="35" spans="4:12" s="288" customFormat="1" x14ac:dyDescent="0.2">
      <c r="D35" s="289"/>
      <c r="E35" s="298"/>
      <c r="F35" s="289"/>
      <c r="G35" s="289"/>
      <c r="H35" s="289"/>
      <c r="I35" s="289"/>
      <c r="L35" s="289"/>
    </row>
    <row r="36" spans="4:12" s="288" customFormat="1" x14ac:dyDescent="0.2">
      <c r="D36" s="289" t="s">
        <v>449</v>
      </c>
      <c r="E36" s="289"/>
      <c r="F36" s="289"/>
      <c r="G36" s="289"/>
      <c r="H36" s="289"/>
      <c r="I36" s="289"/>
      <c r="L36" s="289"/>
    </row>
    <row r="37" spans="4:12" s="288" customFormat="1" x14ac:dyDescent="0.2">
      <c r="D37" s="289"/>
      <c r="E37" s="289"/>
      <c r="F37" s="289"/>
      <c r="G37" s="289"/>
      <c r="H37" s="289"/>
      <c r="I37" s="289"/>
      <c r="L37" s="289"/>
    </row>
    <row r="38" spans="4:12" s="288" customFormat="1" hidden="1" x14ac:dyDescent="0.2">
      <c r="D38" s="289"/>
      <c r="E38" s="298">
        <v>2011</v>
      </c>
      <c r="F38" s="304">
        <v>0</v>
      </c>
      <c r="G38" s="304"/>
      <c r="H38" s="304">
        <v>-4.4900000000000002E-2</v>
      </c>
      <c r="I38" s="305" t="e">
        <v>#DIV/0!</v>
      </c>
      <c r="L38" s="305"/>
    </row>
    <row r="39" spans="4:12" hidden="1" x14ac:dyDescent="0.2">
      <c r="D39" s="289"/>
      <c r="E39" s="298">
        <v>2012</v>
      </c>
      <c r="F39" s="304">
        <v>0</v>
      </c>
      <c r="G39" s="304"/>
      <c r="H39" s="304">
        <v>6.8022254825541389E-2</v>
      </c>
      <c r="I39" s="305" t="e">
        <v>#DIV/0!</v>
      </c>
      <c r="J39" s="288"/>
      <c r="K39" s="306"/>
      <c r="L39" s="305"/>
    </row>
    <row r="40" spans="4:12" hidden="1" x14ac:dyDescent="0.2">
      <c r="D40" s="289"/>
      <c r="E40" s="298">
        <v>2013</v>
      </c>
      <c r="F40" s="304">
        <v>0.26522279435631629</v>
      </c>
      <c r="G40" s="304">
        <v>-4.7318593032502479E-2</v>
      </c>
      <c r="H40" s="304">
        <v>0.14501514838844556</v>
      </c>
      <c r="I40" s="304" t="e">
        <v>#DIV/0!</v>
      </c>
      <c r="J40" s="307" t="e">
        <v>#DIV/0!</v>
      </c>
      <c r="K40" s="306"/>
      <c r="L40" s="304"/>
    </row>
    <row r="41" spans="4:12" hidden="1" x14ac:dyDescent="0.2">
      <c r="D41" s="289"/>
      <c r="E41" s="301">
        <v>2014</v>
      </c>
      <c r="F41" s="304">
        <v>0.28927508418040176</v>
      </c>
      <c r="G41" s="304">
        <v>-5.2761117042819328E-2</v>
      </c>
      <c r="H41" s="304">
        <v>0.14480898455601585</v>
      </c>
      <c r="I41" s="304" t="e">
        <v>#DIV/0!</v>
      </c>
      <c r="J41" s="307" t="e">
        <v>#DIV/0!</v>
      </c>
      <c r="K41" s="306"/>
      <c r="L41" s="304"/>
    </row>
    <row r="42" spans="4:12" hidden="1" x14ac:dyDescent="0.2">
      <c r="D42" s="289"/>
      <c r="E42" s="298">
        <v>2015</v>
      </c>
      <c r="F42" s="304">
        <v>0.19679747657353114</v>
      </c>
      <c r="G42" s="304">
        <v>-7.9807448010616705E-2</v>
      </c>
      <c r="H42" s="304">
        <v>0.11039920036442048</v>
      </c>
      <c r="I42" s="304" t="e">
        <v>#DIV/0!</v>
      </c>
      <c r="J42" s="307" t="e">
        <v>#DIV/0!</v>
      </c>
      <c r="K42" s="306"/>
      <c r="L42" s="304"/>
    </row>
    <row r="43" spans="4:12" hidden="1" x14ac:dyDescent="0.2">
      <c r="D43" s="289"/>
      <c r="E43" s="298">
        <v>2016</v>
      </c>
      <c r="F43" s="304">
        <v>0.15563569706944919</v>
      </c>
      <c r="G43" s="304">
        <v>-2.5041568319419859E-2</v>
      </c>
      <c r="H43" s="304">
        <v>0.12603300772274295</v>
      </c>
      <c r="I43" s="304" t="e">
        <v>#DIV/0!</v>
      </c>
      <c r="J43" s="307" t="e">
        <v>#DIV/0!</v>
      </c>
      <c r="K43" s="306"/>
      <c r="L43" s="304"/>
    </row>
    <row r="44" spans="4:12" hidden="1" x14ac:dyDescent="0.2">
      <c r="D44" s="289"/>
      <c r="E44" s="298">
        <v>2017</v>
      </c>
      <c r="F44" s="304">
        <v>0.16983472745278344</v>
      </c>
      <c r="G44" s="304">
        <v>-3.8394035908504931E-2</v>
      </c>
      <c r="H44" s="304">
        <v>8.2460970620447563E-2</v>
      </c>
      <c r="I44" s="304" t="e">
        <v>#DIV/0!</v>
      </c>
      <c r="J44" s="307" t="e">
        <v>#DIV/0!</v>
      </c>
      <c r="K44" s="306"/>
      <c r="L44" s="304"/>
    </row>
    <row r="45" spans="4:12" x14ac:dyDescent="0.2">
      <c r="D45" s="289"/>
      <c r="E45" s="298">
        <v>2018</v>
      </c>
      <c r="F45" s="304">
        <v>0.1599439079302731</v>
      </c>
      <c r="G45" s="304">
        <v>-5.6650616611175993E-2</v>
      </c>
      <c r="H45" s="304">
        <v>5.797526128895579E-2</v>
      </c>
      <c r="I45" s="304">
        <v>0.1566286283829339</v>
      </c>
      <c r="J45" s="307"/>
      <c r="K45" s="306"/>
      <c r="L45" s="304"/>
    </row>
    <row r="46" spans="4:12" x14ac:dyDescent="0.2">
      <c r="D46" s="289"/>
      <c r="E46" s="298">
        <v>2019</v>
      </c>
      <c r="F46" s="304">
        <v>0.1634161112788772</v>
      </c>
      <c r="G46" s="304">
        <v>-7.4154535372392971E-2</v>
      </c>
      <c r="H46" s="304">
        <v>1.539097702042197E-2</v>
      </c>
      <c r="I46" s="304">
        <v>0.15920749612546498</v>
      </c>
      <c r="J46" s="307"/>
      <c r="K46" s="306"/>
      <c r="L46" s="304"/>
    </row>
    <row r="47" spans="4:12" x14ac:dyDescent="0.2">
      <c r="D47" s="289"/>
      <c r="E47" s="298">
        <v>2020</v>
      </c>
      <c r="F47" s="304">
        <v>0.16121633079278622</v>
      </c>
      <c r="G47" s="304">
        <v>-1.8552020648299302E-2</v>
      </c>
      <c r="H47" s="304">
        <v>-5.9842178431464181E-3</v>
      </c>
      <c r="I47" s="304">
        <v>0.15700031223726751</v>
      </c>
      <c r="J47" s="307">
        <v>0.1576121455818888</v>
      </c>
      <c r="K47" s="306">
        <v>4</v>
      </c>
      <c r="L47" s="304"/>
    </row>
    <row r="48" spans="4:12" x14ac:dyDescent="0.2">
      <c r="D48" s="289"/>
      <c r="E48" s="298"/>
      <c r="F48" s="304"/>
      <c r="G48" s="304"/>
      <c r="H48" s="304"/>
      <c r="I48" s="304"/>
      <c r="J48" s="307"/>
      <c r="K48" s="306"/>
      <c r="L48" s="304"/>
    </row>
    <row r="49" spans="4:12" s="288" customFormat="1" x14ac:dyDescent="0.2">
      <c r="D49" s="289"/>
      <c r="E49" s="289"/>
      <c r="F49" s="305"/>
      <c r="G49" s="305"/>
      <c r="H49" s="294"/>
      <c r="I49" s="294"/>
      <c r="L49" s="294"/>
    </row>
    <row r="50" spans="4:12" s="288" customFormat="1" x14ac:dyDescent="0.2">
      <c r="D50" s="289" t="s">
        <v>450</v>
      </c>
      <c r="E50" s="289"/>
      <c r="F50" s="294"/>
      <c r="G50" s="294"/>
      <c r="H50" s="294"/>
      <c r="I50" s="294"/>
      <c r="L50" s="294"/>
    </row>
    <row r="51" spans="4:12" s="288" customFormat="1" x14ac:dyDescent="0.2">
      <c r="D51" s="289" t="s">
        <v>451</v>
      </c>
      <c r="E51" s="289"/>
      <c r="F51" s="294"/>
      <c r="G51" s="294"/>
      <c r="H51" s="294"/>
      <c r="I51" s="294"/>
      <c r="L51" s="294"/>
    </row>
    <row r="52" spans="4:12" s="288" customFormat="1" x14ac:dyDescent="0.2">
      <c r="D52" s="289"/>
      <c r="E52" s="289"/>
      <c r="F52" s="294"/>
      <c r="G52" s="294"/>
      <c r="H52" s="294"/>
      <c r="I52" s="294"/>
      <c r="L52" s="294"/>
    </row>
    <row r="53" spans="4:12" s="288" customFormat="1" ht="28.5" customHeight="1" x14ac:dyDescent="0.2">
      <c r="D53" s="872" t="s">
        <v>452</v>
      </c>
      <c r="E53" s="872"/>
      <c r="F53" s="872"/>
      <c r="G53" s="872"/>
      <c r="H53" s="872"/>
      <c r="I53" s="872"/>
      <c r="J53" s="872"/>
      <c r="K53" s="872"/>
      <c r="L53" s="872"/>
    </row>
    <row r="54" spans="4:12" x14ac:dyDescent="0.2">
      <c r="F54" s="223"/>
      <c r="G54" s="223"/>
      <c r="H54" s="223"/>
      <c r="I54" s="223"/>
      <c r="L54" s="223"/>
    </row>
    <row r="55" spans="4:12" x14ac:dyDescent="0.2">
      <c r="F55" s="223"/>
      <c r="G55" s="223"/>
      <c r="H55" s="223"/>
      <c r="I55" s="223"/>
      <c r="L55" s="223"/>
    </row>
    <row r="56" spans="4:12" x14ac:dyDescent="0.2">
      <c r="F56" s="223"/>
      <c r="G56" s="223"/>
      <c r="H56" s="223"/>
      <c r="I56" s="223"/>
      <c r="L56" s="223"/>
    </row>
    <row r="57" spans="4:12" x14ac:dyDescent="0.2">
      <c r="F57" s="223"/>
      <c r="G57" s="223"/>
      <c r="H57" s="223"/>
      <c r="I57" s="223"/>
      <c r="L57" s="223"/>
    </row>
    <row r="58" spans="4:12" x14ac:dyDescent="0.2">
      <c r="F58" s="223"/>
      <c r="G58" s="223"/>
      <c r="H58" s="223"/>
      <c r="I58" s="223"/>
      <c r="L58" s="223"/>
    </row>
    <row r="59" spans="4:12" x14ac:dyDescent="0.2">
      <c r="F59" s="223"/>
      <c r="G59" s="223"/>
      <c r="H59" s="223"/>
      <c r="I59" s="223"/>
      <c r="L59" s="223"/>
    </row>
  </sheetData>
  <mergeCells count="2">
    <mergeCell ref="D4:L4"/>
    <mergeCell ref="D53:L53"/>
  </mergeCells>
  <pageMargins left="0.7" right="0.7" top="0.75" bottom="0.75" header="0.3" footer="0.3"/>
  <pageSetup scale="38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8550A-2040-403C-96E5-39C5DD2292B4}">
  <sheetPr>
    <tabColor theme="2" tint="-0.249977111117893"/>
    <pageSetUpPr fitToPage="1"/>
  </sheetPr>
  <dimension ref="B1:J45"/>
  <sheetViews>
    <sheetView zoomScale="80" zoomScaleNormal="80" workbookViewId="0">
      <selection activeCell="F27" sqref="F27"/>
    </sheetView>
  </sheetViews>
  <sheetFormatPr defaultColWidth="8.7109375" defaultRowHeight="12.75" x14ac:dyDescent="0.2"/>
  <cols>
    <col min="2" max="2" width="3.140625" customWidth="1"/>
    <col min="3" max="3" width="8.85546875" customWidth="1"/>
    <col min="4" max="4" width="43.85546875" customWidth="1"/>
    <col min="5" max="5" width="14.5703125" customWidth="1"/>
    <col min="6" max="6" width="42.85546875" customWidth="1"/>
    <col min="7" max="7" width="2.7109375" customWidth="1"/>
    <col min="8" max="8" width="28.5703125" customWidth="1"/>
  </cols>
  <sheetData>
    <row r="1" spans="2:8" x14ac:dyDescent="0.2">
      <c r="B1" s="873" t="s">
        <v>453</v>
      </c>
      <c r="C1" s="873"/>
      <c r="D1" s="873"/>
      <c r="E1" s="873"/>
      <c r="F1" s="873"/>
      <c r="G1" s="873"/>
      <c r="H1" s="873"/>
    </row>
    <row r="2" spans="2:8" x14ac:dyDescent="0.2">
      <c r="B2" s="308"/>
      <c r="C2" s="308"/>
      <c r="D2" s="308"/>
      <c r="E2" s="308"/>
      <c r="F2" s="308"/>
      <c r="G2" s="308"/>
      <c r="H2" s="308"/>
    </row>
    <row r="3" spans="2:8" ht="23.25" x14ac:dyDescent="0.35">
      <c r="B3" s="874" t="s">
        <v>454</v>
      </c>
      <c r="C3" s="874"/>
      <c r="D3" s="874"/>
      <c r="E3" s="874"/>
      <c r="F3" s="874"/>
      <c r="G3" s="874"/>
      <c r="H3" s="874"/>
    </row>
    <row r="4" spans="2:8" x14ac:dyDescent="0.2">
      <c r="B4" s="308"/>
      <c r="C4" s="308"/>
      <c r="D4" s="308"/>
      <c r="E4" s="308"/>
      <c r="F4" s="308"/>
      <c r="G4" s="308"/>
      <c r="H4" s="308"/>
    </row>
    <row r="5" spans="2:8" x14ac:dyDescent="0.2">
      <c r="B5" s="308"/>
      <c r="C5" s="308"/>
      <c r="D5" s="308"/>
      <c r="E5" s="308"/>
      <c r="F5" s="308"/>
      <c r="G5" s="308"/>
      <c r="H5" s="308"/>
    </row>
    <row r="6" spans="2:8" ht="15.75" thickBot="1" x14ac:dyDescent="0.3">
      <c r="B6" s="309" t="s">
        <v>455</v>
      </c>
      <c r="C6" s="309"/>
      <c r="D6" s="309"/>
      <c r="E6" s="310" t="s">
        <v>456</v>
      </c>
      <c r="F6" s="310" t="s">
        <v>112</v>
      </c>
      <c r="G6" s="309"/>
      <c r="H6" s="310" t="s">
        <v>2</v>
      </c>
    </row>
    <row r="7" spans="2:8" ht="15.75" thickTop="1" x14ac:dyDescent="0.25">
      <c r="B7" s="311"/>
      <c r="C7" s="311"/>
      <c r="D7" s="311"/>
      <c r="E7" s="312"/>
      <c r="F7" s="312"/>
      <c r="G7" s="311"/>
      <c r="H7" s="311"/>
    </row>
    <row r="8" spans="2:8" ht="15" x14ac:dyDescent="0.25">
      <c r="B8" s="311" t="s">
        <v>237</v>
      </c>
      <c r="C8" s="311"/>
      <c r="D8" s="311"/>
      <c r="E8" s="311"/>
      <c r="F8" s="313" t="s">
        <v>457</v>
      </c>
      <c r="G8" s="311"/>
      <c r="H8" s="312" t="s">
        <v>112</v>
      </c>
    </row>
    <row r="9" spans="2:8" ht="15" x14ac:dyDescent="0.25">
      <c r="B9" s="311"/>
      <c r="C9" s="311" t="s">
        <v>111</v>
      </c>
      <c r="D9" s="311"/>
      <c r="E9" s="312"/>
      <c r="F9" s="313" t="s">
        <v>458</v>
      </c>
      <c r="G9" s="311"/>
      <c r="H9" s="312" t="s">
        <v>112</v>
      </c>
    </row>
    <row r="10" spans="2:8" ht="15" x14ac:dyDescent="0.25">
      <c r="B10" s="311"/>
      <c r="C10" s="312">
        <v>2020</v>
      </c>
      <c r="D10" s="311" t="s">
        <v>113</v>
      </c>
      <c r="E10" s="312" t="s">
        <v>459</v>
      </c>
      <c r="F10" s="311"/>
      <c r="G10" s="311"/>
      <c r="H10" s="312" t="s">
        <v>460</v>
      </c>
    </row>
    <row r="11" spans="2:8" ht="15" x14ac:dyDescent="0.25">
      <c r="B11" s="311"/>
      <c r="C11" s="312">
        <v>2020</v>
      </c>
      <c r="D11" s="311" t="s">
        <v>116</v>
      </c>
      <c r="E11" s="312" t="s">
        <v>461</v>
      </c>
      <c r="F11" s="311"/>
      <c r="G11" s="311"/>
      <c r="H11" s="312" t="s">
        <v>460</v>
      </c>
    </row>
    <row r="12" spans="2:8" ht="15" x14ac:dyDescent="0.25">
      <c r="B12" s="311"/>
      <c r="C12" s="312">
        <v>2020</v>
      </c>
      <c r="D12" s="311" t="s">
        <v>118</v>
      </c>
      <c r="E12" s="312" t="s">
        <v>462</v>
      </c>
      <c r="F12" s="311"/>
      <c r="G12" s="311"/>
      <c r="H12" s="312" t="s">
        <v>460</v>
      </c>
    </row>
    <row r="13" spans="2:8" ht="15" x14ac:dyDescent="0.25">
      <c r="B13" s="311"/>
      <c r="C13" s="312">
        <v>2020</v>
      </c>
      <c r="D13" s="311" t="s">
        <v>120</v>
      </c>
      <c r="E13" s="312" t="s">
        <v>463</v>
      </c>
      <c r="F13" s="311"/>
      <c r="G13" s="311"/>
      <c r="H13" s="312" t="s">
        <v>460</v>
      </c>
    </row>
    <row r="14" spans="2:8" ht="15" x14ac:dyDescent="0.25">
      <c r="B14" s="311"/>
      <c r="C14" s="312">
        <v>2020</v>
      </c>
      <c r="D14" s="311" t="s">
        <v>122</v>
      </c>
      <c r="E14" s="312" t="s">
        <v>464</v>
      </c>
      <c r="F14" s="311"/>
      <c r="G14" s="311"/>
      <c r="H14" s="312" t="s">
        <v>460</v>
      </c>
    </row>
    <row r="15" spans="2:8" ht="15" x14ac:dyDescent="0.25">
      <c r="B15" s="311"/>
      <c r="C15" s="312">
        <v>2020</v>
      </c>
      <c r="D15" s="311" t="s">
        <v>124</v>
      </c>
      <c r="E15" s="312" t="s">
        <v>465</v>
      </c>
      <c r="F15" s="311"/>
      <c r="G15" s="311"/>
      <c r="H15" s="312" t="s">
        <v>460</v>
      </c>
    </row>
    <row r="16" spans="2:8" ht="15" x14ac:dyDescent="0.25">
      <c r="B16" s="311"/>
      <c r="C16" s="312">
        <v>2020</v>
      </c>
      <c r="D16" s="311" t="s">
        <v>126</v>
      </c>
      <c r="E16" s="312" t="s">
        <v>466</v>
      </c>
      <c r="F16" s="311"/>
      <c r="G16" s="311"/>
      <c r="H16" s="312" t="s">
        <v>460</v>
      </c>
    </row>
    <row r="17" spans="2:10" ht="15" x14ac:dyDescent="0.25">
      <c r="B17" s="311"/>
      <c r="C17" s="312"/>
      <c r="D17" s="311"/>
      <c r="E17" s="311"/>
      <c r="F17" s="311"/>
      <c r="G17" s="311"/>
      <c r="H17" s="311"/>
    </row>
    <row r="18" spans="2:10" ht="15" x14ac:dyDescent="0.25">
      <c r="C18" s="311" t="s">
        <v>128</v>
      </c>
      <c r="D18" s="311"/>
      <c r="E18" s="311"/>
      <c r="F18" s="311"/>
      <c r="G18" s="311"/>
      <c r="H18" s="311"/>
    </row>
    <row r="19" spans="2:10" ht="15" x14ac:dyDescent="0.25">
      <c r="B19" s="311"/>
      <c r="C19" s="312">
        <v>2020</v>
      </c>
      <c r="D19" s="311" t="s">
        <v>132</v>
      </c>
      <c r="E19" s="312" t="s">
        <v>467</v>
      </c>
      <c r="F19" s="311"/>
      <c r="G19" s="311"/>
      <c r="H19" s="312" t="s">
        <v>460</v>
      </c>
    </row>
    <row r="20" spans="2:10" ht="15" x14ac:dyDescent="0.25">
      <c r="B20" s="311"/>
      <c r="C20" s="312">
        <v>2020</v>
      </c>
      <c r="D20" s="311" t="s">
        <v>134</v>
      </c>
      <c r="E20" s="312" t="s">
        <v>468</v>
      </c>
      <c r="F20" s="311"/>
      <c r="G20" s="311"/>
      <c r="H20" s="312" t="s">
        <v>469</v>
      </c>
    </row>
    <row r="21" spans="2:10" ht="15" x14ac:dyDescent="0.25">
      <c r="B21" s="311"/>
      <c r="C21" s="312"/>
      <c r="D21" s="311"/>
      <c r="E21" s="311"/>
      <c r="F21" s="311"/>
      <c r="G21" s="311"/>
      <c r="H21" s="311"/>
    </row>
    <row r="22" spans="2:10" ht="15" x14ac:dyDescent="0.25">
      <c r="B22" s="311"/>
      <c r="C22" s="312" t="s">
        <v>140</v>
      </c>
      <c r="D22" s="311"/>
      <c r="E22" s="311"/>
      <c r="F22" s="311"/>
      <c r="G22" s="311"/>
      <c r="H22" s="312"/>
    </row>
    <row r="23" spans="2:10" ht="15" x14ac:dyDescent="0.25">
      <c r="B23" s="311"/>
      <c r="C23" s="312">
        <v>2019</v>
      </c>
      <c r="D23" s="311" t="s">
        <v>141</v>
      </c>
      <c r="E23" s="312" t="s">
        <v>470</v>
      </c>
      <c r="F23" s="311"/>
      <c r="G23" s="311"/>
      <c r="H23" s="312" t="s">
        <v>471</v>
      </c>
    </row>
    <row r="24" spans="2:10" ht="15" hidden="1" x14ac:dyDescent="0.25">
      <c r="B24" s="311"/>
      <c r="C24" s="314">
        <v>2019</v>
      </c>
      <c r="D24" s="315" t="s">
        <v>142</v>
      </c>
      <c r="E24" s="314" t="s">
        <v>472</v>
      </c>
      <c r="F24" s="315"/>
      <c r="G24" s="315"/>
      <c r="H24" s="314" t="s">
        <v>471</v>
      </c>
      <c r="J24" t="s">
        <v>473</v>
      </c>
    </row>
    <row r="25" spans="2:10" ht="15" x14ac:dyDescent="0.25">
      <c r="B25" s="311"/>
      <c r="C25" s="312">
        <v>2019</v>
      </c>
      <c r="D25" s="311" t="s">
        <v>143</v>
      </c>
      <c r="E25" s="312" t="s">
        <v>474</v>
      </c>
      <c r="F25" s="311"/>
      <c r="G25" s="311"/>
      <c r="H25" s="312" t="s">
        <v>471</v>
      </c>
    </row>
    <row r="26" spans="2:10" ht="15" hidden="1" x14ac:dyDescent="0.25">
      <c r="B26" s="311"/>
      <c r="C26" s="314">
        <v>2019</v>
      </c>
      <c r="D26" s="315" t="s">
        <v>144</v>
      </c>
      <c r="E26" s="314" t="s">
        <v>475</v>
      </c>
      <c r="F26" s="315"/>
      <c r="G26" s="315"/>
      <c r="H26" s="314" t="s">
        <v>471</v>
      </c>
      <c r="J26" t="s">
        <v>473</v>
      </c>
    </row>
    <row r="27" spans="2:10" ht="15" x14ac:dyDescent="0.25">
      <c r="B27" s="311"/>
      <c r="C27" s="312">
        <v>2020</v>
      </c>
      <c r="D27" s="311" t="s">
        <v>141</v>
      </c>
      <c r="E27" s="312" t="s">
        <v>476</v>
      </c>
      <c r="F27" s="313" t="s">
        <v>477</v>
      </c>
      <c r="G27" s="311"/>
      <c r="H27" s="312" t="s">
        <v>478</v>
      </c>
    </row>
    <row r="28" spans="2:10" ht="15" x14ac:dyDescent="0.25">
      <c r="B28" s="311"/>
      <c r="C28" s="312">
        <v>2020</v>
      </c>
      <c r="D28" s="311" t="s">
        <v>146</v>
      </c>
      <c r="E28" s="312" t="s">
        <v>479</v>
      </c>
      <c r="F28" s="311"/>
      <c r="G28" s="311"/>
      <c r="H28" s="312" t="s">
        <v>460</v>
      </c>
    </row>
    <row r="29" spans="2:10" ht="15" x14ac:dyDescent="0.25">
      <c r="B29" s="311"/>
      <c r="C29" s="312">
        <v>2020</v>
      </c>
      <c r="D29" s="311" t="s">
        <v>148</v>
      </c>
      <c r="E29" s="312" t="s">
        <v>480</v>
      </c>
      <c r="F29" s="311"/>
      <c r="G29" s="311"/>
      <c r="H29" s="312" t="s">
        <v>460</v>
      </c>
    </row>
    <row r="30" spans="2:10" ht="15" x14ac:dyDescent="0.25">
      <c r="B30" s="311"/>
      <c r="C30" s="312">
        <v>2020</v>
      </c>
      <c r="D30" s="311" t="s">
        <v>149</v>
      </c>
      <c r="E30" s="312" t="s">
        <v>481</v>
      </c>
      <c r="F30" s="313" t="s">
        <v>482</v>
      </c>
      <c r="G30" s="311"/>
      <c r="H30" s="312" t="s">
        <v>112</v>
      </c>
    </row>
    <row r="31" spans="2:10" ht="15" x14ac:dyDescent="0.25">
      <c r="B31" s="311"/>
      <c r="C31" s="312"/>
      <c r="D31" s="311" t="s">
        <v>150</v>
      </c>
      <c r="E31" s="312" t="s">
        <v>483</v>
      </c>
      <c r="F31" s="311" t="s">
        <v>484</v>
      </c>
      <c r="G31" s="311"/>
      <c r="H31" s="312" t="s">
        <v>485</v>
      </c>
    </row>
    <row r="32" spans="2:10" ht="15" x14ac:dyDescent="0.25">
      <c r="B32" s="311"/>
      <c r="C32" s="312">
        <v>2020</v>
      </c>
      <c r="D32" s="311" t="s">
        <v>143</v>
      </c>
      <c r="E32" s="312" t="s">
        <v>486</v>
      </c>
      <c r="F32" s="313" t="s">
        <v>487</v>
      </c>
      <c r="G32" s="311"/>
      <c r="H32" s="312" t="s">
        <v>112</v>
      </c>
    </row>
    <row r="33" spans="2:8" ht="15" x14ac:dyDescent="0.25">
      <c r="B33" s="311"/>
      <c r="C33" s="312">
        <v>2020</v>
      </c>
      <c r="D33" s="311" t="s">
        <v>153</v>
      </c>
      <c r="E33" s="312" t="s">
        <v>488</v>
      </c>
      <c r="F33" s="313"/>
      <c r="G33" s="311"/>
      <c r="H33" s="312" t="s">
        <v>489</v>
      </c>
    </row>
    <row r="34" spans="2:8" ht="15" x14ac:dyDescent="0.25">
      <c r="B34" s="311"/>
      <c r="C34" s="312">
        <v>2020</v>
      </c>
      <c r="D34" s="311" t="s">
        <v>142</v>
      </c>
      <c r="E34" s="312" t="s">
        <v>490</v>
      </c>
      <c r="F34" s="313" t="s">
        <v>491</v>
      </c>
      <c r="G34" s="311"/>
      <c r="H34" s="312" t="s">
        <v>112</v>
      </c>
    </row>
    <row r="35" spans="2:8" ht="15" x14ac:dyDescent="0.25">
      <c r="B35" s="311"/>
      <c r="C35" s="312">
        <v>2020</v>
      </c>
      <c r="D35" s="311" t="s">
        <v>155</v>
      </c>
      <c r="E35" s="312" t="s">
        <v>492</v>
      </c>
      <c r="F35" s="313" t="s">
        <v>493</v>
      </c>
      <c r="G35" s="311"/>
      <c r="H35" s="312" t="s">
        <v>112</v>
      </c>
    </row>
    <row r="36" spans="2:8" ht="15" x14ac:dyDescent="0.25">
      <c r="B36" s="311"/>
      <c r="C36" s="312"/>
      <c r="D36" s="311"/>
      <c r="E36" s="311"/>
      <c r="F36" s="311"/>
      <c r="G36" s="311"/>
      <c r="H36" s="312"/>
    </row>
    <row r="37" spans="2:8" ht="15" x14ac:dyDescent="0.25">
      <c r="B37" s="311"/>
      <c r="C37" s="312"/>
      <c r="D37" s="311"/>
      <c r="E37" s="311"/>
      <c r="F37" s="311"/>
      <c r="G37" s="311"/>
      <c r="H37" s="312"/>
    </row>
    <row r="38" spans="2:8" x14ac:dyDescent="0.2">
      <c r="B38" s="316"/>
      <c r="C38" s="317"/>
      <c r="D38" s="316"/>
      <c r="E38" s="316"/>
      <c r="F38" s="316"/>
      <c r="G38" s="316"/>
      <c r="H38" s="317"/>
    </row>
    <row r="39" spans="2:8" x14ac:dyDescent="0.2">
      <c r="B39" s="316"/>
      <c r="C39" s="316"/>
      <c r="D39" s="316"/>
      <c r="E39" s="316"/>
      <c r="F39" s="316"/>
      <c r="G39" s="316"/>
      <c r="H39" s="317"/>
    </row>
    <row r="40" spans="2:8" x14ac:dyDescent="0.2">
      <c r="B40" s="316"/>
      <c r="C40" s="316"/>
      <c r="D40" s="316"/>
      <c r="E40" s="316"/>
      <c r="F40" s="316"/>
      <c r="G40" s="316"/>
      <c r="H40" s="316"/>
    </row>
    <row r="41" spans="2:8" x14ac:dyDescent="0.2">
      <c r="B41" s="316"/>
      <c r="C41" s="316"/>
      <c r="D41" s="316"/>
      <c r="E41" s="316"/>
      <c r="F41" s="316"/>
      <c r="G41" s="316"/>
      <c r="H41" s="316"/>
    </row>
    <row r="42" spans="2:8" x14ac:dyDescent="0.2">
      <c r="B42" s="316"/>
      <c r="C42" s="316"/>
      <c r="D42" s="316"/>
      <c r="E42" s="316"/>
      <c r="F42" s="316"/>
      <c r="G42" s="316"/>
      <c r="H42" s="316"/>
    </row>
    <row r="43" spans="2:8" x14ac:dyDescent="0.2">
      <c r="B43" s="316"/>
      <c r="C43" s="316"/>
      <c r="D43" s="316"/>
      <c r="E43" s="316"/>
      <c r="F43" s="316"/>
      <c r="G43" s="316"/>
      <c r="H43" s="316"/>
    </row>
    <row r="44" spans="2:8" x14ac:dyDescent="0.2">
      <c r="B44" s="316"/>
      <c r="C44" s="316"/>
      <c r="D44" s="316"/>
      <c r="E44" s="316"/>
      <c r="F44" s="316"/>
      <c r="G44" s="316"/>
      <c r="H44" s="316"/>
    </row>
    <row r="45" spans="2:8" x14ac:dyDescent="0.2">
      <c r="B45" s="316"/>
      <c r="C45" s="316"/>
      <c r="D45" s="316"/>
      <c r="E45" s="316"/>
      <c r="F45" s="316"/>
      <c r="G45" s="316"/>
      <c r="H45" s="316"/>
    </row>
  </sheetData>
  <mergeCells count="2">
    <mergeCell ref="B1:H1"/>
    <mergeCell ref="B3:H3"/>
  </mergeCells>
  <pageMargins left="0.7" right="0.7" top="0.75" bottom="0.75" header="0.3" footer="0.3"/>
  <pageSetup scale="81" orientation="landscape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D5AC1-688D-4BB1-BFA7-8807ED091EF7}">
  <sheetPr>
    <tabColor theme="2" tint="-0.249977111117893"/>
    <pageSetUpPr fitToPage="1"/>
  </sheetPr>
  <dimension ref="A1:AT89"/>
  <sheetViews>
    <sheetView topLeftCell="B1" zoomScaleNormal="100" workbookViewId="0">
      <selection sqref="A1:XFD1048576"/>
    </sheetView>
  </sheetViews>
  <sheetFormatPr defaultColWidth="8.7109375" defaultRowHeight="12.75" x14ac:dyDescent="0.2"/>
  <cols>
    <col min="1" max="1" width="13.28515625" style="2" hidden="1" customWidth="1"/>
    <col min="2" max="2" width="52" customWidth="1"/>
    <col min="3" max="3" width="59.42578125" hidden="1" customWidth="1"/>
    <col min="4" max="4" width="13.140625" hidden="1" customWidth="1"/>
    <col min="5" max="5" width="19.85546875" customWidth="1"/>
    <col min="6" max="7" width="19.85546875" hidden="1" customWidth="1"/>
    <col min="8" max="8" width="17.42578125" customWidth="1"/>
    <col min="9" max="9" width="11.5703125" customWidth="1"/>
    <col min="10" max="10" width="3.5703125" customWidth="1"/>
    <col min="11" max="11" width="16.7109375" customWidth="1"/>
    <col min="12" max="12" width="20.5703125" hidden="1" customWidth="1"/>
    <col min="13" max="13" width="19.85546875" hidden="1" customWidth="1"/>
    <col min="14" max="14" width="16.7109375" customWidth="1"/>
    <col min="15" max="15" width="11.5703125" customWidth="1"/>
    <col min="16" max="16" width="3" customWidth="1"/>
    <col min="17" max="17" width="17.7109375" customWidth="1"/>
    <col min="18" max="19" width="17.7109375" hidden="1" customWidth="1"/>
    <col min="20" max="20" width="16.5703125" customWidth="1"/>
    <col min="21" max="21" width="11.5703125" customWidth="1"/>
    <col min="22" max="22" width="18.42578125" customWidth="1"/>
    <col min="23" max="23" width="8.7109375" customWidth="1"/>
    <col min="24" max="24" width="8.7109375" hidden="1" customWidth="1"/>
    <col min="25" max="25" width="13.5703125" hidden="1" customWidth="1"/>
    <col min="26" max="26" width="39.140625" hidden="1" customWidth="1"/>
    <col min="27" max="27" width="46.42578125" hidden="1" customWidth="1"/>
    <col min="28" max="28" width="8.7109375" hidden="1" customWidth="1"/>
    <col min="29" max="30" width="14.5703125" style="223" hidden="1" customWidth="1"/>
    <col min="31" max="34" width="8.7109375" hidden="1" customWidth="1"/>
    <col min="35" max="35" width="38.28515625" hidden="1" customWidth="1"/>
    <col min="36" max="36" width="19.85546875" hidden="1" customWidth="1"/>
    <col min="37" max="37" width="15.7109375" hidden="1" customWidth="1"/>
    <col min="38" max="38" width="14.5703125" style="39" hidden="1" customWidth="1"/>
    <col min="39" max="39" width="20.7109375" hidden="1" customWidth="1"/>
    <col min="40" max="40" width="16" style="39" hidden="1" customWidth="1"/>
    <col min="41" max="41" width="21.7109375" hidden="1" customWidth="1"/>
    <col min="42" max="43" width="8.7109375" hidden="1" customWidth="1"/>
    <col min="44" max="44" width="14.5703125" style="223" hidden="1" customWidth="1"/>
    <col min="45" max="46" width="0" hidden="1" customWidth="1"/>
  </cols>
  <sheetData>
    <row r="1" spans="1:46" ht="15" x14ac:dyDescent="0.25">
      <c r="A1" s="876" t="s">
        <v>494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  <c r="L1" s="876"/>
      <c r="M1" s="876"/>
      <c r="N1" s="876"/>
      <c r="O1" s="876"/>
      <c r="P1" s="876"/>
      <c r="Q1" s="876"/>
      <c r="R1" s="876"/>
      <c r="S1" s="876"/>
      <c r="T1" s="876"/>
      <c r="U1" s="876"/>
      <c r="AI1" t="s">
        <v>494</v>
      </c>
    </row>
    <row r="2" spans="1:46" x14ac:dyDescent="0.2">
      <c r="A2" s="318"/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</row>
    <row r="3" spans="1:46" ht="23.25" x14ac:dyDescent="0.35">
      <c r="A3" s="318"/>
      <c r="B3" s="874" t="s">
        <v>495</v>
      </c>
      <c r="C3" s="874"/>
      <c r="D3" s="874"/>
      <c r="E3" s="874"/>
      <c r="F3" s="874"/>
      <c r="G3" s="874"/>
      <c r="H3" s="874"/>
      <c r="I3" s="874"/>
      <c r="J3" s="874"/>
      <c r="K3" s="874"/>
      <c r="L3" s="874"/>
      <c r="M3" s="874"/>
      <c r="N3" s="874"/>
      <c r="O3" s="874"/>
      <c r="P3" s="874"/>
      <c r="Q3" s="874"/>
      <c r="R3" s="874"/>
      <c r="S3" s="874"/>
      <c r="T3" s="874"/>
      <c r="U3" s="874"/>
      <c r="AJ3" t="s">
        <v>496</v>
      </c>
      <c r="AL3" t="s">
        <v>496</v>
      </c>
      <c r="AN3" t="s">
        <v>496</v>
      </c>
    </row>
    <row r="4" spans="1:46" x14ac:dyDescent="0.2">
      <c r="A4" s="318"/>
      <c r="B4" s="308"/>
      <c r="C4" s="308"/>
      <c r="D4" s="308"/>
      <c r="E4" s="308"/>
      <c r="F4" s="308"/>
      <c r="G4" s="319">
        <v>220074.23000000045</v>
      </c>
      <c r="H4" s="308"/>
      <c r="I4" s="308"/>
      <c r="J4" s="308"/>
      <c r="K4" s="308"/>
      <c r="L4" s="308"/>
      <c r="M4" s="319">
        <v>0</v>
      </c>
      <c r="N4" s="308"/>
      <c r="O4" s="308"/>
      <c r="P4" s="308"/>
      <c r="Q4" s="308"/>
      <c r="R4" s="308"/>
      <c r="S4" s="319">
        <v>-220074.23000000045</v>
      </c>
      <c r="T4" s="308"/>
      <c r="U4" s="308"/>
      <c r="AK4" t="s">
        <v>264</v>
      </c>
      <c r="AM4" t="s">
        <v>264</v>
      </c>
      <c r="AO4" t="s">
        <v>264</v>
      </c>
    </row>
    <row r="5" spans="1:46" ht="21.75" customHeight="1" x14ac:dyDescent="0.25">
      <c r="A5" s="318"/>
      <c r="B5" s="308"/>
      <c r="C5" s="311"/>
      <c r="D5" s="311"/>
      <c r="E5" s="877" t="s">
        <v>497</v>
      </c>
      <c r="F5" s="877"/>
      <c r="G5" s="877"/>
      <c r="H5" s="877"/>
      <c r="I5" s="877"/>
      <c r="J5" s="312"/>
      <c r="K5" s="877" t="s">
        <v>155</v>
      </c>
      <c r="L5" s="877"/>
      <c r="M5" s="877"/>
      <c r="N5" s="877"/>
      <c r="O5" s="877"/>
      <c r="P5" s="312"/>
      <c r="Q5" s="877" t="s">
        <v>237</v>
      </c>
      <c r="R5" s="877"/>
      <c r="S5" s="877"/>
      <c r="T5" s="877"/>
      <c r="U5" s="877"/>
      <c r="V5" s="2"/>
      <c r="X5" s="875" t="s">
        <v>498</v>
      </c>
      <c r="Y5" s="875"/>
      <c r="AJ5" t="s">
        <v>111</v>
      </c>
      <c r="AK5" s="320">
        <v>0</v>
      </c>
      <c r="AL5" t="s">
        <v>155</v>
      </c>
      <c r="AM5" s="320">
        <v>0</v>
      </c>
      <c r="AN5" t="s">
        <v>237</v>
      </c>
      <c r="AO5" s="320">
        <v>0</v>
      </c>
    </row>
    <row r="6" spans="1:46" ht="45" x14ac:dyDescent="0.25">
      <c r="A6" s="318"/>
      <c r="B6" s="308"/>
      <c r="C6" s="311" t="s">
        <v>499</v>
      </c>
      <c r="D6" s="321" t="s">
        <v>500</v>
      </c>
      <c r="E6" s="312">
        <v>2019</v>
      </c>
      <c r="F6" s="322" t="s">
        <v>501</v>
      </c>
      <c r="G6" s="322" t="s">
        <v>502</v>
      </c>
      <c r="H6" s="312">
        <v>2020</v>
      </c>
      <c r="I6" s="323" t="s">
        <v>503</v>
      </c>
      <c r="J6" s="312"/>
      <c r="K6" s="312">
        <v>2019</v>
      </c>
      <c r="L6" s="322" t="s">
        <v>501</v>
      </c>
      <c r="M6" s="322" t="s">
        <v>502</v>
      </c>
      <c r="N6" s="312">
        <v>2020</v>
      </c>
      <c r="O6" s="323" t="s">
        <v>503</v>
      </c>
      <c r="P6" s="312"/>
      <c r="Q6" s="312">
        <v>2019</v>
      </c>
      <c r="R6" s="322" t="s">
        <v>501</v>
      </c>
      <c r="S6" s="322" t="s">
        <v>502</v>
      </c>
      <c r="T6" s="312">
        <v>2020</v>
      </c>
      <c r="U6" s="323" t="s">
        <v>503</v>
      </c>
      <c r="V6" s="2"/>
      <c r="X6" s="312">
        <v>2019</v>
      </c>
      <c r="Y6" s="312">
        <v>2020</v>
      </c>
      <c r="AI6" t="s">
        <v>504</v>
      </c>
      <c r="AK6" t="s">
        <v>226</v>
      </c>
      <c r="AM6" t="s">
        <v>226</v>
      </c>
      <c r="AO6" t="s">
        <v>226</v>
      </c>
      <c r="AS6" t="s">
        <v>505</v>
      </c>
      <c r="AT6" t="s">
        <v>268</v>
      </c>
    </row>
    <row r="7" spans="1:46" ht="15" x14ac:dyDescent="0.25">
      <c r="A7" s="318"/>
      <c r="B7" s="308"/>
      <c r="C7" s="311"/>
      <c r="D7" s="311"/>
      <c r="F7" s="312"/>
      <c r="G7" s="312"/>
      <c r="H7" s="312"/>
      <c r="I7" s="323"/>
      <c r="J7" s="312"/>
      <c r="K7" s="324"/>
      <c r="L7" s="324"/>
      <c r="M7" s="312"/>
      <c r="N7" s="324"/>
      <c r="O7" s="323"/>
      <c r="P7" s="312"/>
      <c r="Q7" s="312"/>
      <c r="R7" s="312"/>
      <c r="S7" s="312"/>
      <c r="T7" s="312"/>
      <c r="U7" s="323"/>
      <c r="V7" s="2"/>
    </row>
    <row r="8" spans="1:46" ht="15" x14ac:dyDescent="0.25">
      <c r="A8" s="318">
        <v>1</v>
      </c>
      <c r="B8" s="311" t="s">
        <v>4</v>
      </c>
      <c r="C8" s="311" t="s">
        <v>4</v>
      </c>
      <c r="D8" s="311"/>
      <c r="E8" s="325">
        <v>257552392.22999999</v>
      </c>
      <c r="F8" s="325">
        <v>257552392.22999999</v>
      </c>
      <c r="G8" s="326">
        <v>0</v>
      </c>
      <c r="H8" s="325">
        <v>246360016.24999997</v>
      </c>
      <c r="I8" s="327">
        <v>-4.4429217599251246E-2</v>
      </c>
      <c r="J8" s="312"/>
      <c r="K8" s="325">
        <v>497115696.43934584</v>
      </c>
      <c r="L8" s="325">
        <v>497115696.43934584</v>
      </c>
      <c r="M8" s="325">
        <v>0</v>
      </c>
      <c r="N8" s="325">
        <v>482435862.56239265</v>
      </c>
      <c r="O8" s="327">
        <v>-2.9974804010129186E-2</v>
      </c>
      <c r="P8" s="312"/>
      <c r="Q8" s="325">
        <v>754668088.66934586</v>
      </c>
      <c r="R8" s="325">
        <v>754668088.66934586</v>
      </c>
      <c r="S8" s="325">
        <v>0</v>
      </c>
      <c r="T8" s="325">
        <v>728795878.81239259</v>
      </c>
      <c r="U8" s="327">
        <v>-3.4884343760565262E-2</v>
      </c>
      <c r="V8" s="211"/>
      <c r="W8" s="328"/>
      <c r="X8" s="37">
        <v>0</v>
      </c>
      <c r="Y8" s="37">
        <v>0</v>
      </c>
      <c r="Z8" t="s">
        <v>4</v>
      </c>
      <c r="AC8" s="39"/>
      <c r="AD8" s="39"/>
      <c r="AH8">
        <v>1</v>
      </c>
      <c r="AI8" t="s">
        <v>4</v>
      </c>
      <c r="AJ8" s="328">
        <v>257552392.22999999</v>
      </c>
      <c r="AK8" s="328">
        <v>0</v>
      </c>
      <c r="AL8" s="39">
        <v>497115696.43934584</v>
      </c>
      <c r="AM8" s="328">
        <v>0</v>
      </c>
      <c r="AN8" s="325">
        <v>754668088.66934586</v>
      </c>
      <c r="AO8" s="328">
        <v>0</v>
      </c>
      <c r="AR8" s="39">
        <v>754668088.66934586</v>
      </c>
      <c r="AS8" s="37">
        <v>728795878.81239259</v>
      </c>
      <c r="AT8" s="37">
        <v>0</v>
      </c>
    </row>
    <row r="9" spans="1:46" ht="15" x14ac:dyDescent="0.25">
      <c r="A9" s="318">
        <v>2</v>
      </c>
      <c r="B9" s="311" t="s">
        <v>20</v>
      </c>
      <c r="C9" s="311" t="s">
        <v>20</v>
      </c>
      <c r="D9" s="311"/>
      <c r="E9" s="325">
        <v>11990934.029999999</v>
      </c>
      <c r="F9" s="325">
        <v>11990934.029999999</v>
      </c>
      <c r="G9" s="325">
        <v>0</v>
      </c>
      <c r="H9" s="325">
        <v>13122890.970000001</v>
      </c>
      <c r="I9" s="327">
        <v>9.0207240810045108E-2</v>
      </c>
      <c r="J9" s="312"/>
      <c r="K9" s="325">
        <v>14233880.81505576</v>
      </c>
      <c r="L9" s="325">
        <v>14233880.81505576</v>
      </c>
      <c r="M9" s="325">
        <v>0</v>
      </c>
      <c r="N9" s="325">
        <v>13699274.690638019</v>
      </c>
      <c r="O9" s="327">
        <v>-3.8282206441344183E-2</v>
      </c>
      <c r="P9" s="312"/>
      <c r="Q9" s="325">
        <v>26224814.845055759</v>
      </c>
      <c r="R9" s="325">
        <v>26224814.845055759</v>
      </c>
      <c r="S9" s="325">
        <v>0</v>
      </c>
      <c r="T9" s="325">
        <v>26822165.660638019</v>
      </c>
      <c r="U9" s="327">
        <v>2.2522528554962524E-2</v>
      </c>
      <c r="X9" s="37">
        <v>0</v>
      </c>
      <c r="Y9" s="37">
        <v>0</v>
      </c>
      <c r="Z9" t="s">
        <v>20</v>
      </c>
      <c r="AA9" t="s">
        <v>20</v>
      </c>
      <c r="AB9" t="s">
        <v>20</v>
      </c>
      <c r="AC9" s="39"/>
      <c r="AD9" s="39"/>
      <c r="AH9">
        <v>2</v>
      </c>
      <c r="AI9" t="s">
        <v>20</v>
      </c>
      <c r="AJ9" s="328">
        <v>11990934.029999999</v>
      </c>
      <c r="AK9" s="328">
        <v>0</v>
      </c>
      <c r="AL9" s="39">
        <v>14233880.81505576</v>
      </c>
      <c r="AM9" s="328">
        <v>0</v>
      </c>
      <c r="AN9" s="325">
        <v>26224814.845055759</v>
      </c>
      <c r="AO9" s="328">
        <v>0</v>
      </c>
      <c r="AR9" s="39">
        <v>26224814.845055759</v>
      </c>
      <c r="AS9" s="37">
        <v>26822165.660638019</v>
      </c>
      <c r="AT9" s="37">
        <v>0</v>
      </c>
    </row>
    <row r="10" spans="1:46" ht="15" x14ac:dyDescent="0.25">
      <c r="A10" s="318">
        <v>3</v>
      </c>
      <c r="B10" s="311" t="s">
        <v>21</v>
      </c>
      <c r="C10" s="311" t="s">
        <v>21</v>
      </c>
      <c r="D10" s="311"/>
      <c r="E10" s="325">
        <v>1083377.24</v>
      </c>
      <c r="F10" s="325">
        <v>1083377.24</v>
      </c>
      <c r="G10" s="325">
        <v>0</v>
      </c>
      <c r="H10" s="325">
        <v>1110089.3600000001</v>
      </c>
      <c r="I10" s="327">
        <v>2.4357280505415049E-2</v>
      </c>
      <c r="J10" s="312"/>
      <c r="K10" s="325">
        <v>602858.2400142242</v>
      </c>
      <c r="L10" s="325">
        <v>602858.2400142242</v>
      </c>
      <c r="M10" s="325">
        <v>0</v>
      </c>
      <c r="N10" s="325">
        <v>561793.14426792075</v>
      </c>
      <c r="O10" s="327">
        <v>-7.0548366460500209E-2</v>
      </c>
      <c r="P10" s="312"/>
      <c r="Q10" s="325">
        <v>1686235.4800142241</v>
      </c>
      <c r="R10" s="325">
        <v>1686235.4800142241</v>
      </c>
      <c r="S10" s="325">
        <v>0</v>
      </c>
      <c r="T10" s="325">
        <v>1671882.5042679207</v>
      </c>
      <c r="U10" s="327">
        <v>-8.5482780621145803E-3</v>
      </c>
      <c r="V10" s="37"/>
      <c r="X10" s="37">
        <v>0</v>
      </c>
      <c r="Y10" s="37">
        <v>0</v>
      </c>
      <c r="Z10" t="s">
        <v>21</v>
      </c>
      <c r="AA10" t="s">
        <v>21</v>
      </c>
      <c r="AB10" t="s">
        <v>21</v>
      </c>
      <c r="AC10" s="39"/>
      <c r="AD10" s="39"/>
      <c r="AH10">
        <v>3</v>
      </c>
      <c r="AI10" t="s">
        <v>21</v>
      </c>
      <c r="AJ10" s="328">
        <v>1083377.24</v>
      </c>
      <c r="AK10" s="328">
        <v>0</v>
      </c>
      <c r="AL10" s="39">
        <v>602858.2400142242</v>
      </c>
      <c r="AM10" s="328">
        <v>0</v>
      </c>
      <c r="AN10" s="325">
        <v>1686235.4800142241</v>
      </c>
      <c r="AO10" s="328">
        <v>0</v>
      </c>
      <c r="AR10" s="39">
        <v>1686235.4800142241</v>
      </c>
      <c r="AS10" s="37">
        <v>1671882.5042679207</v>
      </c>
      <c r="AT10" s="37">
        <v>0</v>
      </c>
    </row>
    <row r="11" spans="1:46" ht="15" x14ac:dyDescent="0.25">
      <c r="A11" s="318">
        <v>4</v>
      </c>
      <c r="B11" s="311" t="s">
        <v>22</v>
      </c>
      <c r="C11" s="311" t="s">
        <v>22</v>
      </c>
      <c r="D11" s="311"/>
      <c r="E11" s="325">
        <v>13313535.220000001</v>
      </c>
      <c r="F11" s="325">
        <v>13313535.220000001</v>
      </c>
      <c r="G11" s="325">
        <v>0</v>
      </c>
      <c r="H11" s="325">
        <v>12871964.73</v>
      </c>
      <c r="I11" s="327">
        <v>-3.3729533820560265E-2</v>
      </c>
      <c r="J11" s="312"/>
      <c r="K11" s="325">
        <v>13641781.639215052</v>
      </c>
      <c r="L11" s="325">
        <v>13641781.639215052</v>
      </c>
      <c r="M11" s="325">
        <v>0</v>
      </c>
      <c r="N11" s="325">
        <v>13356759.655026169</v>
      </c>
      <c r="O11" s="327">
        <v>-2.1114664696945167E-2</v>
      </c>
      <c r="P11" s="312"/>
      <c r="Q11" s="325">
        <v>26955316.859215051</v>
      </c>
      <c r="R11" s="325">
        <v>26955316.859215051</v>
      </c>
      <c r="S11" s="325">
        <v>0</v>
      </c>
      <c r="T11" s="325">
        <v>26228724.385026172</v>
      </c>
      <c r="U11" s="327">
        <v>-2.7325403165704702E-2</v>
      </c>
      <c r="V11" s="37"/>
      <c r="X11" s="37">
        <v>0</v>
      </c>
      <c r="Y11" s="37">
        <v>0</v>
      </c>
      <c r="Z11" t="s">
        <v>22</v>
      </c>
      <c r="AA11" t="s">
        <v>22</v>
      </c>
      <c r="AB11" t="s">
        <v>22</v>
      </c>
      <c r="AC11" s="39"/>
      <c r="AD11" s="39"/>
      <c r="AH11">
        <v>4</v>
      </c>
      <c r="AI11" t="s">
        <v>22</v>
      </c>
      <c r="AJ11" s="328">
        <v>13313535.220000001</v>
      </c>
      <c r="AK11" s="328">
        <v>0</v>
      </c>
      <c r="AL11" s="39">
        <v>13641781.639215052</v>
      </c>
      <c r="AM11" s="328">
        <v>0</v>
      </c>
      <c r="AN11" s="325">
        <v>26955316.859215051</v>
      </c>
      <c r="AO11" s="328">
        <v>0</v>
      </c>
      <c r="AR11" s="39">
        <v>26955316.859215051</v>
      </c>
      <c r="AS11" s="37">
        <v>26228724.385026172</v>
      </c>
      <c r="AT11" s="37">
        <v>0</v>
      </c>
    </row>
    <row r="12" spans="1:46" ht="15" x14ac:dyDescent="0.25">
      <c r="A12" s="318">
        <v>6</v>
      </c>
      <c r="B12" s="311" t="s">
        <v>24</v>
      </c>
      <c r="C12" s="311" t="s">
        <v>24</v>
      </c>
      <c r="D12" s="311"/>
      <c r="E12" s="325">
        <v>9851841.0099999998</v>
      </c>
      <c r="F12" s="325">
        <v>10071915.24</v>
      </c>
      <c r="G12" s="325">
        <v>220074.23000000045</v>
      </c>
      <c r="H12" s="325">
        <v>11056985.73</v>
      </c>
      <c r="I12" s="327">
        <v>0.11540407868623971</v>
      </c>
      <c r="J12" s="312"/>
      <c r="K12" s="325">
        <v>11698662.164011417</v>
      </c>
      <c r="L12" s="325">
        <v>11698662.164011417</v>
      </c>
      <c r="M12" s="325">
        <v>0</v>
      </c>
      <c r="N12" s="325">
        <v>12368681.27400014</v>
      </c>
      <c r="O12" s="327">
        <v>5.5693083621339241E-2</v>
      </c>
      <c r="P12" s="312"/>
      <c r="Q12" s="325">
        <v>21550503.174011417</v>
      </c>
      <c r="R12" s="325">
        <v>21770577.404011417</v>
      </c>
      <c r="S12" s="325">
        <v>-220074.23000000045</v>
      </c>
      <c r="T12" s="325">
        <v>23425667.004000142</v>
      </c>
      <c r="U12" s="327">
        <v>8.3433136323362994E-2</v>
      </c>
      <c r="V12" s="37"/>
      <c r="X12" s="37" t="e">
        <v>#REF!</v>
      </c>
      <c r="Y12" s="37" t="e">
        <v>#REF!</v>
      </c>
      <c r="Z12" t="e">
        <v>#REF!</v>
      </c>
      <c r="AA12" t="s">
        <v>24</v>
      </c>
      <c r="AB12" t="s">
        <v>24</v>
      </c>
      <c r="AC12" s="39"/>
      <c r="AD12" s="39"/>
      <c r="AH12">
        <v>5</v>
      </c>
      <c r="AI12" t="s">
        <v>23</v>
      </c>
      <c r="AJ12" s="328"/>
      <c r="AK12" s="328"/>
      <c r="AM12" s="328"/>
      <c r="AN12" s="325"/>
      <c r="AO12" s="328"/>
      <c r="AR12" s="39"/>
      <c r="AS12" s="37">
        <v>23425667.004000142</v>
      </c>
      <c r="AT12" s="37">
        <v>0</v>
      </c>
    </row>
    <row r="13" spans="1:46" ht="15" x14ac:dyDescent="0.25">
      <c r="A13" s="318">
        <v>7</v>
      </c>
      <c r="B13" s="311" t="s">
        <v>25</v>
      </c>
      <c r="C13" s="311" t="s">
        <v>25</v>
      </c>
      <c r="D13" s="311"/>
      <c r="E13" s="325">
        <v>19043935.529999997</v>
      </c>
      <c r="F13" s="325">
        <v>19043935.529999997</v>
      </c>
      <c r="G13" s="325">
        <v>0</v>
      </c>
      <c r="H13" s="325">
        <v>19760560.030000001</v>
      </c>
      <c r="I13" s="327">
        <v>3.6939327508965017E-2</v>
      </c>
      <c r="J13" s="312"/>
      <c r="K13" s="325">
        <v>26038314.494861163</v>
      </c>
      <c r="L13" s="325">
        <v>26038314.494861163</v>
      </c>
      <c r="M13" s="325">
        <v>0</v>
      </c>
      <c r="N13" s="325">
        <v>25163397.485027045</v>
      </c>
      <c r="O13" s="327">
        <v>-3.4178629813790225E-2</v>
      </c>
      <c r="P13" s="312"/>
      <c r="Q13" s="325">
        <v>45082250.024861157</v>
      </c>
      <c r="R13" s="325">
        <v>45082250.024861157</v>
      </c>
      <c r="S13" s="325">
        <v>0</v>
      </c>
      <c r="T13" s="325">
        <v>44923957.515027046</v>
      </c>
      <c r="U13" s="327">
        <v>-3.5173723537300678E-3</v>
      </c>
      <c r="V13" s="37"/>
      <c r="X13" s="37">
        <v>0</v>
      </c>
      <c r="Y13" s="37">
        <v>0</v>
      </c>
      <c r="Z13" t="s">
        <v>24</v>
      </c>
      <c r="AA13" t="s">
        <v>25</v>
      </c>
      <c r="AB13" t="s">
        <v>25</v>
      </c>
      <c r="AC13" s="39"/>
      <c r="AD13" s="39"/>
      <c r="AH13">
        <v>6</v>
      </c>
      <c r="AI13" t="s">
        <v>24</v>
      </c>
      <c r="AJ13" s="328">
        <v>9851841.0099999998</v>
      </c>
      <c r="AK13" s="328">
        <v>0</v>
      </c>
      <c r="AL13" s="39">
        <v>11698662.164011417</v>
      </c>
      <c r="AM13" s="328">
        <v>0</v>
      </c>
      <c r="AN13" s="325">
        <v>21550503.174011417</v>
      </c>
      <c r="AO13" s="328">
        <v>0</v>
      </c>
      <c r="AR13" s="39">
        <v>21550503.174011417</v>
      </c>
      <c r="AS13" s="37">
        <v>44923957.515027046</v>
      </c>
      <c r="AT13" s="37">
        <v>0</v>
      </c>
    </row>
    <row r="14" spans="1:46" ht="15" x14ac:dyDescent="0.25">
      <c r="A14" s="318">
        <v>9</v>
      </c>
      <c r="B14" s="311" t="s">
        <v>27</v>
      </c>
      <c r="C14" s="311" t="s">
        <v>27</v>
      </c>
      <c r="D14" s="311"/>
      <c r="E14" s="325">
        <v>10005215.690000001</v>
      </c>
      <c r="F14" s="325">
        <v>10005215.690000001</v>
      </c>
      <c r="G14" s="325">
        <v>0</v>
      </c>
      <c r="H14" s="325">
        <v>9416458.6899999976</v>
      </c>
      <c r="I14" s="327">
        <v>-6.0647443361470092E-2</v>
      </c>
      <c r="J14" s="312"/>
      <c r="K14" s="325">
        <v>16301128.706604192</v>
      </c>
      <c r="L14" s="325">
        <v>16301128.706604192</v>
      </c>
      <c r="M14" s="325">
        <v>0</v>
      </c>
      <c r="N14" s="325">
        <v>16367734.588905955</v>
      </c>
      <c r="O14" s="327">
        <v>4.0776426157337767E-3</v>
      </c>
      <c r="P14" s="312"/>
      <c r="Q14" s="325">
        <v>26306344.396604195</v>
      </c>
      <c r="R14" s="325">
        <v>26306344.396604195</v>
      </c>
      <c r="S14" s="325">
        <v>0</v>
      </c>
      <c r="T14" s="325">
        <v>25784193.27890595</v>
      </c>
      <c r="U14" s="327">
        <v>-2.004850133781395E-2</v>
      </c>
      <c r="V14" s="37"/>
      <c r="X14" s="37">
        <v>0</v>
      </c>
      <c r="Y14" s="37">
        <v>0</v>
      </c>
      <c r="Z14" t="s">
        <v>25</v>
      </c>
      <c r="AA14" t="s">
        <v>27</v>
      </c>
      <c r="AB14" t="s">
        <v>27</v>
      </c>
      <c r="AC14" s="39"/>
      <c r="AD14" s="39"/>
      <c r="AH14">
        <v>7</v>
      </c>
      <c r="AI14" t="s">
        <v>25</v>
      </c>
      <c r="AJ14" s="328">
        <v>19043935.529999997</v>
      </c>
      <c r="AK14" s="328">
        <v>0</v>
      </c>
      <c r="AL14" s="39">
        <v>26038314.494861163</v>
      </c>
      <c r="AM14" s="328">
        <v>0</v>
      </c>
      <c r="AN14" s="325">
        <v>45082250.024861157</v>
      </c>
      <c r="AO14" s="328">
        <v>0</v>
      </c>
      <c r="AR14" s="39">
        <v>45082250.024861157</v>
      </c>
      <c r="AS14" s="37">
        <v>25784193.27890595</v>
      </c>
      <c r="AT14" s="37">
        <v>0</v>
      </c>
    </row>
    <row r="15" spans="1:46" ht="15" x14ac:dyDescent="0.25">
      <c r="A15" s="318">
        <v>10</v>
      </c>
      <c r="B15" s="311" t="s">
        <v>28</v>
      </c>
      <c r="C15" s="311" t="s">
        <v>28</v>
      </c>
      <c r="D15" s="311"/>
      <c r="E15" s="325">
        <v>2602316.9699999993</v>
      </c>
      <c r="F15" s="325">
        <v>2602316.9699999993</v>
      </c>
      <c r="G15" s="325">
        <v>0</v>
      </c>
      <c r="H15" s="325">
        <v>2465654.2799999998</v>
      </c>
      <c r="I15" s="327">
        <v>-5.3944990236797843E-2</v>
      </c>
      <c r="J15" s="312"/>
      <c r="K15" s="325">
        <v>2628436.3986561061</v>
      </c>
      <c r="L15" s="325">
        <v>2628436.3986561061</v>
      </c>
      <c r="M15" s="325">
        <v>0</v>
      </c>
      <c r="N15" s="325">
        <v>2452597.1207819111</v>
      </c>
      <c r="O15" s="327">
        <v>-6.92416317637954E-2</v>
      </c>
      <c r="P15" s="312"/>
      <c r="Q15" s="325">
        <v>5230753.3686561054</v>
      </c>
      <c r="R15" s="325">
        <v>5230753.3686561054</v>
      </c>
      <c r="S15" s="325">
        <v>0</v>
      </c>
      <c r="T15" s="325">
        <v>4918251.4007819109</v>
      </c>
      <c r="U15" s="327">
        <v>-6.1602254259895316E-2</v>
      </c>
      <c r="V15" s="37"/>
      <c r="X15" s="37" t="e">
        <v>#REF!</v>
      </c>
      <c r="Y15" s="37" t="e">
        <v>#REF!</v>
      </c>
      <c r="Z15" t="e">
        <v>#REF!</v>
      </c>
      <c r="AA15" t="s">
        <v>28</v>
      </c>
      <c r="AB15" t="s">
        <v>28</v>
      </c>
      <c r="AC15" s="39"/>
      <c r="AD15" s="39"/>
      <c r="AH15">
        <v>8</v>
      </c>
      <c r="AI15" t="s">
        <v>26</v>
      </c>
      <c r="AJ15" s="328"/>
      <c r="AK15" s="328"/>
      <c r="AM15" s="328"/>
      <c r="AN15" s="325"/>
      <c r="AO15" s="328"/>
      <c r="AR15" s="39"/>
      <c r="AS15" s="37">
        <v>4918251.4007819109</v>
      </c>
      <c r="AT15" s="37">
        <v>0</v>
      </c>
    </row>
    <row r="16" spans="1:46" ht="15" x14ac:dyDescent="0.25">
      <c r="A16" s="318">
        <v>11</v>
      </c>
      <c r="B16" s="311" t="s">
        <v>29</v>
      </c>
      <c r="C16" s="311" t="s">
        <v>29</v>
      </c>
      <c r="D16" s="311"/>
      <c r="E16" s="325">
        <v>819047.94000000006</v>
      </c>
      <c r="F16" s="325">
        <v>819047.94000000006</v>
      </c>
      <c r="G16" s="325">
        <v>0</v>
      </c>
      <c r="H16" s="325">
        <v>824638.84999999986</v>
      </c>
      <c r="I16" s="327">
        <v>6.802915976593985E-3</v>
      </c>
      <c r="J16" s="312"/>
      <c r="K16" s="325">
        <v>236824.91560448825</v>
      </c>
      <c r="L16" s="325">
        <v>236824.91560448825</v>
      </c>
      <c r="M16" s="325">
        <v>0</v>
      </c>
      <c r="N16" s="325">
        <v>224680.16264002034</v>
      </c>
      <c r="O16" s="327">
        <v>-5.2643223861177722E-2</v>
      </c>
      <c r="P16" s="312"/>
      <c r="Q16" s="325">
        <v>1055872.8556044884</v>
      </c>
      <c r="R16" s="325">
        <v>1055872.8556044884</v>
      </c>
      <c r="S16" s="325">
        <v>0</v>
      </c>
      <c r="T16" s="325">
        <v>1049319.0126400201</v>
      </c>
      <c r="U16" s="327">
        <v>-6.2263817721364368E-3</v>
      </c>
      <c r="V16" s="37"/>
      <c r="X16" s="37">
        <v>0</v>
      </c>
      <c r="Y16" s="37">
        <v>0</v>
      </c>
      <c r="Z16" t="s">
        <v>27</v>
      </c>
      <c r="AA16" t="s">
        <v>29</v>
      </c>
      <c r="AB16" t="s">
        <v>29</v>
      </c>
      <c r="AC16" s="39"/>
      <c r="AD16" s="39"/>
      <c r="AH16">
        <v>9</v>
      </c>
      <c r="AI16" t="s">
        <v>27</v>
      </c>
      <c r="AJ16" s="328">
        <v>10005215.690000001</v>
      </c>
      <c r="AK16" s="328">
        <v>0</v>
      </c>
      <c r="AL16" s="39">
        <v>16301128.706604192</v>
      </c>
      <c r="AM16" s="328">
        <v>0</v>
      </c>
      <c r="AN16" s="325">
        <v>26306344.396604195</v>
      </c>
      <c r="AO16" s="328">
        <v>0</v>
      </c>
      <c r="AR16" s="39">
        <v>26306344.396604195</v>
      </c>
      <c r="AS16" s="37">
        <v>1049319.0126400201</v>
      </c>
      <c r="AT16" s="37">
        <v>0</v>
      </c>
    </row>
    <row r="17" spans="1:46" ht="15" x14ac:dyDescent="0.25">
      <c r="A17" s="318">
        <v>13</v>
      </c>
      <c r="B17" s="311" t="s">
        <v>30</v>
      </c>
      <c r="C17" s="311" t="s">
        <v>30</v>
      </c>
      <c r="D17" s="311"/>
      <c r="E17" s="325">
        <v>691107.49</v>
      </c>
      <c r="F17" s="325">
        <v>691107.49</v>
      </c>
      <c r="G17" s="325">
        <v>0</v>
      </c>
      <c r="H17" s="325">
        <v>730184.54999999993</v>
      </c>
      <c r="I17" s="327">
        <v>5.500194157756165E-2</v>
      </c>
      <c r="J17" s="312"/>
      <c r="K17" s="325">
        <v>516778.37578573392</v>
      </c>
      <c r="L17" s="325">
        <v>516778.37578573392</v>
      </c>
      <c r="M17" s="325">
        <v>0</v>
      </c>
      <c r="N17" s="325">
        <v>501877.59495988337</v>
      </c>
      <c r="O17" s="327">
        <v>-2.9257853855167621E-2</v>
      </c>
      <c r="P17" s="312"/>
      <c r="Q17" s="325">
        <v>1207885.8657857338</v>
      </c>
      <c r="R17" s="325">
        <v>1207885.8657857338</v>
      </c>
      <c r="S17" s="325">
        <v>0</v>
      </c>
      <c r="T17" s="325">
        <v>1232062.1449598833</v>
      </c>
      <c r="U17" s="327">
        <v>1.9817693093254679E-2</v>
      </c>
      <c r="V17" s="37"/>
      <c r="X17" s="37">
        <v>0</v>
      </c>
      <c r="Y17" s="37">
        <v>0</v>
      </c>
      <c r="Z17" t="s">
        <v>28</v>
      </c>
      <c r="AA17" t="s">
        <v>245</v>
      </c>
      <c r="AB17" t="s">
        <v>245</v>
      </c>
      <c r="AC17" s="39"/>
      <c r="AD17" s="39"/>
      <c r="AH17">
        <v>10</v>
      </c>
      <c r="AI17" t="s">
        <v>28</v>
      </c>
      <c r="AJ17" s="328">
        <v>2602316.9699999993</v>
      </c>
      <c r="AK17" s="328">
        <v>0</v>
      </c>
      <c r="AL17" s="39">
        <v>2628436.3986561061</v>
      </c>
      <c r="AM17" s="328">
        <v>0</v>
      </c>
      <c r="AN17" s="325">
        <v>5230753.3686561054</v>
      </c>
      <c r="AO17" s="328">
        <v>0</v>
      </c>
      <c r="AR17" s="39">
        <v>5230753.3686561054</v>
      </c>
      <c r="AS17" s="37">
        <v>1232062.1449598833</v>
      </c>
      <c r="AT17" s="37">
        <v>0</v>
      </c>
    </row>
    <row r="18" spans="1:46" ht="15" x14ac:dyDescent="0.25">
      <c r="A18" s="318">
        <v>14</v>
      </c>
      <c r="B18" s="311" t="s">
        <v>31</v>
      </c>
      <c r="C18" s="311" t="s">
        <v>31</v>
      </c>
      <c r="D18" s="311"/>
      <c r="E18" s="325">
        <v>2787807.9099999992</v>
      </c>
      <c r="F18" s="325">
        <v>2787807.9099999992</v>
      </c>
      <c r="G18" s="325">
        <v>0</v>
      </c>
      <c r="H18" s="325">
        <v>2416767.3100000005</v>
      </c>
      <c r="I18" s="327">
        <v>-0.14282476682385356</v>
      </c>
      <c r="J18" s="312"/>
      <c r="K18" s="325">
        <v>2428306.7049044142</v>
      </c>
      <c r="L18" s="325">
        <v>2428306.7049044142</v>
      </c>
      <c r="M18" s="325">
        <v>0</v>
      </c>
      <c r="N18" s="325">
        <v>2377428.9344440014</v>
      </c>
      <c r="O18" s="327">
        <v>-2.1174561081283082E-2</v>
      </c>
      <c r="P18" s="312"/>
      <c r="Q18" s="325">
        <v>5216114.614904413</v>
      </c>
      <c r="R18" s="325">
        <v>5216114.614904413</v>
      </c>
      <c r="S18" s="325">
        <v>0</v>
      </c>
      <c r="T18" s="325">
        <v>4794196.2444440015</v>
      </c>
      <c r="U18" s="327">
        <v>-8.4346727496456692E-2</v>
      </c>
      <c r="V18" s="37"/>
      <c r="X18" s="37">
        <v>0</v>
      </c>
      <c r="Y18" s="37">
        <v>0</v>
      </c>
      <c r="Z18" t="s">
        <v>29</v>
      </c>
      <c r="AA18" t="s">
        <v>30</v>
      </c>
      <c r="AB18" t="s">
        <v>30</v>
      </c>
      <c r="AC18" s="39"/>
      <c r="AD18" s="39"/>
      <c r="AH18">
        <v>11</v>
      </c>
      <c r="AI18" t="s">
        <v>29</v>
      </c>
      <c r="AJ18" s="328">
        <v>819047.94000000006</v>
      </c>
      <c r="AK18" s="328">
        <v>0</v>
      </c>
      <c r="AL18" s="39">
        <v>236824.91560448825</v>
      </c>
      <c r="AM18" s="328">
        <v>0</v>
      </c>
      <c r="AN18" s="325">
        <v>1055872.8556044884</v>
      </c>
      <c r="AO18" s="328">
        <v>0</v>
      </c>
      <c r="AR18" s="39">
        <v>1055872.8556044884</v>
      </c>
      <c r="AS18" s="37">
        <v>4794196.2444440015</v>
      </c>
      <c r="AT18" s="37">
        <v>0</v>
      </c>
    </row>
    <row r="19" spans="1:46" ht="15" x14ac:dyDescent="0.25">
      <c r="A19" s="318">
        <v>15</v>
      </c>
      <c r="B19" s="311" t="s">
        <v>6</v>
      </c>
      <c r="C19" s="311" t="s">
        <v>6</v>
      </c>
      <c r="D19" s="311"/>
      <c r="E19" s="325">
        <v>18361849.140000001</v>
      </c>
      <c r="F19" s="325">
        <v>18361849.140000001</v>
      </c>
      <c r="G19" s="325">
        <v>0</v>
      </c>
      <c r="H19" s="325">
        <v>18601178.529999997</v>
      </c>
      <c r="I19" s="327">
        <v>1.2949844732701806E-2</v>
      </c>
      <c r="J19" s="312"/>
      <c r="K19" s="325">
        <v>26671124.657178171</v>
      </c>
      <c r="L19" s="325">
        <v>26671124.657178171</v>
      </c>
      <c r="M19" s="325">
        <v>0</v>
      </c>
      <c r="N19" s="325">
        <v>25608030.65454283</v>
      </c>
      <c r="O19" s="327">
        <v>-4.0675506941988959E-2</v>
      </c>
      <c r="P19" s="312"/>
      <c r="Q19" s="325">
        <v>45032973.797178172</v>
      </c>
      <c r="R19" s="325">
        <v>45032973.797178172</v>
      </c>
      <c r="S19" s="325">
        <v>0</v>
      </c>
      <c r="T19" s="325">
        <v>44209209.184542827</v>
      </c>
      <c r="U19" s="327">
        <v>-1.8461852515013595E-2</v>
      </c>
      <c r="V19" s="37"/>
      <c r="X19" s="37" t="e">
        <v>#REF!</v>
      </c>
      <c r="Y19" s="37" t="e">
        <v>#REF!</v>
      </c>
      <c r="Z19" t="e">
        <v>#REF!</v>
      </c>
      <c r="AA19" t="s">
        <v>31</v>
      </c>
      <c r="AB19" t="s">
        <v>31</v>
      </c>
      <c r="AC19" s="39"/>
      <c r="AD19" s="39"/>
      <c r="AJ19" s="328"/>
      <c r="AK19" s="328"/>
      <c r="AM19" s="328"/>
      <c r="AN19" s="325"/>
      <c r="AO19" s="328"/>
      <c r="AR19" s="39"/>
      <c r="AS19" s="37">
        <v>44209209.184542827</v>
      </c>
      <c r="AT19" s="37">
        <v>0</v>
      </c>
    </row>
    <row r="20" spans="1:46" ht="15" x14ac:dyDescent="0.25">
      <c r="A20" s="318">
        <v>17</v>
      </c>
      <c r="B20" s="311" t="s">
        <v>33</v>
      </c>
      <c r="C20" s="311" t="s">
        <v>33</v>
      </c>
      <c r="D20" s="311"/>
      <c r="E20" s="325">
        <v>13298367.649999999</v>
      </c>
      <c r="F20" s="325">
        <v>13298367.649999999</v>
      </c>
      <c r="G20" s="325">
        <v>0</v>
      </c>
      <c r="H20" s="325">
        <v>13263122.73</v>
      </c>
      <c r="I20" s="327">
        <v>-2.6538375807357386E-3</v>
      </c>
      <c r="J20" s="312"/>
      <c r="K20" s="325">
        <v>20560305.920738835</v>
      </c>
      <c r="L20" s="325">
        <v>20560305.920738835</v>
      </c>
      <c r="M20" s="325">
        <v>0</v>
      </c>
      <c r="N20" s="325">
        <v>20234041.366749961</v>
      </c>
      <c r="O20" s="327">
        <v>-1.599591769021589E-2</v>
      </c>
      <c r="P20" s="312"/>
      <c r="Q20" s="325">
        <v>33858673.570738837</v>
      </c>
      <c r="R20" s="325">
        <v>33858673.570738837</v>
      </c>
      <c r="S20" s="325">
        <v>0</v>
      </c>
      <c r="T20" s="325">
        <v>33497164.096749961</v>
      </c>
      <c r="U20" s="327">
        <v>-1.0734420588602122E-2</v>
      </c>
      <c r="V20" s="37"/>
      <c r="X20" s="37">
        <v>0</v>
      </c>
      <c r="Y20" s="37">
        <v>0</v>
      </c>
      <c r="Z20" t="s">
        <v>30</v>
      </c>
      <c r="AA20" t="s">
        <v>506</v>
      </c>
      <c r="AB20" t="s">
        <v>507</v>
      </c>
      <c r="AC20" s="39"/>
      <c r="AD20" s="39"/>
      <c r="AH20">
        <v>13</v>
      </c>
      <c r="AI20" t="s">
        <v>30</v>
      </c>
      <c r="AJ20" s="328">
        <v>691107.49</v>
      </c>
      <c r="AK20" s="328">
        <v>0</v>
      </c>
      <c r="AL20" s="39">
        <v>516778.37578573392</v>
      </c>
      <c r="AM20" s="328">
        <v>0</v>
      </c>
      <c r="AN20" s="325">
        <v>1207885.8657857338</v>
      </c>
      <c r="AO20" s="328">
        <v>0</v>
      </c>
      <c r="AR20" s="39">
        <v>1207885.8657857338</v>
      </c>
      <c r="AS20" s="37">
        <v>33497164.096749961</v>
      </c>
      <c r="AT20" s="37">
        <v>0</v>
      </c>
    </row>
    <row r="21" spans="1:46" ht="15" x14ac:dyDescent="0.25">
      <c r="A21" s="318">
        <v>18</v>
      </c>
      <c r="B21" s="311" t="s">
        <v>34</v>
      </c>
      <c r="C21" s="311" t="s">
        <v>34</v>
      </c>
      <c r="D21" s="311"/>
      <c r="E21" s="325">
        <v>24432744.719999999</v>
      </c>
      <c r="F21" s="325">
        <v>24432744.719999999</v>
      </c>
      <c r="G21" s="325">
        <v>0</v>
      </c>
      <c r="H21" s="325">
        <v>25310134.599999998</v>
      </c>
      <c r="I21" s="327">
        <v>3.5280663251313057E-2</v>
      </c>
      <c r="J21" s="312"/>
      <c r="K21" s="325">
        <v>39064213.953404017</v>
      </c>
      <c r="L21" s="325">
        <v>39064213.953404017</v>
      </c>
      <c r="M21" s="325">
        <v>0</v>
      </c>
      <c r="N21" s="325">
        <v>37056688.3909107</v>
      </c>
      <c r="O21" s="327">
        <v>-5.275794492006488E-2</v>
      </c>
      <c r="P21" s="312"/>
      <c r="Q21" s="325">
        <v>63496958.673404016</v>
      </c>
      <c r="R21" s="325">
        <v>63496958.673404016</v>
      </c>
      <c r="S21" s="325">
        <v>0</v>
      </c>
      <c r="T21" s="325">
        <v>62366822.990910694</v>
      </c>
      <c r="U21" s="327">
        <v>-1.7958558700652501E-2</v>
      </c>
      <c r="V21" s="37"/>
      <c r="X21" s="37"/>
      <c r="Y21" s="37"/>
      <c r="Z21" s="329" t="s">
        <v>508</v>
      </c>
      <c r="AA21" s="329"/>
      <c r="AC21" s="39"/>
      <c r="AD21" s="39"/>
      <c r="AI21" t="s">
        <v>80</v>
      </c>
      <c r="AJ21" s="328">
        <v>40136683.710000001</v>
      </c>
      <c r="AK21" s="328">
        <v>0</v>
      </c>
      <c r="AL21" s="39">
        <v>68419347.232468039</v>
      </c>
      <c r="AM21" s="328">
        <v>0</v>
      </c>
      <c r="AN21" s="325">
        <v>108556030.94246805</v>
      </c>
      <c r="AO21" s="328">
        <v>0</v>
      </c>
      <c r="AR21" s="39">
        <v>108556030.94246805</v>
      </c>
      <c r="AS21" s="37">
        <v>62366822.990910694</v>
      </c>
      <c r="AT21" s="37">
        <v>0</v>
      </c>
    </row>
    <row r="22" spans="1:46" ht="15" x14ac:dyDescent="0.25">
      <c r="A22" s="318"/>
      <c r="B22" s="311" t="s">
        <v>80</v>
      </c>
      <c r="C22" s="311" t="s">
        <v>80</v>
      </c>
      <c r="D22" s="311"/>
      <c r="E22" s="325">
        <v>40136683.710000001</v>
      </c>
      <c r="F22" s="325">
        <v>40136683.710000001</v>
      </c>
      <c r="G22" s="325">
        <v>0</v>
      </c>
      <c r="H22" s="325">
        <v>40002780.729999997</v>
      </c>
      <c r="I22" s="327">
        <v>-3.3417519207787571E-3</v>
      </c>
      <c r="J22" s="312"/>
      <c r="K22" s="325">
        <v>68419347.232468039</v>
      </c>
      <c r="L22" s="325">
        <v>68419347.232468039</v>
      </c>
      <c r="M22" s="325">
        <v>0</v>
      </c>
      <c r="N22" s="325">
        <v>66700666.413086109</v>
      </c>
      <c r="O22" s="327">
        <v>-2.5440694836266858E-2</v>
      </c>
      <c r="P22" s="312"/>
      <c r="Q22" s="325">
        <v>108556030.94246805</v>
      </c>
      <c r="R22" s="325">
        <v>108556030.94246805</v>
      </c>
      <c r="S22" s="325">
        <v>0</v>
      </c>
      <c r="T22" s="325">
        <v>106703447.14308611</v>
      </c>
      <c r="U22" s="327">
        <v>-1.7212989244489701E-2</v>
      </c>
      <c r="V22" s="37"/>
      <c r="X22" s="37">
        <v>0</v>
      </c>
      <c r="Y22" s="37">
        <v>0</v>
      </c>
      <c r="Z22" t="s">
        <v>31</v>
      </c>
      <c r="AA22" t="s">
        <v>33</v>
      </c>
      <c r="AB22" t="s">
        <v>33</v>
      </c>
      <c r="AC22" s="39"/>
      <c r="AD22" s="39"/>
      <c r="AH22">
        <v>14</v>
      </c>
      <c r="AI22" t="s">
        <v>31</v>
      </c>
      <c r="AJ22" s="328">
        <v>2787807.9099999992</v>
      </c>
      <c r="AK22" s="328">
        <v>0</v>
      </c>
      <c r="AL22" s="39">
        <v>2428306.7049044142</v>
      </c>
      <c r="AM22" s="328">
        <v>0</v>
      </c>
      <c r="AN22" s="325">
        <v>5216114.614904413</v>
      </c>
      <c r="AO22" s="328">
        <v>0</v>
      </c>
      <c r="AR22" s="39">
        <v>5216114.614904413</v>
      </c>
      <c r="AS22" s="37">
        <v>106703447.14308611</v>
      </c>
      <c r="AT22" s="37">
        <v>0</v>
      </c>
    </row>
    <row r="23" spans="1:46" ht="15" x14ac:dyDescent="0.25">
      <c r="A23" s="318"/>
      <c r="B23" s="311" t="s">
        <v>442</v>
      </c>
      <c r="C23" s="311" t="s">
        <v>442</v>
      </c>
      <c r="D23" s="311"/>
      <c r="E23" s="325">
        <v>6529882.9100000001</v>
      </c>
      <c r="F23" s="325">
        <v>6529882.9100000001</v>
      </c>
      <c r="G23" s="325">
        <v>0</v>
      </c>
      <c r="H23" s="325">
        <v>6144806.2199999997</v>
      </c>
      <c r="I23" s="327">
        <v>-6.0781804100473832E-2</v>
      </c>
      <c r="J23" s="312"/>
      <c r="K23" s="325">
        <v>4953086.3808894996</v>
      </c>
      <c r="L23" s="325">
        <v>4953086.3808894996</v>
      </c>
      <c r="M23" s="325">
        <v>0</v>
      </c>
      <c r="N23" s="325">
        <v>4915177.9415831128</v>
      </c>
      <c r="O23" s="327">
        <v>-7.6829368443177342E-3</v>
      </c>
      <c r="P23" s="312"/>
      <c r="Q23" s="325">
        <v>11482969.2908895</v>
      </c>
      <c r="R23" s="325">
        <v>11482969.2908895</v>
      </c>
      <c r="S23" s="325">
        <v>0</v>
      </c>
      <c r="T23" s="325">
        <v>11059984.161583113</v>
      </c>
      <c r="U23" s="327">
        <v>-3.7531442431475652E-2</v>
      </c>
      <c r="V23" s="37"/>
      <c r="X23" s="37">
        <v>0</v>
      </c>
      <c r="Y23" s="37">
        <v>0</v>
      </c>
      <c r="Z23" t="s">
        <v>6</v>
      </c>
      <c r="AA23" t="s">
        <v>509</v>
      </c>
      <c r="AB23" t="s">
        <v>509</v>
      </c>
      <c r="AC23" s="39"/>
      <c r="AD23" s="39"/>
      <c r="AH23">
        <v>15</v>
      </c>
      <c r="AI23" t="s">
        <v>6</v>
      </c>
      <c r="AJ23" s="328">
        <v>18361849.140000001</v>
      </c>
      <c r="AK23" s="328">
        <v>0</v>
      </c>
      <c r="AL23" s="39">
        <v>26671124.657178171</v>
      </c>
      <c r="AM23" s="328">
        <v>0</v>
      </c>
      <c r="AN23" s="325">
        <v>45032973.797178172</v>
      </c>
      <c r="AO23" s="328">
        <v>0</v>
      </c>
      <c r="AR23" s="39">
        <v>45032973.797178172</v>
      </c>
      <c r="AS23" s="37">
        <v>11059984.161583113</v>
      </c>
      <c r="AT23" s="37">
        <v>0</v>
      </c>
    </row>
    <row r="24" spans="1:46" ht="15" x14ac:dyDescent="0.25">
      <c r="A24" s="318">
        <v>19</v>
      </c>
      <c r="B24" s="311" t="s">
        <v>443</v>
      </c>
      <c r="C24" s="311" t="s">
        <v>443</v>
      </c>
      <c r="D24" s="311"/>
      <c r="E24" s="325">
        <v>7261721.5700000003</v>
      </c>
      <c r="F24" s="325">
        <v>7261721.5700000003</v>
      </c>
      <c r="G24" s="330">
        <v>0</v>
      </c>
      <c r="H24" s="325">
        <v>7273016.8200000003</v>
      </c>
      <c r="I24" s="327">
        <v>1.5542422533822999E-3</v>
      </c>
      <c r="J24" s="312"/>
      <c r="K24" s="325">
        <v>8903938.1415213458</v>
      </c>
      <c r="L24" s="325">
        <v>8903938.1415213458</v>
      </c>
      <c r="M24" s="325">
        <v>0</v>
      </c>
      <c r="N24" s="325">
        <v>8737694.9062643275</v>
      </c>
      <c r="O24" s="327">
        <v>-1.8847252500892434E-2</v>
      </c>
      <c r="P24" s="312"/>
      <c r="Q24" s="325">
        <v>16165659.711521346</v>
      </c>
      <c r="R24" s="325">
        <v>16165659.711521346</v>
      </c>
      <c r="S24" s="325">
        <v>0</v>
      </c>
      <c r="T24" s="325">
        <v>16010711.726264328</v>
      </c>
      <c r="U24" s="327">
        <v>-9.6312403226010441E-3</v>
      </c>
      <c r="V24" s="37"/>
      <c r="X24" s="37" t="e">
        <v>#REF!</v>
      </c>
      <c r="Y24" s="37" t="e">
        <v>#REF!</v>
      </c>
      <c r="Z24" t="e">
        <v>#REF!</v>
      </c>
      <c r="AA24" t="s">
        <v>246</v>
      </c>
      <c r="AB24" t="s">
        <v>246</v>
      </c>
      <c r="AC24" s="39"/>
      <c r="AD24" s="39"/>
      <c r="AH24">
        <v>16</v>
      </c>
      <c r="AI24" t="s">
        <v>32</v>
      </c>
      <c r="AJ24" s="328"/>
      <c r="AK24" s="328"/>
      <c r="AM24" s="328"/>
      <c r="AN24" s="325"/>
      <c r="AO24" s="328"/>
      <c r="AR24" s="39"/>
      <c r="AS24" s="37">
        <v>16010711.726264328</v>
      </c>
      <c r="AT24" s="37">
        <v>0</v>
      </c>
    </row>
    <row r="25" spans="1:46" ht="15" x14ac:dyDescent="0.25">
      <c r="A25" s="318">
        <v>20</v>
      </c>
      <c r="B25" s="311" t="s">
        <v>35</v>
      </c>
      <c r="C25" s="311" t="s">
        <v>35</v>
      </c>
      <c r="D25" s="311"/>
      <c r="E25" s="325">
        <v>1709667.17</v>
      </c>
      <c r="F25" s="325">
        <v>1709667.17</v>
      </c>
      <c r="G25" s="325">
        <v>0</v>
      </c>
      <c r="H25" s="325">
        <v>1605578.5815000003</v>
      </c>
      <c r="I25" s="327">
        <v>-6.2814535605275737E-2</v>
      </c>
      <c r="J25" s="312"/>
      <c r="K25" s="325">
        <v>798526.3009556497</v>
      </c>
      <c r="L25" s="325">
        <v>798526.3009556497</v>
      </c>
      <c r="M25" s="325">
        <v>0</v>
      </c>
      <c r="N25" s="325">
        <v>777752.03283990931</v>
      </c>
      <c r="O25" s="327">
        <v>-2.6360155546858496E-2</v>
      </c>
      <c r="P25" s="312"/>
      <c r="Q25" s="325">
        <v>2508193.4709556494</v>
      </c>
      <c r="R25" s="325">
        <v>2508193.4709556494</v>
      </c>
      <c r="S25" s="325">
        <v>0</v>
      </c>
      <c r="T25" s="325">
        <v>2383330.6143399095</v>
      </c>
      <c r="U25" s="327">
        <v>-5.1063834124031086E-2</v>
      </c>
      <c r="V25" s="37"/>
      <c r="X25" s="37">
        <v>0</v>
      </c>
      <c r="Y25" s="37">
        <v>0</v>
      </c>
      <c r="Z25" t="s">
        <v>33</v>
      </c>
      <c r="AA25" t="s">
        <v>35</v>
      </c>
      <c r="AB25" t="s">
        <v>35</v>
      </c>
      <c r="AC25" s="39"/>
      <c r="AD25" s="39"/>
      <c r="AH25">
        <v>17</v>
      </c>
      <c r="AI25" t="s">
        <v>33</v>
      </c>
      <c r="AJ25" s="328">
        <v>13298367.649999999</v>
      </c>
      <c r="AK25" s="328">
        <v>0</v>
      </c>
      <c r="AL25" s="39">
        <v>20560305.920738835</v>
      </c>
      <c r="AM25" s="328">
        <v>0</v>
      </c>
      <c r="AN25" s="325">
        <v>33858673.570738837</v>
      </c>
      <c r="AO25" s="328">
        <v>0</v>
      </c>
      <c r="AR25" s="39">
        <v>33858673.570738837</v>
      </c>
      <c r="AS25" s="37">
        <v>2383330.6143399095</v>
      </c>
      <c r="AT25" s="37">
        <v>0</v>
      </c>
    </row>
    <row r="26" spans="1:46" ht="15" x14ac:dyDescent="0.25">
      <c r="A26" s="318">
        <v>21</v>
      </c>
      <c r="B26" s="311" t="s">
        <v>36</v>
      </c>
      <c r="C26" s="311" t="s">
        <v>36</v>
      </c>
      <c r="D26" s="311"/>
      <c r="E26" s="325">
        <v>7356412.9500000002</v>
      </c>
      <c r="F26" s="325">
        <v>7356412.9500000002</v>
      </c>
      <c r="G26" s="325">
        <v>0</v>
      </c>
      <c r="H26" s="325">
        <v>7805877.4500000011</v>
      </c>
      <c r="I26" s="327">
        <v>5.9304526160172677E-2</v>
      </c>
      <c r="J26" s="312"/>
      <c r="K26" s="325">
        <v>10269224.170824971</v>
      </c>
      <c r="L26" s="325">
        <v>10269224.170824971</v>
      </c>
      <c r="M26" s="325">
        <v>0</v>
      </c>
      <c r="N26" s="325">
        <v>9903133.8942509033</v>
      </c>
      <c r="O26" s="327">
        <v>-3.6300215814744408E-2</v>
      </c>
      <c r="P26" s="312"/>
      <c r="Q26" s="325">
        <v>17625637.12082497</v>
      </c>
      <c r="R26" s="325">
        <v>17625637.12082497</v>
      </c>
      <c r="S26" s="325">
        <v>0</v>
      </c>
      <c r="T26" s="325">
        <v>17709011.344250903</v>
      </c>
      <c r="U26" s="327">
        <v>4.7191287745889298E-3</v>
      </c>
      <c r="V26" s="37"/>
      <c r="X26" s="37">
        <v>0</v>
      </c>
      <c r="Y26" s="37">
        <v>0</v>
      </c>
      <c r="Z26" t="s">
        <v>34</v>
      </c>
      <c r="AA26" t="s">
        <v>36</v>
      </c>
      <c r="AB26" t="s">
        <v>36</v>
      </c>
      <c r="AC26" s="39"/>
      <c r="AD26" s="39"/>
      <c r="AH26">
        <v>18</v>
      </c>
      <c r="AI26" t="s">
        <v>34</v>
      </c>
      <c r="AJ26" s="328">
        <v>24432744.719999999</v>
      </c>
      <c r="AK26" s="328">
        <v>0</v>
      </c>
      <c r="AL26" s="39">
        <v>39064213.953404017</v>
      </c>
      <c r="AM26" s="328">
        <v>0</v>
      </c>
      <c r="AN26" s="325">
        <v>63496958.673404016</v>
      </c>
      <c r="AO26" s="328">
        <v>0</v>
      </c>
      <c r="AR26" s="39">
        <v>63496958.673404016</v>
      </c>
      <c r="AS26" s="37">
        <v>17709011.344250903</v>
      </c>
      <c r="AT26" s="37">
        <v>0</v>
      </c>
    </row>
    <row r="27" spans="1:46" ht="15" x14ac:dyDescent="0.25">
      <c r="A27" s="318">
        <v>22</v>
      </c>
      <c r="B27" s="311" t="s">
        <v>37</v>
      </c>
      <c r="C27" s="311" t="s">
        <v>37</v>
      </c>
      <c r="D27" s="311"/>
      <c r="E27" s="325">
        <v>5855853.1500000013</v>
      </c>
      <c r="F27" s="325">
        <v>5855853.1500000013</v>
      </c>
      <c r="G27" s="325">
        <v>0</v>
      </c>
      <c r="H27" s="325">
        <v>6002783.96</v>
      </c>
      <c r="I27" s="327">
        <v>2.4781655449448669E-2</v>
      </c>
      <c r="J27" s="312"/>
      <c r="K27" s="325">
        <v>8034349.7826004932</v>
      </c>
      <c r="L27" s="325">
        <v>8034349.7826004932</v>
      </c>
      <c r="M27" s="325">
        <v>0</v>
      </c>
      <c r="N27" s="325">
        <v>7611893.542831189</v>
      </c>
      <c r="O27" s="327">
        <v>-5.4014108882637413E-2</v>
      </c>
      <c r="P27" s="312"/>
      <c r="Q27" s="325">
        <v>13890202.932600494</v>
      </c>
      <c r="R27" s="325">
        <v>13890202.932600494</v>
      </c>
      <c r="S27" s="325">
        <v>0</v>
      </c>
      <c r="T27" s="325">
        <v>13614677.502831189</v>
      </c>
      <c r="U27" s="327">
        <v>-2.0035327694640215E-2</v>
      </c>
      <c r="V27" s="37"/>
      <c r="X27" s="37"/>
      <c r="Y27" s="37"/>
      <c r="AC27" s="39"/>
      <c r="AD27" s="39"/>
      <c r="AI27" t="s">
        <v>442</v>
      </c>
      <c r="AJ27" s="328">
        <v>6529882.9100000001</v>
      </c>
      <c r="AK27" s="328">
        <v>0</v>
      </c>
      <c r="AL27" s="39">
        <v>4953086.3808894996</v>
      </c>
      <c r="AM27" s="328">
        <v>0</v>
      </c>
      <c r="AN27" s="325">
        <v>11482969.2908895</v>
      </c>
      <c r="AO27" s="328">
        <v>0</v>
      </c>
      <c r="AR27" s="39">
        <v>11482969.2908895</v>
      </c>
      <c r="AS27" s="37">
        <v>13614677.502831189</v>
      </c>
      <c r="AT27" s="37">
        <v>0</v>
      </c>
    </row>
    <row r="28" spans="1:46" ht="15" x14ac:dyDescent="0.25">
      <c r="A28" s="318">
        <v>23</v>
      </c>
      <c r="B28" s="311" t="s">
        <v>38</v>
      </c>
      <c r="C28" s="311" t="s">
        <v>38</v>
      </c>
      <c r="D28" s="311"/>
      <c r="E28" s="325">
        <v>1629255.6199999996</v>
      </c>
      <c r="F28" s="325">
        <v>1629255.6199999996</v>
      </c>
      <c r="G28" s="325">
        <v>0</v>
      </c>
      <c r="H28" s="325">
        <v>1565266.1799999997</v>
      </c>
      <c r="I28" s="327">
        <v>-4.0067343067605565E-2</v>
      </c>
      <c r="J28" s="312"/>
      <c r="K28" s="325">
        <v>931035.91142760753</v>
      </c>
      <c r="L28" s="325">
        <v>931035.91142760753</v>
      </c>
      <c r="M28" s="325">
        <v>0</v>
      </c>
      <c r="N28" s="325">
        <v>899994.27580755937</v>
      </c>
      <c r="O28" s="327">
        <v>-3.3909446404872361E-2</v>
      </c>
      <c r="P28" s="312"/>
      <c r="Q28" s="325">
        <v>2560291.5314276069</v>
      </c>
      <c r="R28" s="325">
        <v>2560291.5314276069</v>
      </c>
      <c r="S28" s="325">
        <v>0</v>
      </c>
      <c r="T28" s="325">
        <v>2465260.4558075592</v>
      </c>
      <c r="U28" s="327">
        <v>-3.7823667973528124E-2</v>
      </c>
      <c r="V28" s="37"/>
      <c r="W28" s="328"/>
      <c r="X28" s="37">
        <v>0</v>
      </c>
      <c r="Y28" s="37">
        <v>0</v>
      </c>
      <c r="Z28" t="s">
        <v>443</v>
      </c>
      <c r="AA28" t="s">
        <v>37</v>
      </c>
      <c r="AB28" t="s">
        <v>37</v>
      </c>
      <c r="AC28" s="39"/>
      <c r="AD28" s="39"/>
      <c r="AH28">
        <v>19</v>
      </c>
      <c r="AI28" t="s">
        <v>443</v>
      </c>
      <c r="AJ28" s="328">
        <v>7261721.5700000003</v>
      </c>
      <c r="AK28" s="328">
        <v>0</v>
      </c>
      <c r="AL28" s="39">
        <v>8903938.1415213458</v>
      </c>
      <c r="AM28" s="328">
        <v>0</v>
      </c>
      <c r="AN28" s="325">
        <v>16165659.711521346</v>
      </c>
      <c r="AO28" s="328">
        <v>0</v>
      </c>
      <c r="AR28" s="39">
        <v>16165659.711521346</v>
      </c>
      <c r="AS28" s="37">
        <v>2465260.4558075592</v>
      </c>
      <c r="AT28" s="37">
        <v>0</v>
      </c>
    </row>
    <row r="29" spans="1:46" ht="15" x14ac:dyDescent="0.25">
      <c r="A29" s="318">
        <v>24</v>
      </c>
      <c r="B29" s="311" t="s">
        <v>39</v>
      </c>
      <c r="C29" s="311" t="s">
        <v>39</v>
      </c>
      <c r="D29" s="311"/>
      <c r="E29" s="325">
        <v>14566545.779999999</v>
      </c>
      <c r="F29" s="325">
        <v>14566545.779999999</v>
      </c>
      <c r="G29" s="325">
        <v>0</v>
      </c>
      <c r="H29" s="325">
        <v>14709333.180000002</v>
      </c>
      <c r="I29" s="327">
        <v>9.7546879753973529E-3</v>
      </c>
      <c r="J29" s="312"/>
      <c r="K29" s="325">
        <v>17850661.354483981</v>
      </c>
      <c r="L29" s="325">
        <v>17850661.354483981</v>
      </c>
      <c r="M29" s="325">
        <v>0</v>
      </c>
      <c r="N29" s="325">
        <v>17354767.16706745</v>
      </c>
      <c r="O29" s="327">
        <v>-2.8173324886216256E-2</v>
      </c>
      <c r="P29" s="312"/>
      <c r="Q29" s="325">
        <v>32417207.134483978</v>
      </c>
      <c r="R29" s="325">
        <v>32417207.134483978</v>
      </c>
      <c r="S29" s="325">
        <v>0</v>
      </c>
      <c r="T29" s="325">
        <v>32064100.347067453</v>
      </c>
      <c r="U29" s="327">
        <v>-1.0952331176342612E-2</v>
      </c>
      <c r="V29" s="37"/>
      <c r="X29" s="37">
        <v>0</v>
      </c>
      <c r="Y29" s="37">
        <v>0</v>
      </c>
      <c r="Z29" t="s">
        <v>35</v>
      </c>
      <c r="AA29" t="s">
        <v>38</v>
      </c>
      <c r="AB29" t="s">
        <v>38</v>
      </c>
      <c r="AC29" s="39"/>
      <c r="AD29" s="39"/>
      <c r="AH29">
        <v>20</v>
      </c>
      <c r="AI29" t="s">
        <v>35</v>
      </c>
      <c r="AJ29" s="328">
        <v>1709667.17</v>
      </c>
      <c r="AK29" s="328">
        <v>0</v>
      </c>
      <c r="AL29" s="39">
        <v>798526.3009556497</v>
      </c>
      <c r="AM29" s="328">
        <v>0</v>
      </c>
      <c r="AN29" s="325">
        <v>2508193.4709556494</v>
      </c>
      <c r="AO29" s="328">
        <v>0</v>
      </c>
      <c r="AR29" s="39">
        <v>2508193.4709556494</v>
      </c>
      <c r="AS29" s="37">
        <v>32064100.347067453</v>
      </c>
      <c r="AT29" s="37">
        <v>0</v>
      </c>
    </row>
    <row r="30" spans="1:46" ht="15" x14ac:dyDescent="0.25">
      <c r="A30" s="318">
        <v>25</v>
      </c>
      <c r="B30" s="311" t="s">
        <v>40</v>
      </c>
      <c r="C30" s="311" t="s">
        <v>40</v>
      </c>
      <c r="D30" s="311"/>
      <c r="E30" s="325">
        <v>3151551.19</v>
      </c>
      <c r="F30" s="325">
        <v>3151551.19</v>
      </c>
      <c r="G30" s="325">
        <v>0</v>
      </c>
      <c r="H30" s="325">
        <v>3388617</v>
      </c>
      <c r="I30" s="327">
        <v>7.2527100652419227E-2</v>
      </c>
      <c r="J30" s="312"/>
      <c r="K30" s="325">
        <v>3758286.1383864204</v>
      </c>
      <c r="L30" s="325">
        <v>3758286.1383864204</v>
      </c>
      <c r="M30" s="325">
        <v>0</v>
      </c>
      <c r="N30" s="325">
        <v>3604655.6607308253</v>
      </c>
      <c r="O30" s="327">
        <v>-4.1736790187420596E-2</v>
      </c>
      <c r="P30" s="312"/>
      <c r="Q30" s="325">
        <v>6909837.3283864204</v>
      </c>
      <c r="R30" s="325">
        <v>6909837.3283864204</v>
      </c>
      <c r="S30" s="325">
        <v>0</v>
      </c>
      <c r="T30" s="325">
        <v>6993272.6607308257</v>
      </c>
      <c r="U30" s="327">
        <v>1.2002542460730932E-2</v>
      </c>
      <c r="V30" s="37"/>
      <c r="X30" s="37">
        <v>0</v>
      </c>
      <c r="Y30" s="37">
        <v>0</v>
      </c>
      <c r="Z30" t="s">
        <v>36</v>
      </c>
      <c r="AA30" t="s">
        <v>39</v>
      </c>
      <c r="AB30" t="s">
        <v>39</v>
      </c>
      <c r="AC30" s="39"/>
      <c r="AD30" s="39"/>
      <c r="AH30">
        <v>21</v>
      </c>
      <c r="AI30" t="s">
        <v>36</v>
      </c>
      <c r="AJ30" s="328">
        <v>7356412.9500000002</v>
      </c>
      <c r="AK30" s="328">
        <v>0</v>
      </c>
      <c r="AL30" s="39">
        <v>10269224.170824971</v>
      </c>
      <c r="AM30" s="328">
        <v>0</v>
      </c>
      <c r="AN30" s="325">
        <v>17625637.12082497</v>
      </c>
      <c r="AO30" s="328">
        <v>0</v>
      </c>
      <c r="AR30" s="39">
        <v>17625637.12082497</v>
      </c>
      <c r="AS30" s="37">
        <v>6993272.6607308257</v>
      </c>
      <c r="AT30" s="37">
        <v>0</v>
      </c>
    </row>
    <row r="31" spans="1:46" ht="15" x14ac:dyDescent="0.25">
      <c r="A31" s="318">
        <v>28</v>
      </c>
      <c r="B31" s="311" t="s">
        <v>43</v>
      </c>
      <c r="C31" s="311" t="s">
        <v>43</v>
      </c>
      <c r="D31" s="311"/>
      <c r="E31" s="325">
        <v>6215697.0300000012</v>
      </c>
      <c r="F31" s="325">
        <v>6215697.0300000012</v>
      </c>
      <c r="G31" s="325">
        <v>0</v>
      </c>
      <c r="H31" s="325">
        <v>6452824.0799999982</v>
      </c>
      <c r="I31" s="327">
        <v>3.7440005313361467E-2</v>
      </c>
      <c r="J31" s="312"/>
      <c r="K31" s="325">
        <v>12189535.262022195</v>
      </c>
      <c r="L31" s="325">
        <v>12189535.262022195</v>
      </c>
      <c r="M31" s="325">
        <v>0</v>
      </c>
      <c r="N31" s="325">
        <v>11687866.711311568</v>
      </c>
      <c r="O31" s="327">
        <v>-4.202654774845923E-2</v>
      </c>
      <c r="P31" s="312"/>
      <c r="Q31" s="325">
        <v>18405232.292022198</v>
      </c>
      <c r="R31" s="325">
        <v>18405232.292022198</v>
      </c>
      <c r="S31" s="325">
        <v>0</v>
      </c>
      <c r="T31" s="325">
        <v>18140690.791311566</v>
      </c>
      <c r="U31" s="327">
        <v>-1.4477462817496038E-2</v>
      </c>
      <c r="V31" s="37"/>
      <c r="X31" s="37">
        <v>0</v>
      </c>
      <c r="Y31" s="37">
        <v>0</v>
      </c>
      <c r="Z31" t="s">
        <v>37</v>
      </c>
      <c r="AA31" t="s">
        <v>40</v>
      </c>
      <c r="AB31" t="s">
        <v>40</v>
      </c>
      <c r="AC31" s="39"/>
      <c r="AD31" s="39"/>
      <c r="AH31">
        <v>22</v>
      </c>
      <c r="AI31" t="s">
        <v>37</v>
      </c>
      <c r="AJ31" s="328">
        <v>5855853.1500000013</v>
      </c>
      <c r="AK31" s="328">
        <v>0</v>
      </c>
      <c r="AL31" s="39">
        <v>8034349.7826004932</v>
      </c>
      <c r="AM31" s="328">
        <v>0</v>
      </c>
      <c r="AN31" s="325">
        <v>13890202.932600494</v>
      </c>
      <c r="AO31" s="328">
        <v>0</v>
      </c>
      <c r="AR31" s="39">
        <v>13890202.932600494</v>
      </c>
      <c r="AS31" s="37">
        <v>18140690.791311566</v>
      </c>
      <c r="AT31" s="37">
        <v>0</v>
      </c>
    </row>
    <row r="32" spans="1:46" ht="15" x14ac:dyDescent="0.25">
      <c r="A32" s="318">
        <v>30</v>
      </c>
      <c r="B32" s="311" t="s">
        <v>44</v>
      </c>
      <c r="C32" s="311" t="s">
        <v>44</v>
      </c>
      <c r="D32" s="311"/>
      <c r="E32" s="325">
        <v>1086335.3699999999</v>
      </c>
      <c r="F32" s="325">
        <v>1086335.3699999999</v>
      </c>
      <c r="G32" s="325">
        <v>0</v>
      </c>
      <c r="H32" s="325">
        <v>1089703.83</v>
      </c>
      <c r="I32" s="327">
        <v>3.0959577295707314E-3</v>
      </c>
      <c r="J32" s="312"/>
      <c r="K32" s="325">
        <v>368521.61690336018</v>
      </c>
      <c r="L32" s="325">
        <v>368521.61690336018</v>
      </c>
      <c r="M32" s="325">
        <v>0</v>
      </c>
      <c r="N32" s="325">
        <v>353090.361734637</v>
      </c>
      <c r="O32" s="327">
        <v>-4.2775365363898032E-2</v>
      </c>
      <c r="P32" s="312"/>
      <c r="Q32" s="325">
        <v>1454856.9869033601</v>
      </c>
      <c r="R32" s="325">
        <v>1454856.9869033601</v>
      </c>
      <c r="S32" s="325">
        <v>0</v>
      </c>
      <c r="T32" s="325">
        <v>1442794.1917346371</v>
      </c>
      <c r="U32" s="327">
        <v>-8.3259606552701614E-3</v>
      </c>
      <c r="V32" s="37"/>
      <c r="X32" s="37">
        <v>0</v>
      </c>
      <c r="Y32" s="37">
        <v>0</v>
      </c>
      <c r="Z32" t="s">
        <v>38</v>
      </c>
      <c r="AA32" t="s">
        <v>41</v>
      </c>
      <c r="AB32" t="s">
        <v>41</v>
      </c>
      <c r="AC32" s="39"/>
      <c r="AD32" s="39"/>
      <c r="AH32">
        <v>23</v>
      </c>
      <c r="AI32" t="s">
        <v>38</v>
      </c>
      <c r="AJ32" s="328">
        <v>1629255.6199999996</v>
      </c>
      <c r="AK32" s="328">
        <v>0</v>
      </c>
      <c r="AL32" s="39">
        <v>931035.91142760753</v>
      </c>
      <c r="AM32" s="328">
        <v>0</v>
      </c>
      <c r="AN32" s="325">
        <v>2560291.5314276069</v>
      </c>
      <c r="AO32" s="328">
        <v>0</v>
      </c>
      <c r="AR32" s="39">
        <v>2560291.5314276069</v>
      </c>
      <c r="AS32" s="37">
        <v>1442794.1917346371</v>
      </c>
      <c r="AT32" s="37">
        <v>0</v>
      </c>
    </row>
    <row r="33" spans="1:46" ht="15" x14ac:dyDescent="0.25">
      <c r="A33" s="318">
        <v>32</v>
      </c>
      <c r="B33" s="311" t="s">
        <v>46</v>
      </c>
      <c r="C33" s="311" t="s">
        <v>46</v>
      </c>
      <c r="D33" s="311"/>
      <c r="E33" s="325">
        <v>506164.25999999995</v>
      </c>
      <c r="F33" s="325">
        <v>506164.25999999995</v>
      </c>
      <c r="G33" s="325">
        <v>0</v>
      </c>
      <c r="H33" s="325">
        <v>584259.69999999995</v>
      </c>
      <c r="I33" s="327">
        <v>0.14348433464870225</v>
      </c>
      <c r="J33" s="312"/>
      <c r="K33" s="325">
        <v>152566.24398924696</v>
      </c>
      <c r="L33" s="325">
        <v>152566.24398924696</v>
      </c>
      <c r="M33" s="325">
        <v>0</v>
      </c>
      <c r="N33" s="325">
        <v>148206.50537896817</v>
      </c>
      <c r="O33" s="327">
        <v>-2.8992280700518618E-2</v>
      </c>
      <c r="P33" s="312"/>
      <c r="Q33" s="325">
        <v>658730.50398924691</v>
      </c>
      <c r="R33" s="325">
        <v>658730.50398924691</v>
      </c>
      <c r="S33" s="325">
        <v>0</v>
      </c>
      <c r="T33" s="325">
        <v>732466.20537896815</v>
      </c>
      <c r="U33" s="327">
        <v>0.10610269987014166</v>
      </c>
      <c r="V33" s="37"/>
      <c r="X33" s="37">
        <v>0</v>
      </c>
      <c r="Y33" s="37">
        <v>0</v>
      </c>
      <c r="Z33" t="s">
        <v>39</v>
      </c>
      <c r="AA33" t="s">
        <v>43</v>
      </c>
      <c r="AB33" t="s">
        <v>43</v>
      </c>
      <c r="AC33" s="39"/>
      <c r="AD33" s="39"/>
      <c r="AH33">
        <v>24</v>
      </c>
      <c r="AI33" t="s">
        <v>39</v>
      </c>
      <c r="AJ33" s="328">
        <v>14566545.779999999</v>
      </c>
      <c r="AK33" s="328">
        <v>0</v>
      </c>
      <c r="AL33" s="39">
        <v>17850661.354483981</v>
      </c>
      <c r="AM33" s="328">
        <v>0</v>
      </c>
      <c r="AN33" s="325">
        <v>32417207.134483978</v>
      </c>
      <c r="AO33" s="328">
        <v>0</v>
      </c>
      <c r="AR33" s="39">
        <v>32417207.134483978</v>
      </c>
      <c r="AS33" s="37">
        <v>732466.20537896815</v>
      </c>
      <c r="AT33" s="37">
        <v>0</v>
      </c>
    </row>
    <row r="34" spans="1:46" ht="15" x14ac:dyDescent="0.25">
      <c r="A34" s="318">
        <v>33</v>
      </c>
      <c r="B34" s="311" t="s">
        <v>47</v>
      </c>
      <c r="C34" s="311" t="s">
        <v>47</v>
      </c>
      <c r="D34" s="311"/>
      <c r="E34" s="325">
        <v>991637.8</v>
      </c>
      <c r="F34" s="325">
        <v>991637.8</v>
      </c>
      <c r="G34" s="325">
        <v>0</v>
      </c>
      <c r="H34" s="325">
        <v>1090444.54</v>
      </c>
      <c r="I34" s="327">
        <v>9.4982807299301267E-2</v>
      </c>
      <c r="J34" s="312"/>
      <c r="K34" s="325">
        <v>613883.9456970446</v>
      </c>
      <c r="L34" s="325">
        <v>613883.9456970446</v>
      </c>
      <c r="M34" s="325">
        <v>0</v>
      </c>
      <c r="N34" s="325">
        <v>579722.6880759442</v>
      </c>
      <c r="O34" s="327">
        <v>-5.7256031563363979E-2</v>
      </c>
      <c r="P34" s="312"/>
      <c r="Q34" s="325">
        <v>1605521.7456970448</v>
      </c>
      <c r="R34" s="325">
        <v>1605521.7456970448</v>
      </c>
      <c r="S34" s="325">
        <v>0</v>
      </c>
      <c r="T34" s="325">
        <v>1670167.2280759444</v>
      </c>
      <c r="U34" s="327">
        <v>3.9474979030618598E-2</v>
      </c>
      <c r="V34" s="37"/>
      <c r="X34" s="37">
        <v>0</v>
      </c>
      <c r="Y34" s="37">
        <v>0</v>
      </c>
      <c r="Z34" t="s">
        <v>40</v>
      </c>
      <c r="AA34" t="s">
        <v>44</v>
      </c>
      <c r="AB34" t="s">
        <v>44</v>
      </c>
      <c r="AC34" s="39"/>
      <c r="AD34" s="39"/>
      <c r="AH34">
        <v>25</v>
      </c>
      <c r="AI34" t="s">
        <v>40</v>
      </c>
      <c r="AJ34" s="328">
        <v>3151551.19</v>
      </c>
      <c r="AK34" s="328">
        <v>0</v>
      </c>
      <c r="AL34" s="39">
        <v>3758286.1383864204</v>
      </c>
      <c r="AM34" s="328">
        <v>0</v>
      </c>
      <c r="AN34" s="325">
        <v>6909837.3283864204</v>
      </c>
      <c r="AO34" s="328">
        <v>0</v>
      </c>
      <c r="AR34" s="39">
        <v>6909837.3283864204</v>
      </c>
      <c r="AS34" s="37">
        <v>1670167.2280759444</v>
      </c>
      <c r="AT34" s="37">
        <v>0</v>
      </c>
    </row>
    <row r="35" spans="1:46" ht="15" x14ac:dyDescent="0.25">
      <c r="A35" s="318">
        <v>35</v>
      </c>
      <c r="B35" s="311" t="s">
        <v>49</v>
      </c>
      <c r="C35" s="311" t="s">
        <v>49</v>
      </c>
      <c r="D35" s="311"/>
      <c r="E35" s="325">
        <v>538618194.63</v>
      </c>
      <c r="F35" s="325">
        <v>538618194.63</v>
      </c>
      <c r="G35" s="325">
        <v>0</v>
      </c>
      <c r="H35" s="325">
        <v>525977906.26999998</v>
      </c>
      <c r="I35" s="327">
        <v>-2.3747752580860725E-2</v>
      </c>
      <c r="J35" s="312"/>
      <c r="K35" s="325">
        <v>874005187.64851189</v>
      </c>
      <c r="L35" s="325">
        <v>874005187.64851189</v>
      </c>
      <c r="M35" s="325">
        <v>0</v>
      </c>
      <c r="N35" s="325">
        <v>867736322.7496779</v>
      </c>
      <c r="O35" s="327">
        <v>-7.1984182853590192E-3</v>
      </c>
      <c r="P35" s="312"/>
      <c r="Q35" s="325">
        <v>1412623382.278512</v>
      </c>
      <c r="R35" s="325">
        <v>1412623382.278512</v>
      </c>
      <c r="S35" s="325">
        <v>0</v>
      </c>
      <c r="T35" s="325">
        <v>1393714229.0196779</v>
      </c>
      <c r="U35" s="327">
        <v>-1.3476239889745282E-2</v>
      </c>
      <c r="V35" s="37"/>
      <c r="X35" s="37" t="e">
        <v>#REF!</v>
      </c>
      <c r="Y35" s="37" t="e">
        <v>#REF!</v>
      </c>
      <c r="Z35" t="e">
        <v>#REF!</v>
      </c>
      <c r="AA35" t="s">
        <v>46</v>
      </c>
      <c r="AB35" t="s">
        <v>46</v>
      </c>
      <c r="AC35" s="39"/>
      <c r="AD35" s="39"/>
      <c r="AH35">
        <v>26</v>
      </c>
      <c r="AI35" t="s">
        <v>41</v>
      </c>
      <c r="AJ35" s="328"/>
      <c r="AK35" s="328"/>
      <c r="AM35" s="328"/>
      <c r="AN35" s="325"/>
      <c r="AO35" s="328"/>
      <c r="AR35" s="39"/>
      <c r="AS35" s="37">
        <v>1393714229.0196779</v>
      </c>
      <c r="AT35" s="37">
        <v>0</v>
      </c>
    </row>
    <row r="36" spans="1:46" ht="15" x14ac:dyDescent="0.25">
      <c r="A36" s="318">
        <v>36</v>
      </c>
      <c r="B36" s="311" t="s">
        <v>50</v>
      </c>
      <c r="C36" s="311" t="s">
        <v>50</v>
      </c>
      <c r="D36" s="311"/>
      <c r="E36" s="325">
        <v>78332370.787500009</v>
      </c>
      <c r="F36" s="325">
        <v>78332370.787500009</v>
      </c>
      <c r="G36" s="325">
        <v>0</v>
      </c>
      <c r="H36" s="325">
        <v>80181186.020500004</v>
      </c>
      <c r="I36" s="327">
        <v>2.3327961497864085E-2</v>
      </c>
      <c r="J36" s="312"/>
      <c r="K36" s="325">
        <v>170827553.55818588</v>
      </c>
      <c r="L36" s="325">
        <v>170827553.55818588</v>
      </c>
      <c r="M36" s="325">
        <v>0</v>
      </c>
      <c r="N36" s="325">
        <v>167096745.32672226</v>
      </c>
      <c r="O36" s="327">
        <v>-2.208163092874842E-2</v>
      </c>
      <c r="P36" s="312"/>
      <c r="Q36" s="325">
        <v>249159924.3456859</v>
      </c>
      <c r="R36" s="325">
        <v>249159924.3456859</v>
      </c>
      <c r="S36" s="325">
        <v>0</v>
      </c>
      <c r="T36" s="325">
        <v>247277931.34722227</v>
      </c>
      <c r="U36" s="327">
        <v>-7.582024588707657E-3</v>
      </c>
      <c r="V36" s="37"/>
      <c r="X36" s="37" t="e">
        <v>#REF!</v>
      </c>
      <c r="Y36" s="37" t="e">
        <v>#REF!</v>
      </c>
      <c r="Z36" t="e">
        <v>#REF!</v>
      </c>
      <c r="AA36" t="s">
        <v>47</v>
      </c>
      <c r="AB36" t="s">
        <v>47</v>
      </c>
      <c r="AC36" s="39"/>
      <c r="AD36" s="39"/>
      <c r="AH36">
        <v>27</v>
      </c>
      <c r="AI36" t="s">
        <v>42</v>
      </c>
      <c r="AJ36" s="328"/>
      <c r="AK36" s="328"/>
      <c r="AM36" s="328"/>
      <c r="AN36" s="325"/>
      <c r="AO36" s="328"/>
      <c r="AR36" s="39"/>
      <c r="AS36" s="37">
        <v>247277931.34722227</v>
      </c>
      <c r="AT36" s="37">
        <v>0</v>
      </c>
    </row>
    <row r="37" spans="1:46" ht="15" x14ac:dyDescent="0.25">
      <c r="A37" s="318">
        <v>37</v>
      </c>
      <c r="B37" s="311" t="s">
        <v>51</v>
      </c>
      <c r="C37" s="311" t="s">
        <v>51</v>
      </c>
      <c r="D37" s="311"/>
      <c r="E37" s="325">
        <v>5765660.6499999994</v>
      </c>
      <c r="F37" s="325">
        <v>5765660.6499999994</v>
      </c>
      <c r="G37" s="325">
        <v>0</v>
      </c>
      <c r="H37" s="325">
        <v>6121413.3799999999</v>
      </c>
      <c r="I37" s="327">
        <v>5.9873270445544788E-2</v>
      </c>
      <c r="J37" s="312"/>
      <c r="K37" s="325">
        <v>10012926.291526053</v>
      </c>
      <c r="L37" s="325">
        <v>10012926.291526053</v>
      </c>
      <c r="M37" s="325">
        <v>0</v>
      </c>
      <c r="N37" s="325">
        <v>10303062.649888143</v>
      </c>
      <c r="O37" s="327">
        <v>2.856430826592761E-2</v>
      </c>
      <c r="P37" s="312"/>
      <c r="Q37" s="325">
        <v>15778586.941526052</v>
      </c>
      <c r="R37" s="325">
        <v>15778586.941526052</v>
      </c>
      <c r="S37" s="325">
        <v>0</v>
      </c>
      <c r="T37" s="325">
        <v>16424476.029888142</v>
      </c>
      <c r="U37" s="327">
        <v>4.0118899117680296E-2</v>
      </c>
      <c r="V37" s="37"/>
      <c r="X37" s="37">
        <v>0</v>
      </c>
      <c r="Y37" s="37">
        <v>0</v>
      </c>
      <c r="Z37" t="s">
        <v>43</v>
      </c>
      <c r="AA37" t="s">
        <v>510</v>
      </c>
      <c r="AB37" t="s">
        <v>49</v>
      </c>
      <c r="AC37" s="39"/>
      <c r="AD37" s="39"/>
      <c r="AH37">
        <v>28</v>
      </c>
      <c r="AI37" t="s">
        <v>43</v>
      </c>
      <c r="AJ37" s="328">
        <v>6215697.0300000012</v>
      </c>
      <c r="AK37" s="328">
        <v>0</v>
      </c>
      <c r="AL37" s="39">
        <v>12189535.262022195</v>
      </c>
      <c r="AM37" s="328">
        <v>0</v>
      </c>
      <c r="AN37" s="325">
        <v>18405232.292022198</v>
      </c>
      <c r="AO37" s="328">
        <v>0</v>
      </c>
      <c r="AR37" s="39">
        <v>18405232.292022198</v>
      </c>
      <c r="AS37" s="37">
        <v>16424476.029888142</v>
      </c>
      <c r="AT37" s="37">
        <v>0</v>
      </c>
    </row>
    <row r="38" spans="1:46" ht="15" x14ac:dyDescent="0.25">
      <c r="A38" s="318">
        <v>39</v>
      </c>
      <c r="B38" s="311" t="s">
        <v>52</v>
      </c>
      <c r="C38" s="311" t="s">
        <v>52</v>
      </c>
      <c r="D38" s="311"/>
      <c r="E38" s="325">
        <v>6960489.3200000003</v>
      </c>
      <c r="F38" s="325">
        <v>6960489.3200000003</v>
      </c>
      <c r="G38" s="325">
        <v>0</v>
      </c>
      <c r="H38" s="325">
        <v>7017165.0899999999</v>
      </c>
      <c r="I38" s="327">
        <v>8.1095266689696476E-3</v>
      </c>
      <c r="J38" s="312"/>
      <c r="K38" s="325">
        <v>8971879.8262589332</v>
      </c>
      <c r="L38" s="325">
        <v>8971879.8262589332</v>
      </c>
      <c r="M38" s="325">
        <v>0</v>
      </c>
      <c r="N38" s="325">
        <v>8555763.649686845</v>
      </c>
      <c r="O38" s="327">
        <v>-4.7490055346834405E-2</v>
      </c>
      <c r="P38" s="312"/>
      <c r="Q38" s="325">
        <v>15932369.146258933</v>
      </c>
      <c r="R38" s="325">
        <v>15932369.146258933</v>
      </c>
      <c r="S38" s="325">
        <v>0</v>
      </c>
      <c r="T38" s="325">
        <v>15572928.739686845</v>
      </c>
      <c r="U38" s="327">
        <v>-2.2818765551010377E-2</v>
      </c>
      <c r="V38" s="37"/>
      <c r="X38" s="37">
        <v>0</v>
      </c>
      <c r="Y38" s="37">
        <v>0</v>
      </c>
      <c r="Z38" t="s">
        <v>44</v>
      </c>
      <c r="AA38" t="s">
        <v>511</v>
      </c>
      <c r="AB38" t="s">
        <v>511</v>
      </c>
      <c r="AC38" s="39"/>
      <c r="AD38" s="39"/>
      <c r="AH38">
        <v>30</v>
      </c>
      <c r="AI38" t="s">
        <v>44</v>
      </c>
      <c r="AJ38" s="328">
        <v>1086335.3699999999</v>
      </c>
      <c r="AK38" s="328">
        <v>0</v>
      </c>
      <c r="AL38" s="39">
        <v>368521.61690336018</v>
      </c>
      <c r="AM38" s="328">
        <v>0</v>
      </c>
      <c r="AN38" s="325">
        <v>1454856.9869033601</v>
      </c>
      <c r="AO38" s="328">
        <v>0</v>
      </c>
      <c r="AR38" s="39">
        <v>1454856.9869033601</v>
      </c>
      <c r="AS38" s="37">
        <v>15572928.739686845</v>
      </c>
      <c r="AT38" s="37">
        <v>0</v>
      </c>
    </row>
    <row r="39" spans="1:46" ht="15" x14ac:dyDescent="0.25">
      <c r="A39" s="318">
        <v>40</v>
      </c>
      <c r="B39" s="311" t="s">
        <v>53</v>
      </c>
      <c r="C39" s="311" t="s">
        <v>53</v>
      </c>
      <c r="D39" s="311"/>
      <c r="E39" s="325">
        <v>17521849.060000002</v>
      </c>
      <c r="F39" s="325">
        <v>17521849.060000002</v>
      </c>
      <c r="G39" s="325">
        <v>0</v>
      </c>
      <c r="H39" s="325">
        <v>18911858.689999998</v>
      </c>
      <c r="I39" s="327">
        <v>7.6340549326672544E-2</v>
      </c>
      <c r="J39" s="312"/>
      <c r="K39" s="325">
        <v>33707186.250976525</v>
      </c>
      <c r="L39" s="325">
        <v>33707186.250976525</v>
      </c>
      <c r="M39" s="325">
        <v>0</v>
      </c>
      <c r="N39" s="325">
        <v>32485556.305745568</v>
      </c>
      <c r="O39" s="327">
        <v>-3.6915487304665491E-2</v>
      </c>
      <c r="P39" s="312"/>
      <c r="Q39" s="325">
        <v>51229035.310976528</v>
      </c>
      <c r="R39" s="325">
        <v>51229035.310976528</v>
      </c>
      <c r="S39" s="325">
        <v>0</v>
      </c>
      <c r="T39" s="325">
        <v>51397414.995745569</v>
      </c>
      <c r="U39" s="327">
        <v>3.2814120600249664E-3</v>
      </c>
      <c r="V39" s="37"/>
      <c r="X39" s="37" t="e">
        <v>#REF!</v>
      </c>
      <c r="Y39" s="37" t="e">
        <v>#REF!</v>
      </c>
      <c r="Z39" t="e">
        <v>#REF!</v>
      </c>
      <c r="AA39" t="s">
        <v>248</v>
      </c>
      <c r="AB39" t="s">
        <v>248</v>
      </c>
      <c r="AC39" s="39"/>
      <c r="AD39" s="39"/>
      <c r="AH39">
        <v>31</v>
      </c>
      <c r="AI39" t="s">
        <v>45</v>
      </c>
      <c r="AJ39" s="328"/>
      <c r="AK39" s="328"/>
      <c r="AM39" s="328"/>
      <c r="AN39" s="325"/>
      <c r="AO39" s="328"/>
      <c r="AR39" s="39"/>
      <c r="AS39" s="37">
        <v>51397414.995745569</v>
      </c>
      <c r="AT39" s="37">
        <v>0</v>
      </c>
    </row>
    <row r="40" spans="1:46" ht="15" x14ac:dyDescent="0.25">
      <c r="A40" s="318">
        <v>41</v>
      </c>
      <c r="B40" s="311" t="s">
        <v>54</v>
      </c>
      <c r="C40" s="311" t="s">
        <v>54</v>
      </c>
      <c r="D40" s="311"/>
      <c r="E40" s="325">
        <v>2618296.11</v>
      </c>
      <c r="F40" s="325">
        <v>2618296.11</v>
      </c>
      <c r="G40" s="325">
        <v>0</v>
      </c>
      <c r="H40" s="325">
        <v>2668435.8000000003</v>
      </c>
      <c r="I40" s="327">
        <v>1.8968691526884494E-2</v>
      </c>
      <c r="J40" s="312"/>
      <c r="K40" s="325">
        <v>2660380.4791104225</v>
      </c>
      <c r="L40" s="325">
        <v>2660380.4791104225</v>
      </c>
      <c r="M40" s="325">
        <v>0</v>
      </c>
      <c r="N40" s="325">
        <v>2649011.2768725012</v>
      </c>
      <c r="O40" s="327">
        <v>-4.2826825134283575E-3</v>
      </c>
      <c r="P40" s="312"/>
      <c r="Q40" s="325">
        <v>5278676.5891104229</v>
      </c>
      <c r="R40" s="325">
        <v>5278676.5891104229</v>
      </c>
      <c r="S40" s="325">
        <v>0</v>
      </c>
      <c r="T40" s="325">
        <v>5317447.0768725015</v>
      </c>
      <c r="U40" s="327">
        <v>7.3178951100440282E-3</v>
      </c>
      <c r="V40" s="37"/>
      <c r="X40" s="37">
        <v>0</v>
      </c>
      <c r="Y40" s="37">
        <v>0</v>
      </c>
      <c r="Z40" t="s">
        <v>46</v>
      </c>
      <c r="AA40" t="s">
        <v>52</v>
      </c>
      <c r="AB40" t="s">
        <v>52</v>
      </c>
      <c r="AC40" s="39"/>
      <c r="AD40" s="39"/>
      <c r="AH40">
        <v>32</v>
      </c>
      <c r="AI40" t="s">
        <v>46</v>
      </c>
      <c r="AJ40" s="328">
        <v>506164.25999999995</v>
      </c>
      <c r="AK40" s="328">
        <v>0</v>
      </c>
      <c r="AL40" s="39">
        <v>152566.24398924696</v>
      </c>
      <c r="AM40" s="328">
        <v>0</v>
      </c>
      <c r="AN40" s="325">
        <v>658730.50398924691</v>
      </c>
      <c r="AO40" s="328">
        <v>0</v>
      </c>
      <c r="AR40" s="39">
        <v>658730.50398924691</v>
      </c>
      <c r="AS40" s="37">
        <v>5317447.0768725015</v>
      </c>
      <c r="AT40" s="37">
        <v>0</v>
      </c>
    </row>
    <row r="41" spans="1:46" ht="15" x14ac:dyDescent="0.25">
      <c r="A41" s="318">
        <v>42</v>
      </c>
      <c r="B41" s="311" t="s">
        <v>55</v>
      </c>
      <c r="C41" s="311" t="s">
        <v>55</v>
      </c>
      <c r="D41" s="311"/>
      <c r="E41" s="325">
        <v>4991820.18</v>
      </c>
      <c r="F41" s="325">
        <v>4991820.18</v>
      </c>
      <c r="G41" s="325">
        <v>0</v>
      </c>
      <c r="H41" s="325">
        <v>5188176.93</v>
      </c>
      <c r="I41" s="327">
        <v>3.8581760789811147E-2</v>
      </c>
      <c r="J41" s="312"/>
      <c r="K41" s="325">
        <v>5058682.2282778099</v>
      </c>
      <c r="L41" s="325">
        <v>5058682.2282778099</v>
      </c>
      <c r="M41" s="325">
        <v>0</v>
      </c>
      <c r="N41" s="325">
        <v>4823179.1478383197</v>
      </c>
      <c r="O41" s="327">
        <v>-4.7672735308359693E-2</v>
      </c>
      <c r="P41" s="312"/>
      <c r="Q41" s="325">
        <v>10050502.40827781</v>
      </c>
      <c r="R41" s="325">
        <v>10050502.40827781</v>
      </c>
      <c r="S41" s="325">
        <v>0</v>
      </c>
      <c r="T41" s="325">
        <v>10011356.07783832</v>
      </c>
      <c r="U41" s="327">
        <v>-3.9025676658917207E-3</v>
      </c>
      <c r="V41" s="37"/>
      <c r="X41" s="37">
        <v>0</v>
      </c>
      <c r="Y41" s="37">
        <v>0</v>
      </c>
      <c r="Z41" t="s">
        <v>47</v>
      </c>
      <c r="AA41" t="s">
        <v>53</v>
      </c>
      <c r="AB41" t="s">
        <v>53</v>
      </c>
      <c r="AC41" s="39"/>
      <c r="AD41" s="39"/>
      <c r="AH41">
        <v>33</v>
      </c>
      <c r="AI41" t="s">
        <v>47</v>
      </c>
      <c r="AJ41" s="328">
        <v>991637.8</v>
      </c>
      <c r="AK41" s="328">
        <v>0</v>
      </c>
      <c r="AL41" s="39">
        <v>613883.9456970446</v>
      </c>
      <c r="AM41" s="328">
        <v>0</v>
      </c>
      <c r="AN41" s="325">
        <v>1605521.7456970448</v>
      </c>
      <c r="AO41" s="328">
        <v>0</v>
      </c>
      <c r="AR41" s="39">
        <v>1605521.7456970448</v>
      </c>
      <c r="AS41" s="37">
        <v>10011356.07783832</v>
      </c>
      <c r="AT41" s="37">
        <v>0</v>
      </c>
    </row>
    <row r="42" spans="1:46" ht="15" x14ac:dyDescent="0.25">
      <c r="A42" s="318">
        <v>43</v>
      </c>
      <c r="B42" s="311" t="s">
        <v>56</v>
      </c>
      <c r="C42" s="311" t="s">
        <v>56</v>
      </c>
      <c r="D42" s="311"/>
      <c r="E42" s="325">
        <v>37864464.18</v>
      </c>
      <c r="F42" s="325">
        <v>37864464.18</v>
      </c>
      <c r="G42" s="325">
        <v>0</v>
      </c>
      <c r="H42" s="325">
        <v>38287945.830000006</v>
      </c>
      <c r="I42" s="327">
        <v>1.1122064694651367E-2</v>
      </c>
      <c r="J42" s="312"/>
      <c r="K42" s="325">
        <v>53390903.102984577</v>
      </c>
      <c r="L42" s="325">
        <v>53390903.102984577</v>
      </c>
      <c r="M42" s="325">
        <v>0</v>
      </c>
      <c r="N42" s="325">
        <v>52935174.948105723</v>
      </c>
      <c r="O42" s="327">
        <v>-8.5723268267952398E-3</v>
      </c>
      <c r="P42" s="312"/>
      <c r="Q42" s="325">
        <v>91255367.282984585</v>
      </c>
      <c r="R42" s="325">
        <v>91255367.282984585</v>
      </c>
      <c r="S42" s="325">
        <v>0</v>
      </c>
      <c r="T42" s="325">
        <v>91223120.778105736</v>
      </c>
      <c r="U42" s="327">
        <v>-3.5342801836149226E-4</v>
      </c>
      <c r="V42" s="37"/>
      <c r="X42" s="37" t="e">
        <v>#REF!</v>
      </c>
      <c r="Y42" s="37" t="e">
        <v>#REF!</v>
      </c>
      <c r="Z42" t="e">
        <v>#REF!</v>
      </c>
      <c r="AA42" t="s">
        <v>54</v>
      </c>
      <c r="AB42" t="s">
        <v>54</v>
      </c>
      <c r="AC42" s="39"/>
      <c r="AD42" s="39"/>
      <c r="AH42">
        <v>34</v>
      </c>
      <c r="AI42" t="s">
        <v>48</v>
      </c>
      <c r="AJ42" s="328"/>
      <c r="AK42" s="328"/>
      <c r="AM42" s="328"/>
      <c r="AN42" s="325"/>
      <c r="AO42" s="328"/>
      <c r="AR42" s="39"/>
      <c r="AS42" s="37">
        <v>91223120.778105736</v>
      </c>
      <c r="AT42" s="37">
        <v>0</v>
      </c>
    </row>
    <row r="43" spans="1:46" ht="15" x14ac:dyDescent="0.25">
      <c r="A43" s="318">
        <v>45</v>
      </c>
      <c r="B43" s="311" t="s">
        <v>58</v>
      </c>
      <c r="C43" s="311" t="s">
        <v>58</v>
      </c>
      <c r="D43" s="311"/>
      <c r="E43" s="325">
        <v>9936414</v>
      </c>
      <c r="F43" s="325">
        <v>9936414</v>
      </c>
      <c r="G43" s="325">
        <v>0</v>
      </c>
      <c r="H43" s="325">
        <v>10485033</v>
      </c>
      <c r="I43" s="327">
        <v>5.3742620712534106E-2</v>
      </c>
      <c r="J43" s="312"/>
      <c r="K43" s="325">
        <v>18354677.938026402</v>
      </c>
      <c r="L43" s="325">
        <v>18354677.938026402</v>
      </c>
      <c r="M43" s="325">
        <v>0</v>
      </c>
      <c r="N43" s="325">
        <v>17619203.565675151</v>
      </c>
      <c r="O43" s="327">
        <v>-4.0895051614148213E-2</v>
      </c>
      <c r="P43" s="312"/>
      <c r="Q43" s="325">
        <v>28291091.938026402</v>
      </c>
      <c r="R43" s="325">
        <v>28291091.938026402</v>
      </c>
      <c r="S43" s="325">
        <v>0</v>
      </c>
      <c r="T43" s="325">
        <v>28104236.565675151</v>
      </c>
      <c r="U43" s="327">
        <v>-6.626650152848944E-3</v>
      </c>
      <c r="V43" s="37"/>
      <c r="X43" s="37">
        <v>0</v>
      </c>
      <c r="Y43" s="37">
        <v>0</v>
      </c>
      <c r="Z43" t="s">
        <v>49</v>
      </c>
      <c r="AA43" t="s">
        <v>55</v>
      </c>
      <c r="AB43" t="s">
        <v>55</v>
      </c>
      <c r="AC43" s="39"/>
      <c r="AD43" s="39"/>
      <c r="AH43">
        <v>35</v>
      </c>
      <c r="AI43" t="s">
        <v>49</v>
      </c>
      <c r="AJ43" s="328">
        <v>538618194.63</v>
      </c>
      <c r="AK43" s="328">
        <v>0</v>
      </c>
      <c r="AL43" s="39">
        <v>874005187.64851189</v>
      </c>
      <c r="AM43" s="328">
        <v>0</v>
      </c>
      <c r="AN43" s="325">
        <v>1412623382.278512</v>
      </c>
      <c r="AO43" s="328">
        <v>0</v>
      </c>
      <c r="AR43" s="39">
        <v>1412623382.278512</v>
      </c>
      <c r="AS43" s="37">
        <v>28104236.565675151</v>
      </c>
      <c r="AT43" s="37">
        <v>0</v>
      </c>
    </row>
    <row r="44" spans="1:46" ht="15" x14ac:dyDescent="0.25">
      <c r="A44" s="318">
        <v>46</v>
      </c>
      <c r="B44" s="311" t="s">
        <v>59</v>
      </c>
      <c r="C44" s="311" t="s">
        <v>59</v>
      </c>
      <c r="D44" s="311"/>
      <c r="E44" s="325">
        <v>12351094.149999999</v>
      </c>
      <c r="F44" s="325">
        <v>12351094.149999999</v>
      </c>
      <c r="G44" s="325">
        <v>0</v>
      </c>
      <c r="H44" s="325">
        <v>11873565.219999999</v>
      </c>
      <c r="I44" s="327">
        <v>-3.9430135249367906E-2</v>
      </c>
      <c r="J44" s="312"/>
      <c r="K44" s="325">
        <v>17444217.610926379</v>
      </c>
      <c r="L44" s="325">
        <v>17444217.610926379</v>
      </c>
      <c r="M44" s="325">
        <v>0</v>
      </c>
      <c r="N44" s="325">
        <v>16569447.099992882</v>
      </c>
      <c r="O44" s="327">
        <v>-5.1447761382593458E-2</v>
      </c>
      <c r="P44" s="312"/>
      <c r="Q44" s="325">
        <v>29795311.760926377</v>
      </c>
      <c r="R44" s="325">
        <v>29795311.760926377</v>
      </c>
      <c r="S44" s="325">
        <v>0</v>
      </c>
      <c r="T44" s="325">
        <v>28443012.319992881</v>
      </c>
      <c r="U44" s="327">
        <v>-4.6448539925295441E-2</v>
      </c>
      <c r="V44" s="37"/>
      <c r="X44" s="37">
        <v>0</v>
      </c>
      <c r="Y44" s="37">
        <v>0</v>
      </c>
      <c r="Z44" t="s">
        <v>50</v>
      </c>
      <c r="AA44" t="s">
        <v>56</v>
      </c>
      <c r="AB44" t="s">
        <v>56</v>
      </c>
      <c r="AC44" s="39"/>
      <c r="AD44" s="39"/>
      <c r="AH44">
        <v>36</v>
      </c>
      <c r="AI44" t="s">
        <v>50</v>
      </c>
      <c r="AJ44" s="328">
        <v>78332370.787500009</v>
      </c>
      <c r="AK44" s="328">
        <v>0</v>
      </c>
      <c r="AL44" s="39">
        <v>170827553.55818588</v>
      </c>
      <c r="AM44" s="328">
        <v>0</v>
      </c>
      <c r="AN44" s="325">
        <v>249159924.3456859</v>
      </c>
      <c r="AO44" s="328">
        <v>0</v>
      </c>
      <c r="AR44" s="39">
        <v>249159924.3456859</v>
      </c>
      <c r="AS44" s="37">
        <v>28443012.319992881</v>
      </c>
      <c r="AT44" s="37">
        <v>0</v>
      </c>
    </row>
    <row r="45" spans="1:46" ht="15" x14ac:dyDescent="0.25">
      <c r="A45" s="318">
        <v>47</v>
      </c>
      <c r="B45" s="311" t="s">
        <v>60</v>
      </c>
      <c r="C45" s="311" t="s">
        <v>60</v>
      </c>
      <c r="D45" s="311"/>
      <c r="E45" s="325">
        <v>18348752.419999998</v>
      </c>
      <c r="F45" s="325">
        <v>18348752.419999998</v>
      </c>
      <c r="G45" s="325">
        <v>0</v>
      </c>
      <c r="H45" s="325">
        <v>18278751.41</v>
      </c>
      <c r="I45" s="327">
        <v>-3.8223240956875237E-3</v>
      </c>
      <c r="J45" s="312"/>
      <c r="K45" s="325">
        <v>25695030.210767802</v>
      </c>
      <c r="L45" s="325">
        <v>25695030.210767802</v>
      </c>
      <c r="M45" s="325">
        <v>0</v>
      </c>
      <c r="N45" s="325">
        <v>24908995.846892793</v>
      </c>
      <c r="O45" s="327">
        <v>-3.1068578971703217E-2</v>
      </c>
      <c r="P45" s="312"/>
      <c r="Q45" s="325">
        <v>44043782.6307678</v>
      </c>
      <c r="R45" s="325">
        <v>44043782.6307678</v>
      </c>
      <c r="S45" s="325">
        <v>0</v>
      </c>
      <c r="T45" s="325">
        <v>43187747.256892793</v>
      </c>
      <c r="U45" s="327">
        <v>-1.9627372257337159E-2</v>
      </c>
      <c r="V45" s="37"/>
      <c r="X45" s="37">
        <v>0</v>
      </c>
      <c r="Y45" s="37">
        <v>0</v>
      </c>
      <c r="Z45" t="s">
        <v>51</v>
      </c>
      <c r="AA45" t="s">
        <v>57</v>
      </c>
      <c r="AB45" t="s">
        <v>57</v>
      </c>
      <c r="AC45" s="39"/>
      <c r="AD45" s="39"/>
      <c r="AH45">
        <v>38</v>
      </c>
      <c r="AI45" t="s">
        <v>51</v>
      </c>
      <c r="AJ45" s="328">
        <v>5765660.6499999994</v>
      </c>
      <c r="AK45" s="328">
        <v>0</v>
      </c>
      <c r="AL45" s="39">
        <v>10012926.291526053</v>
      </c>
      <c r="AM45" s="328">
        <v>0</v>
      </c>
      <c r="AN45" s="325">
        <v>15778586.941526052</v>
      </c>
      <c r="AO45" s="328">
        <v>0</v>
      </c>
      <c r="AR45" s="39">
        <v>15778586.941526052</v>
      </c>
      <c r="AS45" s="37">
        <v>43187747.256892793</v>
      </c>
      <c r="AT45" s="37">
        <v>0</v>
      </c>
    </row>
    <row r="46" spans="1:46" ht="15" x14ac:dyDescent="0.25">
      <c r="A46" s="318">
        <v>48</v>
      </c>
      <c r="B46" s="311" t="s">
        <v>61</v>
      </c>
      <c r="C46" s="311" t="s">
        <v>61</v>
      </c>
      <c r="D46" s="311"/>
      <c r="E46" s="325">
        <v>2774719.53</v>
      </c>
      <c r="F46" s="325">
        <v>2774719.53</v>
      </c>
      <c r="G46" s="325">
        <v>0</v>
      </c>
      <c r="H46" s="325">
        <v>2911179.0199999996</v>
      </c>
      <c r="I46" s="327">
        <v>4.8008488819482699E-2</v>
      </c>
      <c r="J46" s="312"/>
      <c r="K46" s="325">
        <v>4466080.1324753743</v>
      </c>
      <c r="L46" s="325">
        <v>4466080.1324753743</v>
      </c>
      <c r="M46" s="325">
        <v>0</v>
      </c>
      <c r="N46" s="325">
        <v>4308622.3790983101</v>
      </c>
      <c r="O46" s="327">
        <v>-3.5892876639389455E-2</v>
      </c>
      <c r="P46" s="312"/>
      <c r="Q46" s="325">
        <v>7240799.6624753736</v>
      </c>
      <c r="R46" s="325">
        <v>7240799.6624753736</v>
      </c>
      <c r="S46" s="325">
        <v>0</v>
      </c>
      <c r="T46" s="325">
        <v>7219801.3990983097</v>
      </c>
      <c r="U46" s="327">
        <v>-2.9042054402366514E-3</v>
      </c>
      <c r="V46" s="37"/>
      <c r="X46" s="37" t="e">
        <v>#REF!</v>
      </c>
      <c r="Y46" s="37" t="e">
        <v>#REF!</v>
      </c>
      <c r="Z46" t="e">
        <v>#REF!</v>
      </c>
      <c r="AA46" t="s">
        <v>58</v>
      </c>
      <c r="AB46" t="s">
        <v>58</v>
      </c>
      <c r="AC46" s="39"/>
      <c r="AD46" s="39"/>
      <c r="AH46">
        <v>39</v>
      </c>
      <c r="AI46" t="s">
        <v>248</v>
      </c>
      <c r="AJ46" s="328"/>
      <c r="AK46" s="328"/>
      <c r="AM46" s="328"/>
      <c r="AN46" s="325"/>
      <c r="AO46" s="328"/>
      <c r="AP46" t="s">
        <v>512</v>
      </c>
      <c r="AR46" s="39"/>
      <c r="AS46" s="37">
        <v>7219801.3990983097</v>
      </c>
      <c r="AT46" s="37">
        <v>0</v>
      </c>
    </row>
    <row r="47" spans="1:46" ht="15" x14ac:dyDescent="0.25">
      <c r="A47" s="318">
        <v>50</v>
      </c>
      <c r="B47" s="311" t="s">
        <v>63</v>
      </c>
      <c r="C47" s="311" t="s">
        <v>63</v>
      </c>
      <c r="D47" s="311"/>
      <c r="E47" s="325">
        <v>6567534.0700000003</v>
      </c>
      <c r="F47" s="325">
        <v>6567534.0700000003</v>
      </c>
      <c r="G47" s="325">
        <v>0</v>
      </c>
      <c r="H47" s="325">
        <v>6656815.5446159998</v>
      </c>
      <c r="I47" s="327">
        <v>1.350279351913437E-2</v>
      </c>
      <c r="J47" s="312"/>
      <c r="K47" s="325">
        <v>11154005.147768533</v>
      </c>
      <c r="L47" s="325">
        <v>11154005.147768533</v>
      </c>
      <c r="M47" s="325">
        <v>0</v>
      </c>
      <c r="N47" s="325">
        <v>10718412.765907064</v>
      </c>
      <c r="O47" s="327">
        <v>-3.9835557686503396E-2</v>
      </c>
      <c r="P47" s="312"/>
      <c r="Q47" s="325">
        <v>17721539.217768535</v>
      </c>
      <c r="R47" s="325">
        <v>17721539.217768535</v>
      </c>
      <c r="S47" s="325">
        <v>0</v>
      </c>
      <c r="T47" s="325">
        <v>17375228.310523063</v>
      </c>
      <c r="U47" s="327">
        <v>-1.9735273171244797E-2</v>
      </c>
      <c r="V47" s="37"/>
      <c r="X47" s="37">
        <v>0</v>
      </c>
      <c r="Y47" s="37">
        <v>0</v>
      </c>
      <c r="Z47" t="s">
        <v>52</v>
      </c>
      <c r="AA47" t="s">
        <v>59</v>
      </c>
      <c r="AB47" t="s">
        <v>59</v>
      </c>
      <c r="AC47" s="39"/>
      <c r="AD47" s="39"/>
      <c r="AH47">
        <v>40</v>
      </c>
      <c r="AI47" t="s">
        <v>52</v>
      </c>
      <c r="AJ47" s="328">
        <v>6960489.3200000003</v>
      </c>
      <c r="AK47" s="328">
        <v>0</v>
      </c>
      <c r="AL47" s="39">
        <v>8971879.8262589332</v>
      </c>
      <c r="AM47" s="328">
        <v>0</v>
      </c>
      <c r="AN47" s="325">
        <v>15932369.146258933</v>
      </c>
      <c r="AO47" s="328">
        <v>0</v>
      </c>
      <c r="AR47" s="39">
        <v>15932369.146258933</v>
      </c>
      <c r="AS47" s="37">
        <v>17375228.310523063</v>
      </c>
      <c r="AT47" s="37">
        <v>0</v>
      </c>
    </row>
    <row r="48" spans="1:46" ht="15" x14ac:dyDescent="0.25">
      <c r="A48" s="318">
        <v>51</v>
      </c>
      <c r="B48" s="311" t="s">
        <v>64</v>
      </c>
      <c r="C48" s="311" t="s">
        <v>64</v>
      </c>
      <c r="D48" s="311"/>
      <c r="E48" s="325">
        <v>2790464.4935000003</v>
      </c>
      <c r="F48" s="325">
        <v>2790464.4935000003</v>
      </c>
      <c r="G48" s="325">
        <v>0</v>
      </c>
      <c r="H48" s="325">
        <v>2775791.6745000007</v>
      </c>
      <c r="I48" s="327">
        <v>-5.2720724820198694E-3</v>
      </c>
      <c r="J48" s="312"/>
      <c r="K48" s="325">
        <v>1483587.5768018942</v>
      </c>
      <c r="L48" s="325">
        <v>1483587.5768018942</v>
      </c>
      <c r="M48" s="325">
        <v>0</v>
      </c>
      <c r="N48" s="325">
        <v>1409058.2746113227</v>
      </c>
      <c r="O48" s="327">
        <v>-5.1541602008506826E-2</v>
      </c>
      <c r="P48" s="312"/>
      <c r="Q48" s="325">
        <v>4274052.0703018941</v>
      </c>
      <c r="R48" s="325">
        <v>4274052.0703018941</v>
      </c>
      <c r="S48" s="325">
        <v>0</v>
      </c>
      <c r="T48" s="325">
        <v>4184849.9491113233</v>
      </c>
      <c r="U48" s="327">
        <v>-2.1091491015188025E-2</v>
      </c>
      <c r="V48" s="37"/>
      <c r="X48" s="37">
        <v>0</v>
      </c>
      <c r="Y48" s="37">
        <v>0</v>
      </c>
      <c r="Z48" t="s">
        <v>53</v>
      </c>
      <c r="AA48" t="s">
        <v>60</v>
      </c>
      <c r="AB48" t="s">
        <v>60</v>
      </c>
      <c r="AC48" s="39"/>
      <c r="AD48" s="39"/>
      <c r="AH48">
        <v>41</v>
      </c>
      <c r="AI48" t="s">
        <v>53</v>
      </c>
      <c r="AJ48" s="328">
        <v>17521849.060000002</v>
      </c>
      <c r="AK48" s="328">
        <v>0</v>
      </c>
      <c r="AL48" s="39">
        <v>33707186.250976525</v>
      </c>
      <c r="AM48" s="328">
        <v>0</v>
      </c>
      <c r="AN48" s="325">
        <v>51229035.310976528</v>
      </c>
      <c r="AO48" s="328">
        <v>0</v>
      </c>
      <c r="AR48" s="39">
        <v>51229035.310976528</v>
      </c>
      <c r="AS48" s="37">
        <v>4184849.9491113233</v>
      </c>
      <c r="AT48" s="37">
        <v>0</v>
      </c>
    </row>
    <row r="49" spans="1:46" ht="15" x14ac:dyDescent="0.25">
      <c r="A49" s="318">
        <v>52</v>
      </c>
      <c r="B49" s="311" t="s">
        <v>65</v>
      </c>
      <c r="C49" s="311" t="s">
        <v>65</v>
      </c>
      <c r="D49" s="311"/>
      <c r="E49" s="325">
        <v>17906961.609999999</v>
      </c>
      <c r="F49" s="325">
        <v>17906961.609999999</v>
      </c>
      <c r="G49" s="325">
        <v>0</v>
      </c>
      <c r="H49" s="325">
        <v>18103232.030000001</v>
      </c>
      <c r="I49" s="327">
        <v>1.0900933526318103E-2</v>
      </c>
      <c r="J49" s="312"/>
      <c r="K49" s="325">
        <v>35941071.058694936</v>
      </c>
      <c r="L49" s="325">
        <v>35941071.058694936</v>
      </c>
      <c r="M49" s="325">
        <v>0</v>
      </c>
      <c r="N49" s="325">
        <v>34580796.215150096</v>
      </c>
      <c r="O49" s="327">
        <v>-3.8582176912559746E-2</v>
      </c>
      <c r="P49" s="312"/>
      <c r="Q49" s="325">
        <v>53848032.668694936</v>
      </c>
      <c r="R49" s="325">
        <v>53848032.668694936</v>
      </c>
      <c r="S49" s="325">
        <v>0</v>
      </c>
      <c r="T49" s="325">
        <v>52684028.245150097</v>
      </c>
      <c r="U49" s="327">
        <v>-2.1853529131233063E-2</v>
      </c>
      <c r="V49" s="37"/>
      <c r="X49" s="37">
        <v>0</v>
      </c>
      <c r="Y49" s="37">
        <v>0</v>
      </c>
      <c r="Z49" t="s">
        <v>54</v>
      </c>
      <c r="AA49" t="s">
        <v>513</v>
      </c>
      <c r="AB49" t="s">
        <v>513</v>
      </c>
      <c r="AC49" s="39"/>
      <c r="AD49" s="39"/>
      <c r="AH49">
        <v>42</v>
      </c>
      <c r="AI49" t="s">
        <v>54</v>
      </c>
      <c r="AJ49" s="328">
        <v>2618296.11</v>
      </c>
      <c r="AK49" s="328">
        <v>0</v>
      </c>
      <c r="AL49" s="39">
        <v>2660380.4791104225</v>
      </c>
      <c r="AM49" s="328">
        <v>0</v>
      </c>
      <c r="AN49" s="325">
        <v>5278676.5891104229</v>
      </c>
      <c r="AO49" s="328">
        <v>0</v>
      </c>
      <c r="AR49" s="39">
        <v>5278676.5891104229</v>
      </c>
      <c r="AS49" s="37">
        <v>52684028.245150097</v>
      </c>
      <c r="AT49" s="37">
        <v>0</v>
      </c>
    </row>
    <row r="50" spans="1:46" ht="15" x14ac:dyDescent="0.25">
      <c r="A50" s="318">
        <v>53</v>
      </c>
      <c r="B50" s="311" t="s">
        <v>66</v>
      </c>
      <c r="C50" s="311" t="s">
        <v>66</v>
      </c>
      <c r="D50" s="311"/>
      <c r="E50" s="325">
        <v>3419293.9399999995</v>
      </c>
      <c r="F50" s="325">
        <v>3419293.9399999995</v>
      </c>
      <c r="G50" s="325">
        <v>0</v>
      </c>
      <c r="H50" s="325">
        <v>3189463.42</v>
      </c>
      <c r="I50" s="327">
        <v>-6.9581383716485978E-2</v>
      </c>
      <c r="J50" s="312"/>
      <c r="K50" s="325">
        <v>3763493.8698211145</v>
      </c>
      <c r="L50" s="325">
        <v>3763493.8698211145</v>
      </c>
      <c r="M50" s="325">
        <v>0</v>
      </c>
      <c r="N50" s="325">
        <v>3606292.0500037801</v>
      </c>
      <c r="O50" s="327">
        <v>-4.2667635121317021E-2</v>
      </c>
      <c r="P50" s="312"/>
      <c r="Q50" s="325">
        <v>7182787.8098211139</v>
      </c>
      <c r="R50" s="325">
        <v>7182787.8098211139</v>
      </c>
      <c r="S50" s="325">
        <v>0</v>
      </c>
      <c r="T50" s="325">
        <v>6795755.47000378</v>
      </c>
      <c r="U50" s="327">
        <v>-5.5389360346287241E-2</v>
      </c>
      <c r="V50" s="37"/>
      <c r="X50" s="37">
        <v>0</v>
      </c>
      <c r="Y50" s="37">
        <v>0</v>
      </c>
      <c r="Z50" t="s">
        <v>55</v>
      </c>
      <c r="AA50" t="s">
        <v>63</v>
      </c>
      <c r="AB50" t="s">
        <v>63</v>
      </c>
      <c r="AC50" s="39"/>
      <c r="AD50" s="39"/>
      <c r="AH50">
        <v>43</v>
      </c>
      <c r="AI50" t="s">
        <v>55</v>
      </c>
      <c r="AJ50" s="328">
        <v>4991820.18</v>
      </c>
      <c r="AK50" s="328">
        <v>0</v>
      </c>
      <c r="AL50" s="39">
        <v>5058682.2282778099</v>
      </c>
      <c r="AM50" s="328">
        <v>0</v>
      </c>
      <c r="AN50" s="325">
        <v>10050502.40827781</v>
      </c>
      <c r="AO50" s="328">
        <v>0</v>
      </c>
      <c r="AR50" s="39">
        <v>10050502.40827781</v>
      </c>
      <c r="AS50" s="37">
        <v>6795755.47000378</v>
      </c>
      <c r="AT50" s="37">
        <v>0</v>
      </c>
    </row>
    <row r="51" spans="1:46" ht="15" x14ac:dyDescent="0.25">
      <c r="A51" s="318">
        <v>54</v>
      </c>
      <c r="B51" s="311" t="s">
        <v>67</v>
      </c>
      <c r="C51" s="311" t="s">
        <v>67</v>
      </c>
      <c r="D51" s="311"/>
      <c r="E51" s="325">
        <v>4906135</v>
      </c>
      <c r="F51" s="325">
        <v>4906135</v>
      </c>
      <c r="G51" s="325">
        <v>0</v>
      </c>
      <c r="H51" s="325">
        <v>5937171</v>
      </c>
      <c r="I51" s="327">
        <v>0.19074629451579739</v>
      </c>
      <c r="J51" s="312"/>
      <c r="K51" s="325">
        <v>4807450.2407991914</v>
      </c>
      <c r="L51" s="325">
        <v>4807450.2407991914</v>
      </c>
      <c r="M51" s="325">
        <v>0</v>
      </c>
      <c r="N51" s="325">
        <v>4612940.3712696014</v>
      </c>
      <c r="O51" s="327">
        <v>-4.130136984412118E-2</v>
      </c>
      <c r="P51" s="312"/>
      <c r="Q51" s="325">
        <v>9713585.2407991923</v>
      </c>
      <c r="R51" s="325">
        <v>9713585.2407991923</v>
      </c>
      <c r="S51" s="325">
        <v>0</v>
      </c>
      <c r="T51" s="325">
        <v>10550111.371269602</v>
      </c>
      <c r="U51" s="327">
        <v>8.2610970428672645E-2</v>
      </c>
      <c r="V51" s="37"/>
      <c r="X51" s="37">
        <v>0</v>
      </c>
      <c r="Y51" s="37">
        <v>0</v>
      </c>
      <c r="Z51" t="s">
        <v>56</v>
      </c>
      <c r="AA51" t="s">
        <v>64</v>
      </c>
      <c r="AB51" t="s">
        <v>64</v>
      </c>
      <c r="AC51" s="39"/>
      <c r="AD51" s="39"/>
      <c r="AH51">
        <v>44</v>
      </c>
      <c r="AI51" t="s">
        <v>56</v>
      </c>
      <c r="AJ51" s="328">
        <v>37864464.18</v>
      </c>
      <c r="AK51" s="328">
        <v>0</v>
      </c>
      <c r="AL51" s="39">
        <v>53390903.102984577</v>
      </c>
      <c r="AM51" s="328">
        <v>0</v>
      </c>
      <c r="AN51" s="325">
        <v>91255367.282984585</v>
      </c>
      <c r="AO51" s="328">
        <v>0</v>
      </c>
      <c r="AR51" s="39">
        <v>91255367.282984585</v>
      </c>
      <c r="AS51" s="37">
        <v>10550111.371269602</v>
      </c>
      <c r="AT51" s="37">
        <v>0</v>
      </c>
    </row>
    <row r="52" spans="1:46" ht="15" x14ac:dyDescent="0.25">
      <c r="A52" s="318">
        <v>55</v>
      </c>
      <c r="B52" s="311" t="s">
        <v>68</v>
      </c>
      <c r="C52" s="311" t="s">
        <v>68</v>
      </c>
      <c r="D52" s="311"/>
      <c r="E52" s="325">
        <v>12607249.100000001</v>
      </c>
      <c r="F52" s="325">
        <v>12607249.100000001</v>
      </c>
      <c r="G52" s="325">
        <v>0</v>
      </c>
      <c r="H52" s="325">
        <v>12083295.920000002</v>
      </c>
      <c r="I52" s="327">
        <v>-4.2447977566133027E-2</v>
      </c>
      <c r="J52" s="312"/>
      <c r="K52" s="325">
        <v>22784127.590868939</v>
      </c>
      <c r="L52" s="325">
        <v>22784127.590868939</v>
      </c>
      <c r="M52" s="325">
        <v>0</v>
      </c>
      <c r="N52" s="325">
        <v>22293683.17757066</v>
      </c>
      <c r="O52" s="327">
        <v>-2.1760762475457433E-2</v>
      </c>
      <c r="P52" s="312"/>
      <c r="Q52" s="325">
        <v>35391376.690868944</v>
      </c>
      <c r="R52" s="325">
        <v>35391376.690868944</v>
      </c>
      <c r="S52" s="325">
        <v>0</v>
      </c>
      <c r="T52" s="325">
        <v>34376979.097570658</v>
      </c>
      <c r="U52" s="327">
        <v>-2.908106608525219E-2</v>
      </c>
      <c r="V52" s="37"/>
      <c r="X52" s="37" t="e">
        <v>#REF!</v>
      </c>
      <c r="Y52" s="37" t="e">
        <v>#REF!</v>
      </c>
      <c r="Z52" t="e">
        <v>#REF!</v>
      </c>
      <c r="AA52" t="s">
        <v>65</v>
      </c>
      <c r="AB52" t="s">
        <v>65</v>
      </c>
      <c r="AC52" s="39"/>
      <c r="AD52" s="39"/>
      <c r="AH52">
        <v>45</v>
      </c>
      <c r="AI52" t="s">
        <v>57</v>
      </c>
      <c r="AJ52" s="328"/>
      <c r="AK52" s="328"/>
      <c r="AM52" s="328"/>
      <c r="AN52" s="325"/>
      <c r="AO52" s="328"/>
      <c r="AR52" s="39"/>
      <c r="AS52" s="37">
        <v>34376979.097570658</v>
      </c>
      <c r="AT52" s="37">
        <v>0</v>
      </c>
    </row>
    <row r="53" spans="1:46" ht="15" x14ac:dyDescent="0.25">
      <c r="A53" s="318">
        <v>56</v>
      </c>
      <c r="B53" s="311" t="s">
        <v>69</v>
      </c>
      <c r="C53" s="311" t="s">
        <v>69</v>
      </c>
      <c r="D53" s="311"/>
      <c r="E53" s="325">
        <v>3337203.24</v>
      </c>
      <c r="F53" s="325">
        <v>3337203.24</v>
      </c>
      <c r="G53" s="325">
        <v>0</v>
      </c>
      <c r="H53" s="325">
        <v>3468415.86</v>
      </c>
      <c r="I53" s="327">
        <v>3.856486230495898E-2</v>
      </c>
      <c r="J53" s="312"/>
      <c r="K53" s="325">
        <v>2666140.6644760952</v>
      </c>
      <c r="L53" s="325">
        <v>2666140.6644760952</v>
      </c>
      <c r="M53" s="325">
        <v>0</v>
      </c>
      <c r="N53" s="325">
        <v>2484957.2889618101</v>
      </c>
      <c r="O53" s="327">
        <v>-7.037651087339454E-2</v>
      </c>
      <c r="P53" s="312"/>
      <c r="Q53" s="325">
        <v>6003343.904476095</v>
      </c>
      <c r="R53" s="325">
        <v>6003343.904476095</v>
      </c>
      <c r="S53" s="325">
        <v>0</v>
      </c>
      <c r="T53" s="325">
        <v>5953373.1489618104</v>
      </c>
      <c r="U53" s="327">
        <v>-8.3586566836752908E-3</v>
      </c>
      <c r="V53" s="37"/>
      <c r="X53" s="37">
        <v>0</v>
      </c>
      <c r="Y53" s="37">
        <v>0</v>
      </c>
      <c r="Z53" t="s">
        <v>58</v>
      </c>
      <c r="AA53" t="s">
        <v>66</v>
      </c>
      <c r="AB53" t="s">
        <v>66</v>
      </c>
      <c r="AC53" s="39"/>
      <c r="AD53" s="39"/>
      <c r="AH53">
        <v>46</v>
      </c>
      <c r="AI53" t="s">
        <v>58</v>
      </c>
      <c r="AJ53" s="328">
        <v>9936414</v>
      </c>
      <c r="AK53" s="328">
        <v>0</v>
      </c>
      <c r="AL53" s="39">
        <v>18354677.938026402</v>
      </c>
      <c r="AM53" s="328">
        <v>0</v>
      </c>
      <c r="AN53" s="325">
        <v>28291091.938026402</v>
      </c>
      <c r="AO53" s="328">
        <v>0</v>
      </c>
      <c r="AR53" s="39">
        <v>28291091.938026402</v>
      </c>
      <c r="AS53" s="37">
        <v>5953373.1489618104</v>
      </c>
      <c r="AT53" s="37">
        <v>0</v>
      </c>
    </row>
    <row r="54" spans="1:46" ht="15" x14ac:dyDescent="0.25">
      <c r="A54" s="318">
        <v>58</v>
      </c>
      <c r="B54" s="311" t="s">
        <v>71</v>
      </c>
      <c r="C54" s="311" t="s">
        <v>71</v>
      </c>
      <c r="D54" s="311"/>
      <c r="E54" s="325">
        <v>8467413.4199999999</v>
      </c>
      <c r="F54" s="325">
        <v>8467413.4199999999</v>
      </c>
      <c r="G54" s="325">
        <v>0</v>
      </c>
      <c r="H54" s="325">
        <v>9197488.3625999987</v>
      </c>
      <c r="I54" s="327">
        <v>8.2705362037725619E-2</v>
      </c>
      <c r="J54" s="312"/>
      <c r="K54" s="325">
        <v>13382599.586455351</v>
      </c>
      <c r="L54" s="325">
        <v>13382599.586455351</v>
      </c>
      <c r="M54" s="325">
        <v>0</v>
      </c>
      <c r="N54" s="325">
        <v>12489193.781633697</v>
      </c>
      <c r="O54" s="327">
        <v>-6.9091551855659045E-2</v>
      </c>
      <c r="P54" s="312"/>
      <c r="Q54" s="325">
        <v>21850013.006455351</v>
      </c>
      <c r="R54" s="325">
        <v>21850013.006455351</v>
      </c>
      <c r="S54" s="325">
        <v>0</v>
      </c>
      <c r="T54" s="325">
        <v>21686682.144233696</v>
      </c>
      <c r="U54" s="327">
        <v>-7.5031707352390961E-3</v>
      </c>
      <c r="V54" s="37"/>
      <c r="X54" s="37">
        <v>0</v>
      </c>
      <c r="Y54" s="37">
        <v>0</v>
      </c>
      <c r="Z54" t="s">
        <v>59</v>
      </c>
      <c r="AA54" t="s">
        <v>67</v>
      </c>
      <c r="AB54" t="s">
        <v>67</v>
      </c>
      <c r="AC54" s="39"/>
      <c r="AD54" s="39"/>
      <c r="AH54">
        <v>47</v>
      </c>
      <c r="AI54" t="s">
        <v>59</v>
      </c>
      <c r="AJ54" s="328">
        <v>12351094.149999999</v>
      </c>
      <c r="AK54" s="328">
        <v>0</v>
      </c>
      <c r="AL54" s="39">
        <v>17444217.610926379</v>
      </c>
      <c r="AM54" s="328">
        <v>0</v>
      </c>
      <c r="AN54" s="325">
        <v>29795311.760926377</v>
      </c>
      <c r="AO54" s="328">
        <v>0</v>
      </c>
      <c r="AR54" s="39">
        <v>29795311.760926377</v>
      </c>
      <c r="AS54" s="37">
        <v>21686682.144233696</v>
      </c>
      <c r="AT54" s="37">
        <v>0</v>
      </c>
    </row>
    <row r="55" spans="1:46" ht="15" x14ac:dyDescent="0.25">
      <c r="A55" s="318">
        <v>60</v>
      </c>
      <c r="B55" s="311" t="s">
        <v>73</v>
      </c>
      <c r="C55" s="311" t="s">
        <v>73</v>
      </c>
      <c r="D55" s="311"/>
      <c r="E55" s="325">
        <v>10740394.319999998</v>
      </c>
      <c r="F55" s="325">
        <v>10740394.319999998</v>
      </c>
      <c r="G55" s="325">
        <v>0</v>
      </c>
      <c r="H55" s="325">
        <v>10623175.08</v>
      </c>
      <c r="I55" s="327">
        <v>-1.0973860608478306E-2</v>
      </c>
      <c r="J55" s="312"/>
      <c r="K55" s="325">
        <v>12709727.306322565</v>
      </c>
      <c r="L55" s="325">
        <v>12709727.306322565</v>
      </c>
      <c r="M55" s="325">
        <v>0</v>
      </c>
      <c r="N55" s="325">
        <v>12100328.412089454</v>
      </c>
      <c r="O55" s="327">
        <v>-4.9135036192466459E-2</v>
      </c>
      <c r="P55" s="312"/>
      <c r="Q55" s="325">
        <v>23450121.626322564</v>
      </c>
      <c r="R55" s="325">
        <v>23450121.626322564</v>
      </c>
      <c r="S55" s="325">
        <v>0</v>
      </c>
      <c r="T55" s="325">
        <v>22723503.492089454</v>
      </c>
      <c r="U55" s="327">
        <v>-3.1475896540615798E-2</v>
      </c>
      <c r="V55" s="37"/>
      <c r="X55" s="37">
        <v>0</v>
      </c>
      <c r="Y55" s="37">
        <v>0</v>
      </c>
      <c r="Z55" t="s">
        <v>60</v>
      </c>
      <c r="AA55" t="s">
        <v>68</v>
      </c>
      <c r="AB55" t="s">
        <v>68</v>
      </c>
      <c r="AC55" s="39"/>
      <c r="AD55" s="39"/>
      <c r="AH55">
        <v>48</v>
      </c>
      <c r="AI55" t="s">
        <v>60</v>
      </c>
      <c r="AJ55" s="328">
        <v>18348752.419999998</v>
      </c>
      <c r="AK55" s="328">
        <v>0</v>
      </c>
      <c r="AL55" s="39">
        <v>25695030.210767802</v>
      </c>
      <c r="AM55" s="328">
        <v>0</v>
      </c>
      <c r="AN55" s="325">
        <v>44043782.6307678</v>
      </c>
      <c r="AO55" s="328">
        <v>0</v>
      </c>
      <c r="AR55" s="39">
        <v>44043782.6307678</v>
      </c>
      <c r="AS55" s="37">
        <v>22723503.492089454</v>
      </c>
      <c r="AT55" s="37">
        <v>0</v>
      </c>
    </row>
    <row r="56" spans="1:46" ht="15" x14ac:dyDescent="0.25">
      <c r="A56" s="318">
        <v>61</v>
      </c>
      <c r="B56" s="311" t="s">
        <v>74</v>
      </c>
      <c r="C56" s="311" t="s">
        <v>74</v>
      </c>
      <c r="D56" s="311"/>
      <c r="E56" s="325">
        <v>1355865.11</v>
      </c>
      <c r="F56" s="325">
        <v>1355865.11</v>
      </c>
      <c r="G56" s="325">
        <v>0</v>
      </c>
      <c r="H56" s="325">
        <v>1411560.8300000003</v>
      </c>
      <c r="I56" s="327">
        <v>4.0256355611048858E-2</v>
      </c>
      <c r="J56" s="312"/>
      <c r="K56" s="325">
        <v>1269531.2168160325</v>
      </c>
      <c r="L56" s="325">
        <v>1269531.2168160325</v>
      </c>
      <c r="M56" s="325">
        <v>0</v>
      </c>
      <c r="N56" s="325">
        <v>1207746.3242762792</v>
      </c>
      <c r="O56" s="327">
        <v>-4.9891630711173286E-2</v>
      </c>
      <c r="P56" s="312"/>
      <c r="Q56" s="325">
        <v>2625396.3268160326</v>
      </c>
      <c r="R56" s="325">
        <v>2625396.3268160326</v>
      </c>
      <c r="S56" s="325">
        <v>0</v>
      </c>
      <c r="T56" s="325">
        <v>2619307.1542762797</v>
      </c>
      <c r="U56" s="327">
        <v>-2.3220284226475843E-3</v>
      </c>
      <c r="V56" s="37"/>
      <c r="X56" s="37">
        <v>0</v>
      </c>
      <c r="Y56" s="37">
        <v>0</v>
      </c>
      <c r="Z56" t="s">
        <v>61</v>
      </c>
      <c r="AA56" t="s">
        <v>69</v>
      </c>
      <c r="AB56" t="s">
        <v>69</v>
      </c>
      <c r="AC56" s="39"/>
      <c r="AD56" s="39"/>
      <c r="AH56">
        <v>49</v>
      </c>
      <c r="AI56" t="s">
        <v>61</v>
      </c>
      <c r="AJ56" s="328">
        <v>2774719.53</v>
      </c>
      <c r="AK56" s="328">
        <v>0</v>
      </c>
      <c r="AL56" s="39">
        <v>4466080.1324753743</v>
      </c>
      <c r="AM56" s="328">
        <v>0</v>
      </c>
      <c r="AN56" s="325">
        <v>7240799.6624753736</v>
      </c>
      <c r="AO56" s="328">
        <v>0</v>
      </c>
      <c r="AR56" s="39">
        <v>7240799.6624753736</v>
      </c>
      <c r="AS56" s="37">
        <v>2619307.1542762797</v>
      </c>
      <c r="AT56" s="37">
        <v>0</v>
      </c>
    </row>
    <row r="57" spans="1:46" ht="15" x14ac:dyDescent="0.25">
      <c r="A57" s="318">
        <v>62</v>
      </c>
      <c r="B57" s="311" t="s">
        <v>75</v>
      </c>
      <c r="C57" s="311" t="s">
        <v>75</v>
      </c>
      <c r="D57" s="311"/>
      <c r="E57" s="325">
        <v>2242574.36</v>
      </c>
      <c r="F57" s="325">
        <v>2242574.36</v>
      </c>
      <c r="G57" s="325">
        <v>0</v>
      </c>
      <c r="H57" s="325">
        <v>2215870.88</v>
      </c>
      <c r="I57" s="327">
        <v>-1.1978973781915855E-2</v>
      </c>
      <c r="J57" s="312"/>
      <c r="K57" s="325">
        <v>1206954.0974528035</v>
      </c>
      <c r="L57" s="325">
        <v>1206954.0974528035</v>
      </c>
      <c r="M57" s="325">
        <v>0</v>
      </c>
      <c r="N57" s="325">
        <v>1169179.8312423441</v>
      </c>
      <c r="O57" s="327">
        <v>-3.1797407055999913E-2</v>
      </c>
      <c r="P57" s="312"/>
      <c r="Q57" s="325">
        <v>3449528.4574528034</v>
      </c>
      <c r="R57" s="325">
        <v>3449528.4574528034</v>
      </c>
      <c r="S57" s="325">
        <v>0</v>
      </c>
      <c r="T57" s="325">
        <v>3385050.7112423442</v>
      </c>
      <c r="U57" s="327">
        <v>-1.8868655285982368E-2</v>
      </c>
      <c r="V57" s="37"/>
      <c r="X57" s="37" t="e">
        <v>#REF!</v>
      </c>
      <c r="Y57" s="37" t="e">
        <v>#REF!</v>
      </c>
      <c r="Z57" t="e">
        <v>#REF!</v>
      </c>
      <c r="AA57" t="s">
        <v>71</v>
      </c>
      <c r="AB57" t="s">
        <v>71</v>
      </c>
      <c r="AC57" s="39"/>
      <c r="AD57" s="39"/>
      <c r="AH57">
        <v>50</v>
      </c>
      <c r="AI57" t="s">
        <v>62</v>
      </c>
      <c r="AJ57" s="328"/>
      <c r="AK57" s="328"/>
      <c r="AM57" s="328"/>
      <c r="AN57" s="325"/>
      <c r="AO57" s="328"/>
      <c r="AR57" s="39"/>
      <c r="AS57" s="37">
        <v>3385050.7112423442</v>
      </c>
      <c r="AT57" s="37">
        <v>0</v>
      </c>
    </row>
    <row r="58" spans="1:46" ht="15" x14ac:dyDescent="0.25">
      <c r="A58" s="318">
        <v>63</v>
      </c>
      <c r="B58" s="311" t="s">
        <v>76</v>
      </c>
      <c r="C58" s="311" t="s">
        <v>76</v>
      </c>
      <c r="D58" s="311"/>
      <c r="E58" s="325">
        <v>1546223.81</v>
      </c>
      <c r="F58" s="325">
        <v>1546223.81</v>
      </c>
      <c r="G58" s="325">
        <v>0</v>
      </c>
      <c r="H58" s="325">
        <v>1495092.9800000002</v>
      </c>
      <c r="I58" s="327">
        <v>-3.3627307939870302E-2</v>
      </c>
      <c r="J58" s="312"/>
      <c r="K58" s="325">
        <v>929922.01196271461</v>
      </c>
      <c r="L58" s="325">
        <v>929922.01196271461</v>
      </c>
      <c r="M58" s="325">
        <v>0</v>
      </c>
      <c r="N58" s="325">
        <v>919914.91795647051</v>
      </c>
      <c r="O58" s="327">
        <v>-1.0819539242000976E-2</v>
      </c>
      <c r="P58" s="312"/>
      <c r="Q58" s="325">
        <v>2476145.8219627147</v>
      </c>
      <c r="R58" s="325">
        <v>2476145.8219627147</v>
      </c>
      <c r="S58" s="325">
        <v>0</v>
      </c>
      <c r="T58" s="325">
        <v>2415007.897956471</v>
      </c>
      <c r="U58" s="327">
        <v>-2.5000689782726859E-2</v>
      </c>
      <c r="V58" s="37"/>
      <c r="X58" s="37">
        <v>0</v>
      </c>
      <c r="Y58" s="37">
        <v>0</v>
      </c>
      <c r="Z58" t="s">
        <v>63</v>
      </c>
      <c r="AA58" t="s">
        <v>73</v>
      </c>
      <c r="AB58" t="s">
        <v>73</v>
      </c>
      <c r="AC58" s="39"/>
      <c r="AD58" s="39"/>
      <c r="AH58">
        <v>51</v>
      </c>
      <c r="AI58" t="s">
        <v>63</v>
      </c>
      <c r="AJ58" s="328">
        <v>6567534.0700000003</v>
      </c>
      <c r="AK58" s="328">
        <v>0</v>
      </c>
      <c r="AL58" s="39">
        <v>11154005.147768533</v>
      </c>
      <c r="AM58" s="328">
        <v>0</v>
      </c>
      <c r="AN58" s="325">
        <v>17721539.217768535</v>
      </c>
      <c r="AO58" s="328">
        <v>0</v>
      </c>
      <c r="AR58" s="39">
        <v>17721539.217768535</v>
      </c>
      <c r="AS58" s="37">
        <v>2415007.897956471</v>
      </c>
      <c r="AT58" s="37">
        <v>0</v>
      </c>
    </row>
    <row r="59" spans="1:46" ht="15" x14ac:dyDescent="0.25">
      <c r="A59" s="318">
        <v>65</v>
      </c>
      <c r="B59" s="311" t="s">
        <v>444</v>
      </c>
      <c r="C59" s="311" t="s">
        <v>444</v>
      </c>
      <c r="D59" s="311"/>
      <c r="E59" s="325">
        <v>16857003.66</v>
      </c>
      <c r="F59" s="325">
        <v>16857003.66</v>
      </c>
      <c r="G59" s="331">
        <v>0</v>
      </c>
      <c r="H59" s="325">
        <v>15980376.920000002</v>
      </c>
      <c r="I59" s="327">
        <v>-5.3404690874941554E-2</v>
      </c>
      <c r="J59" s="312"/>
      <c r="K59" s="325">
        <v>21435307.008486953</v>
      </c>
      <c r="L59" s="325">
        <v>21435307.008486953</v>
      </c>
      <c r="M59" s="325">
        <v>0</v>
      </c>
      <c r="N59" s="325">
        <v>20471244.182584889</v>
      </c>
      <c r="O59" s="327">
        <v>-4.6018244106250418E-2</v>
      </c>
      <c r="P59" s="312"/>
      <c r="Q59" s="325">
        <v>38292310.668486953</v>
      </c>
      <c r="R59" s="325">
        <v>38292310.668486953</v>
      </c>
      <c r="S59" s="325">
        <v>0</v>
      </c>
      <c r="T59" s="325">
        <v>36451621.102584891</v>
      </c>
      <c r="U59" s="327">
        <v>-4.9263178035207966E-2</v>
      </c>
      <c r="V59" s="37"/>
      <c r="X59" s="37">
        <v>0</v>
      </c>
      <c r="Y59" s="37">
        <v>0</v>
      </c>
      <c r="Z59" t="s">
        <v>64</v>
      </c>
      <c r="AA59" t="s">
        <v>74</v>
      </c>
      <c r="AB59" t="s">
        <v>74</v>
      </c>
      <c r="AC59" s="39"/>
      <c r="AD59" s="39"/>
      <c r="AH59">
        <v>52</v>
      </c>
      <c r="AI59" t="s">
        <v>64</v>
      </c>
      <c r="AJ59" s="328">
        <v>2790464.4935000003</v>
      </c>
      <c r="AK59" s="328">
        <v>0</v>
      </c>
      <c r="AL59" s="39">
        <v>1483587.5768018942</v>
      </c>
      <c r="AM59" s="328">
        <v>0</v>
      </c>
      <c r="AN59" s="325">
        <v>4274052.0703018941</v>
      </c>
      <c r="AO59" s="328">
        <v>0</v>
      </c>
      <c r="AR59" s="39">
        <v>4274052.0703018941</v>
      </c>
      <c r="AS59" s="37">
        <v>36451621.102584891</v>
      </c>
      <c r="AT59" s="37">
        <v>0</v>
      </c>
    </row>
    <row r="60" spans="1:46" ht="15" x14ac:dyDescent="0.25">
      <c r="A60" s="318">
        <v>66</v>
      </c>
      <c r="B60" s="311" t="s">
        <v>78</v>
      </c>
      <c r="C60" s="311" t="s">
        <v>78</v>
      </c>
      <c r="D60" s="311"/>
      <c r="E60" s="325">
        <v>2767763.0200000005</v>
      </c>
      <c r="F60" s="325">
        <v>2767763.0200000005</v>
      </c>
      <c r="G60" s="325">
        <v>0</v>
      </c>
      <c r="H60" s="325">
        <v>2794063.3600000003</v>
      </c>
      <c r="I60" s="327">
        <v>9.4575178145293419E-3</v>
      </c>
      <c r="J60" s="312"/>
      <c r="K60" s="325">
        <v>2565809.3552506133</v>
      </c>
      <c r="L60" s="325">
        <v>2565809.3552506133</v>
      </c>
      <c r="M60" s="325">
        <v>0</v>
      </c>
      <c r="N60" s="325">
        <v>2571495.3190763434</v>
      </c>
      <c r="O60" s="327">
        <v>2.2135989620873492E-3</v>
      </c>
      <c r="P60" s="312"/>
      <c r="Q60" s="325">
        <v>5333572.3752506133</v>
      </c>
      <c r="R60" s="325">
        <v>5333572.3752506133</v>
      </c>
      <c r="S60" s="325">
        <v>0</v>
      </c>
      <c r="T60" s="325">
        <v>5365558.6790763438</v>
      </c>
      <c r="U60" s="327">
        <v>5.9792517653361726E-3</v>
      </c>
      <c r="V60" s="37"/>
      <c r="X60" s="37">
        <v>0</v>
      </c>
      <c r="Y60" s="37">
        <v>0</v>
      </c>
      <c r="Z60" t="s">
        <v>65</v>
      </c>
      <c r="AA60" t="s">
        <v>75</v>
      </c>
      <c r="AB60" t="s">
        <v>75</v>
      </c>
      <c r="AC60" s="39"/>
      <c r="AD60" s="39"/>
      <c r="AH60">
        <v>53</v>
      </c>
      <c r="AI60" t="s">
        <v>65</v>
      </c>
      <c r="AJ60" s="328">
        <v>17906961.609999999</v>
      </c>
      <c r="AK60" s="328">
        <v>0</v>
      </c>
      <c r="AL60" s="39">
        <v>35941071.058694936</v>
      </c>
      <c r="AM60" s="328">
        <v>0</v>
      </c>
      <c r="AN60" s="325">
        <v>53848032.668694936</v>
      </c>
      <c r="AO60" s="328">
        <v>0</v>
      </c>
      <c r="AR60" s="39">
        <v>53848032.668694936</v>
      </c>
      <c r="AS60" s="37">
        <v>5365558.6790763438</v>
      </c>
      <c r="AT60" s="37">
        <v>0</v>
      </c>
    </row>
    <row r="61" spans="1:46" ht="15" x14ac:dyDescent="0.25">
      <c r="A61" s="318">
        <v>67</v>
      </c>
      <c r="B61" s="311" t="s">
        <v>79</v>
      </c>
      <c r="C61" s="311" t="s">
        <v>79</v>
      </c>
      <c r="D61" s="311"/>
      <c r="E61" s="325">
        <v>253196236.09999999</v>
      </c>
      <c r="F61" s="325">
        <v>253196236.09999999</v>
      </c>
      <c r="G61" s="325">
        <v>0</v>
      </c>
      <c r="H61" s="325">
        <v>254882858.45999998</v>
      </c>
      <c r="I61" s="327">
        <v>6.6392361878454421E-3</v>
      </c>
      <c r="J61" s="312"/>
      <c r="K61" s="325">
        <v>652375141.09163439</v>
      </c>
      <c r="L61" s="325">
        <v>652375141.09163439</v>
      </c>
      <c r="M61" s="325">
        <v>0</v>
      </c>
      <c r="N61" s="325">
        <v>647906435.56851757</v>
      </c>
      <c r="O61" s="327">
        <v>-6.8734698650329915E-3</v>
      </c>
      <c r="P61" s="312"/>
      <c r="Q61" s="325">
        <v>905571377.19163442</v>
      </c>
      <c r="R61" s="325">
        <v>905571377.19163442</v>
      </c>
      <c r="S61" s="325">
        <v>0</v>
      </c>
      <c r="T61" s="325">
        <v>902789294.02851748</v>
      </c>
      <c r="U61" s="327">
        <v>-3.0769142487093453E-3</v>
      </c>
      <c r="V61" s="37"/>
      <c r="X61" s="37">
        <v>0</v>
      </c>
      <c r="Y61" s="37">
        <v>0</v>
      </c>
      <c r="Z61" t="s">
        <v>66</v>
      </c>
      <c r="AA61" t="s">
        <v>76</v>
      </c>
      <c r="AB61" t="s">
        <v>76</v>
      </c>
      <c r="AC61" s="39"/>
      <c r="AD61" s="39"/>
      <c r="AH61">
        <v>55</v>
      </c>
      <c r="AI61" t="s">
        <v>66</v>
      </c>
      <c r="AJ61" s="328">
        <v>3419293.9399999995</v>
      </c>
      <c r="AK61" s="328">
        <v>0</v>
      </c>
      <c r="AL61" s="39">
        <v>3763493.8698211145</v>
      </c>
      <c r="AM61" s="328">
        <v>0</v>
      </c>
      <c r="AN61" s="325">
        <v>7182787.8098211139</v>
      </c>
      <c r="AO61" s="328">
        <v>0</v>
      </c>
      <c r="AR61" s="39">
        <v>7182787.8098211139</v>
      </c>
      <c r="AS61" s="37">
        <v>902789294.02851748</v>
      </c>
      <c r="AT61" s="37">
        <v>0</v>
      </c>
    </row>
    <row r="62" spans="1:46" ht="15" x14ac:dyDescent="0.25">
      <c r="A62" s="318">
        <v>69</v>
      </c>
      <c r="B62" s="311" t="s">
        <v>81</v>
      </c>
      <c r="C62" s="311" t="s">
        <v>81</v>
      </c>
      <c r="D62" s="311"/>
      <c r="E62" s="325">
        <v>3432077.8199999989</v>
      </c>
      <c r="F62" s="325">
        <v>3432077.8199999989</v>
      </c>
      <c r="G62" s="325">
        <v>0</v>
      </c>
      <c r="H62" s="325">
        <v>3505519.16</v>
      </c>
      <c r="I62" s="327">
        <v>2.117277315289039E-2</v>
      </c>
      <c r="J62" s="312"/>
      <c r="K62" s="325">
        <v>3120994.7430953728</v>
      </c>
      <c r="L62" s="325">
        <v>3120994.7430953728</v>
      </c>
      <c r="M62" s="325">
        <v>0</v>
      </c>
      <c r="N62" s="325">
        <v>3031566.4090925069</v>
      </c>
      <c r="O62" s="327">
        <v>-2.9072326284527578E-2</v>
      </c>
      <c r="P62" s="312"/>
      <c r="Q62" s="325">
        <v>6553072.5630953722</v>
      </c>
      <c r="R62" s="325">
        <v>6553072.5630953722</v>
      </c>
      <c r="S62" s="325">
        <v>0</v>
      </c>
      <c r="T62" s="325">
        <v>6537085.5690925065</v>
      </c>
      <c r="U62" s="327">
        <v>-2.4425987509102049E-3</v>
      </c>
      <c r="V62" s="37"/>
      <c r="X62" s="37">
        <v>0</v>
      </c>
      <c r="Y62" s="37">
        <v>0</v>
      </c>
      <c r="Z62" t="s">
        <v>67</v>
      </c>
      <c r="AA62" t="s">
        <v>77</v>
      </c>
      <c r="AB62" t="s">
        <v>77</v>
      </c>
      <c r="AC62" s="39"/>
      <c r="AD62" s="39"/>
      <c r="AH62">
        <v>56</v>
      </c>
      <c r="AI62" t="s">
        <v>67</v>
      </c>
      <c r="AJ62" s="328">
        <v>4906135</v>
      </c>
      <c r="AK62" s="328">
        <v>0</v>
      </c>
      <c r="AL62" s="39">
        <v>4807450.2407991914</v>
      </c>
      <c r="AM62" s="328">
        <v>0</v>
      </c>
      <c r="AN62" s="325">
        <v>9713585.2407991923</v>
      </c>
      <c r="AO62" s="328">
        <v>0</v>
      </c>
      <c r="AR62" s="39">
        <v>9713585.2407991923</v>
      </c>
      <c r="AS62" s="37">
        <v>6537085.5690925065</v>
      </c>
      <c r="AT62" s="37">
        <v>0</v>
      </c>
    </row>
    <row r="63" spans="1:46" ht="15" x14ac:dyDescent="0.25">
      <c r="A63" s="318">
        <v>70</v>
      </c>
      <c r="B63" s="311" t="s">
        <v>82</v>
      </c>
      <c r="C63" s="311" t="s">
        <v>82</v>
      </c>
      <c r="D63" s="311"/>
      <c r="E63" s="325">
        <v>13878886.42</v>
      </c>
      <c r="F63" s="325">
        <v>13878886.42</v>
      </c>
      <c r="G63" s="325">
        <v>0</v>
      </c>
      <c r="H63" s="325">
        <v>13591305.300000001</v>
      </c>
      <c r="I63" s="327">
        <v>-2.0938450637697566E-2</v>
      </c>
      <c r="J63" s="312"/>
      <c r="K63" s="325">
        <v>34310087.817389674</v>
      </c>
      <c r="L63" s="325">
        <v>34310087.817389674</v>
      </c>
      <c r="M63" s="325">
        <v>0</v>
      </c>
      <c r="N63" s="325">
        <v>32994597.388461564</v>
      </c>
      <c r="O63" s="327">
        <v>-3.9095583832146279E-2</v>
      </c>
      <c r="P63" s="312"/>
      <c r="Q63" s="325">
        <v>48188974.237389676</v>
      </c>
      <c r="R63" s="325">
        <v>48188974.237389676</v>
      </c>
      <c r="S63" s="325">
        <v>0</v>
      </c>
      <c r="T63" s="325">
        <v>46585902.688461564</v>
      </c>
      <c r="U63" s="327">
        <v>-3.3832266678609384E-2</v>
      </c>
      <c r="V63" s="37"/>
      <c r="X63" s="37">
        <v>0</v>
      </c>
      <c r="Y63" s="37">
        <v>0</v>
      </c>
      <c r="Z63" t="s">
        <v>68</v>
      </c>
      <c r="AA63" t="s">
        <v>17</v>
      </c>
      <c r="AB63" t="s">
        <v>17</v>
      </c>
      <c r="AC63" s="39"/>
      <c r="AD63" s="39"/>
      <c r="AH63">
        <v>57</v>
      </c>
      <c r="AI63" t="s">
        <v>68</v>
      </c>
      <c r="AJ63" s="328">
        <v>12607249.100000001</v>
      </c>
      <c r="AK63" s="328">
        <v>0</v>
      </c>
      <c r="AL63" s="39">
        <v>22784127.590868939</v>
      </c>
      <c r="AM63" s="328">
        <v>0</v>
      </c>
      <c r="AN63" s="325">
        <v>35391376.690868944</v>
      </c>
      <c r="AO63" s="328">
        <v>0</v>
      </c>
      <c r="AR63" s="39">
        <v>35391376.690868944</v>
      </c>
      <c r="AS63" s="37">
        <v>46585902.688461564</v>
      </c>
      <c r="AT63" s="37">
        <v>0</v>
      </c>
    </row>
    <row r="64" spans="1:46" ht="15" x14ac:dyDescent="0.25">
      <c r="A64" s="312">
        <v>71</v>
      </c>
      <c r="B64" s="311" t="s">
        <v>83</v>
      </c>
      <c r="C64" s="311" t="s">
        <v>83</v>
      </c>
      <c r="D64" s="316"/>
      <c r="E64" s="325">
        <v>6757918.0299999993</v>
      </c>
      <c r="F64" s="325">
        <v>6757918.0299999993</v>
      </c>
      <c r="G64" s="325">
        <v>0</v>
      </c>
      <c r="H64" s="325">
        <v>6580465.9900000002</v>
      </c>
      <c r="I64" s="327">
        <v>-2.6609296911729158E-2</v>
      </c>
      <c r="J64" s="316"/>
      <c r="K64" s="325">
        <v>5352054.5079991966</v>
      </c>
      <c r="L64" s="325">
        <v>5352054.5079991966</v>
      </c>
      <c r="M64" s="325">
        <v>0</v>
      </c>
      <c r="N64" s="325">
        <v>5294377.6524704406</v>
      </c>
      <c r="O64" s="327">
        <v>-1.0835070176407811E-2</v>
      </c>
      <c r="P64" s="316"/>
      <c r="Q64" s="325">
        <v>12109972.537999196</v>
      </c>
      <c r="R64" s="325">
        <v>12109972.537999196</v>
      </c>
      <c r="S64" s="325">
        <v>0</v>
      </c>
      <c r="T64" s="325">
        <v>11874843.642470442</v>
      </c>
      <c r="U64" s="327">
        <v>-1.9607106965566768E-2</v>
      </c>
      <c r="V64" s="37"/>
      <c r="X64" s="37">
        <v>0</v>
      </c>
      <c r="Y64" s="37">
        <v>0</v>
      </c>
      <c r="Z64" t="s">
        <v>69</v>
      </c>
      <c r="AA64" t="s">
        <v>78</v>
      </c>
      <c r="AB64" t="s">
        <v>78</v>
      </c>
      <c r="AC64" s="39"/>
      <c r="AD64" s="39"/>
      <c r="AH64">
        <v>58</v>
      </c>
      <c r="AI64" t="s">
        <v>69</v>
      </c>
      <c r="AJ64" s="328">
        <v>3337203.24</v>
      </c>
      <c r="AK64" s="328">
        <v>0</v>
      </c>
      <c r="AL64" s="39">
        <v>2666140.6644760952</v>
      </c>
      <c r="AM64" s="328">
        <v>0</v>
      </c>
      <c r="AN64" s="325">
        <v>6003343.904476095</v>
      </c>
      <c r="AO64" s="328">
        <v>0</v>
      </c>
      <c r="AR64" s="39">
        <v>6003343.904476095</v>
      </c>
      <c r="AS64" s="37">
        <v>11874843.642470442</v>
      </c>
      <c r="AT64" s="37">
        <v>0</v>
      </c>
    </row>
    <row r="65" spans="1:46" ht="15" x14ac:dyDescent="0.25">
      <c r="A65" s="312">
        <v>72</v>
      </c>
      <c r="B65" s="311" t="s">
        <v>84</v>
      </c>
      <c r="C65" s="311" t="s">
        <v>84</v>
      </c>
      <c r="D65" s="316"/>
      <c r="E65" s="325">
        <v>1806901.8099999998</v>
      </c>
      <c r="F65" s="325">
        <v>1806901.8099999998</v>
      </c>
      <c r="G65" s="325">
        <v>0</v>
      </c>
      <c r="H65" s="325">
        <v>1856980.2000000002</v>
      </c>
      <c r="I65" s="327">
        <v>2.7337948504290742E-2</v>
      </c>
      <c r="J65" s="316"/>
      <c r="K65" s="325">
        <v>1436725.053608201</v>
      </c>
      <c r="L65" s="325">
        <v>1436725.053608201</v>
      </c>
      <c r="M65" s="325">
        <v>0</v>
      </c>
      <c r="N65" s="325">
        <v>1420411.9648874428</v>
      </c>
      <c r="O65" s="327">
        <v>-1.1419309528750757E-2</v>
      </c>
      <c r="P65" s="316"/>
      <c r="Q65" s="325">
        <v>3243626.863608201</v>
      </c>
      <c r="R65" s="325">
        <v>3243626.863608201</v>
      </c>
      <c r="S65" s="325">
        <v>0</v>
      </c>
      <c r="T65" s="325">
        <v>3277392.1648874432</v>
      </c>
      <c r="U65" s="327">
        <v>1.0355928389466794E-2</v>
      </c>
      <c r="V65" s="37"/>
      <c r="X65" s="37" t="e">
        <v>#REF!</v>
      </c>
      <c r="Y65" s="37" t="e">
        <v>#REF!</v>
      </c>
      <c r="Z65" t="e">
        <v>#REF!</v>
      </c>
      <c r="AA65" t="s">
        <v>79</v>
      </c>
      <c r="AB65" t="s">
        <v>79</v>
      </c>
      <c r="AC65" s="39"/>
      <c r="AD65" s="39"/>
      <c r="AH65">
        <v>59</v>
      </c>
      <c r="AI65" t="s">
        <v>70</v>
      </c>
      <c r="AJ65" s="328"/>
      <c r="AK65" s="328"/>
      <c r="AM65" s="328"/>
      <c r="AN65" s="325"/>
      <c r="AO65" s="328"/>
      <c r="AR65" s="39"/>
      <c r="AS65" s="37">
        <v>3277392.1648874432</v>
      </c>
      <c r="AT65" s="37">
        <v>0</v>
      </c>
    </row>
    <row r="66" spans="1:46" ht="15" x14ac:dyDescent="0.25">
      <c r="A66" s="312">
        <v>74</v>
      </c>
      <c r="B66" s="311" t="s">
        <v>85</v>
      </c>
      <c r="C66" s="311" t="s">
        <v>85</v>
      </c>
      <c r="D66" s="316"/>
      <c r="E66" s="325">
        <v>5927808.3200000003</v>
      </c>
      <c r="F66" s="325">
        <v>5927808.3200000003</v>
      </c>
      <c r="G66" s="325">
        <v>0</v>
      </c>
      <c r="H66" s="325">
        <v>5997246.6799999997</v>
      </c>
      <c r="I66" s="327">
        <v>1.1645924452532727E-2</v>
      </c>
      <c r="J66" s="316"/>
      <c r="K66" s="325">
        <v>8361826.2775248</v>
      </c>
      <c r="L66" s="325">
        <v>8361826.2775248</v>
      </c>
      <c r="M66" s="325">
        <v>0</v>
      </c>
      <c r="N66" s="325">
        <v>8097246.2413520673</v>
      </c>
      <c r="O66" s="327">
        <v>-3.2152823816359415E-2</v>
      </c>
      <c r="P66" s="316"/>
      <c r="Q66" s="325">
        <v>14289634.597524799</v>
      </c>
      <c r="R66" s="325">
        <v>14289634.597524799</v>
      </c>
      <c r="S66" s="325">
        <v>0</v>
      </c>
      <c r="T66" s="325">
        <v>14094492.921352066</v>
      </c>
      <c r="U66" s="327">
        <v>-1.3750272975845532E-2</v>
      </c>
      <c r="V66" s="37"/>
      <c r="X66" s="37">
        <v>0</v>
      </c>
      <c r="Y66" s="37">
        <v>0</v>
      </c>
      <c r="Z66" t="s">
        <v>71</v>
      </c>
      <c r="AA66" t="s">
        <v>18</v>
      </c>
      <c r="AB66" t="s">
        <v>18</v>
      </c>
      <c r="AC66" s="39"/>
      <c r="AD66" s="39"/>
      <c r="AH66">
        <v>60</v>
      </c>
      <c r="AI66" t="s">
        <v>71</v>
      </c>
      <c r="AJ66" s="328">
        <v>8467413.4199999999</v>
      </c>
      <c r="AK66" s="328">
        <v>0</v>
      </c>
      <c r="AL66" s="39">
        <v>13382599.586455351</v>
      </c>
      <c r="AM66" s="328">
        <v>0</v>
      </c>
      <c r="AN66" s="325">
        <v>21850013.006455351</v>
      </c>
      <c r="AO66" s="328">
        <v>0</v>
      </c>
      <c r="AR66" s="39">
        <v>21850013.006455351</v>
      </c>
      <c r="AS66" s="37">
        <v>14094492.921352066</v>
      </c>
      <c r="AT66" s="37">
        <v>0</v>
      </c>
    </row>
    <row r="67" spans="1:46" ht="15" x14ac:dyDescent="0.25">
      <c r="V67" s="37"/>
      <c r="X67" s="37" t="e">
        <v>#REF!</v>
      </c>
      <c r="Y67" s="37" t="e">
        <v>#REF!</v>
      </c>
      <c r="Z67" t="e">
        <v>#REF!</v>
      </c>
      <c r="AA67" t="s">
        <v>81</v>
      </c>
      <c r="AB67" t="s">
        <v>81</v>
      </c>
      <c r="AC67" s="39"/>
      <c r="AD67" s="39"/>
      <c r="AH67">
        <v>61</v>
      </c>
      <c r="AI67" t="s">
        <v>72</v>
      </c>
      <c r="AJ67" s="328"/>
      <c r="AK67" s="328"/>
      <c r="AM67" s="328"/>
      <c r="AN67" s="325"/>
      <c r="AO67" s="328"/>
      <c r="AR67" s="39"/>
      <c r="AS67" s="37"/>
    </row>
    <row r="68" spans="1:46" ht="15" x14ac:dyDescent="0.25">
      <c r="B68" s="332" t="s">
        <v>514</v>
      </c>
      <c r="D68" s="332"/>
      <c r="E68" s="333"/>
      <c r="F68" s="333"/>
      <c r="G68" s="333"/>
      <c r="H68" s="333"/>
      <c r="I68" s="334">
        <v>1.3013628747086232E-2</v>
      </c>
      <c r="J68" s="334"/>
      <c r="K68" s="335"/>
      <c r="L68" s="335"/>
      <c r="M68" s="333"/>
      <c r="N68" s="335"/>
      <c r="O68" s="334">
        <v>-3.1433848170549845E-2</v>
      </c>
      <c r="P68" s="334"/>
      <c r="Q68" s="335"/>
      <c r="R68" s="335"/>
      <c r="S68" s="335"/>
      <c r="T68" s="335"/>
      <c r="U68" s="334">
        <v>-9.311241251153405E-3</v>
      </c>
      <c r="V68" s="37"/>
      <c r="X68" s="37">
        <v>0</v>
      </c>
      <c r="Y68" s="37">
        <v>0</v>
      </c>
      <c r="Z68" t="s">
        <v>73</v>
      </c>
      <c r="AA68" t="s">
        <v>82</v>
      </c>
      <c r="AB68" t="s">
        <v>82</v>
      </c>
      <c r="AC68" s="39"/>
      <c r="AD68" s="39"/>
      <c r="AH68">
        <v>62</v>
      </c>
      <c r="AI68" t="s">
        <v>73</v>
      </c>
      <c r="AJ68" s="328">
        <v>10740394.319999998</v>
      </c>
      <c r="AK68" s="328">
        <v>0</v>
      </c>
      <c r="AL68" s="39">
        <v>12709727.306322565</v>
      </c>
      <c r="AM68" s="328">
        <v>0</v>
      </c>
      <c r="AN68" s="325">
        <v>23450121.626322564</v>
      </c>
      <c r="AO68" s="328">
        <v>0</v>
      </c>
      <c r="AR68" s="39">
        <v>23450121.626322564</v>
      </c>
      <c r="AS68" s="37"/>
    </row>
    <row r="69" spans="1:46" ht="15" x14ac:dyDescent="0.25">
      <c r="B69" s="332" t="s">
        <v>515</v>
      </c>
      <c r="D69" s="332"/>
      <c r="E69" s="333"/>
      <c r="F69" s="333"/>
      <c r="G69" s="333"/>
      <c r="H69" s="333"/>
      <c r="I69" s="334">
        <v>1.0900933526318103E-2</v>
      </c>
      <c r="J69" s="334"/>
      <c r="K69" s="335"/>
      <c r="L69" s="335"/>
      <c r="M69" s="333"/>
      <c r="N69" s="335"/>
      <c r="O69" s="334">
        <v>-3.4178629813790225E-2</v>
      </c>
      <c r="P69" s="334"/>
      <c r="Q69" s="335"/>
      <c r="R69" s="335"/>
      <c r="S69" s="335"/>
      <c r="T69" s="335"/>
      <c r="U69" s="334">
        <v>-1.0952331176342612E-2</v>
      </c>
      <c r="V69" s="37"/>
      <c r="X69" s="37">
        <v>0</v>
      </c>
      <c r="Y69" s="37">
        <v>0</v>
      </c>
      <c r="AC69" s="39"/>
      <c r="AD69" s="39"/>
      <c r="AH69">
        <v>63</v>
      </c>
      <c r="AI69" t="s">
        <v>74</v>
      </c>
      <c r="AJ69" s="328">
        <v>1355865.11</v>
      </c>
      <c r="AK69" s="328">
        <v>0</v>
      </c>
      <c r="AL69" s="39">
        <v>1269531.2168160325</v>
      </c>
      <c r="AM69" s="328">
        <v>0</v>
      </c>
      <c r="AN69" s="325">
        <v>2625396.3268160326</v>
      </c>
      <c r="AO69" s="328">
        <v>0</v>
      </c>
      <c r="AR69" s="39">
        <v>2625396.3268160326</v>
      </c>
      <c r="AS69" s="37"/>
    </row>
    <row r="70" spans="1:46" ht="15" x14ac:dyDescent="0.25">
      <c r="V70" s="37"/>
      <c r="X70" s="37">
        <v>0</v>
      </c>
      <c r="Y70" s="37">
        <v>0</v>
      </c>
      <c r="AC70" s="39"/>
      <c r="AD70" s="39"/>
      <c r="AH70">
        <v>64</v>
      </c>
      <c r="AI70" t="s">
        <v>75</v>
      </c>
      <c r="AJ70" s="328">
        <v>2242574.36</v>
      </c>
      <c r="AK70" s="328">
        <v>0</v>
      </c>
      <c r="AL70" s="39">
        <v>1206954.0974528035</v>
      </c>
      <c r="AM70" s="328">
        <v>0</v>
      </c>
      <c r="AN70" s="325">
        <v>3449528.4574528034</v>
      </c>
      <c r="AO70" s="328">
        <v>0</v>
      </c>
      <c r="AR70" s="39">
        <v>3449528.4574528034</v>
      </c>
      <c r="AS70" s="37"/>
    </row>
    <row r="71" spans="1:46" ht="15" x14ac:dyDescent="0.25">
      <c r="B71" s="332"/>
      <c r="V71" s="37"/>
      <c r="X71" s="37">
        <v>0</v>
      </c>
      <c r="Y71" s="37">
        <v>0</v>
      </c>
      <c r="AC71" s="39"/>
      <c r="AD71" s="39"/>
      <c r="AH71">
        <v>65</v>
      </c>
      <c r="AI71" t="s">
        <v>76</v>
      </c>
      <c r="AJ71" s="328">
        <v>1546223.81</v>
      </c>
      <c r="AK71" s="328">
        <v>0</v>
      </c>
      <c r="AL71" s="39">
        <v>929922.01196271461</v>
      </c>
      <c r="AM71" s="328">
        <v>0</v>
      </c>
      <c r="AN71" s="325">
        <v>2476145.8219627147</v>
      </c>
      <c r="AO71" s="328">
        <v>0</v>
      </c>
      <c r="AR71" s="39">
        <v>2476145.8219627147</v>
      </c>
      <c r="AS71" s="37"/>
    </row>
    <row r="72" spans="1:46" ht="15" x14ac:dyDescent="0.25">
      <c r="O72" s="51"/>
      <c r="V72" s="37"/>
      <c r="X72" s="37" t="e">
        <v>#REF!</v>
      </c>
      <c r="Y72" s="37" t="e">
        <v>#REF!</v>
      </c>
      <c r="AC72" s="39"/>
      <c r="AD72" s="39"/>
      <c r="AH72">
        <v>66</v>
      </c>
      <c r="AI72" t="s">
        <v>77</v>
      </c>
      <c r="AJ72" s="328"/>
      <c r="AK72" s="328"/>
      <c r="AM72" s="328"/>
      <c r="AN72" s="325"/>
      <c r="AO72" s="328"/>
      <c r="AR72" s="39"/>
      <c r="AS72" s="37"/>
    </row>
    <row r="73" spans="1:46" ht="15" x14ac:dyDescent="0.25">
      <c r="O73" s="51"/>
      <c r="V73" s="37"/>
      <c r="W73" s="328"/>
      <c r="X73" s="37">
        <v>0</v>
      </c>
      <c r="Y73" s="37">
        <v>0</v>
      </c>
      <c r="AC73" s="39"/>
      <c r="AD73" s="39"/>
      <c r="AI73" t="s">
        <v>444</v>
      </c>
      <c r="AJ73" s="328">
        <v>16857003.66</v>
      </c>
      <c r="AK73" s="328">
        <v>0</v>
      </c>
      <c r="AL73" s="39">
        <v>21435307.008486953</v>
      </c>
      <c r="AM73" s="328">
        <v>0</v>
      </c>
      <c r="AN73" s="325">
        <v>38292310.668486953</v>
      </c>
      <c r="AO73" s="328">
        <v>0</v>
      </c>
      <c r="AR73" s="39">
        <v>38292310.668486953</v>
      </c>
      <c r="AS73" s="37"/>
    </row>
    <row r="74" spans="1:46" ht="15" x14ac:dyDescent="0.25">
      <c r="V74" s="37"/>
      <c r="X74" s="37">
        <v>0</v>
      </c>
      <c r="Y74" s="37">
        <v>0</v>
      </c>
      <c r="AC74" s="39"/>
      <c r="AD74" s="39"/>
      <c r="AH74" s="336">
        <v>37</v>
      </c>
      <c r="AI74" t="s">
        <v>78</v>
      </c>
      <c r="AJ74" s="328">
        <v>2767763.0200000005</v>
      </c>
      <c r="AK74" s="328">
        <v>0</v>
      </c>
      <c r="AL74" s="39">
        <v>2565809.3552506133</v>
      </c>
      <c r="AM74" s="328">
        <v>0</v>
      </c>
      <c r="AN74" s="325">
        <v>5333572.3752506133</v>
      </c>
      <c r="AO74" s="328">
        <v>0</v>
      </c>
      <c r="AR74" s="39">
        <v>5333572.3752506133</v>
      </c>
      <c r="AS74" s="37"/>
    </row>
    <row r="75" spans="1:46" ht="15" x14ac:dyDescent="0.25">
      <c r="O75" s="52"/>
      <c r="V75" s="37"/>
      <c r="X75" s="37">
        <v>0</v>
      </c>
      <c r="Y75" s="37">
        <v>0</v>
      </c>
      <c r="AC75" s="39"/>
      <c r="AD75" s="39"/>
      <c r="AH75" s="336">
        <v>54</v>
      </c>
      <c r="AI75" t="s">
        <v>79</v>
      </c>
      <c r="AJ75" s="328">
        <v>253196236.09999999</v>
      </c>
      <c r="AK75" s="328">
        <v>0</v>
      </c>
      <c r="AL75" s="39">
        <v>652375141.09163439</v>
      </c>
      <c r="AM75" s="328">
        <v>0</v>
      </c>
      <c r="AN75" s="325">
        <v>905571377.19163442</v>
      </c>
      <c r="AO75" s="328">
        <v>0</v>
      </c>
      <c r="AR75" s="39">
        <v>905571377.19163442</v>
      </c>
      <c r="AS75" s="37"/>
    </row>
    <row r="76" spans="1:46" ht="15" x14ac:dyDescent="0.25">
      <c r="V76" s="37"/>
      <c r="W76" s="328"/>
      <c r="X76" s="37" t="e">
        <v>#REF!</v>
      </c>
      <c r="Y76" s="37" t="e">
        <v>#REF!</v>
      </c>
      <c r="AC76" s="39"/>
      <c r="AD76" s="39"/>
      <c r="AI76" t="s">
        <v>80</v>
      </c>
      <c r="AJ76" s="328">
        <v>40136683.710000001</v>
      </c>
      <c r="AK76" s="328"/>
      <c r="AL76" s="39">
        <v>68419347.232468039</v>
      </c>
      <c r="AM76" s="328"/>
      <c r="AN76" s="325">
        <v>108556030.94246805</v>
      </c>
      <c r="AO76" s="328"/>
      <c r="AR76" s="39">
        <v>108556030.94246805</v>
      </c>
      <c r="AS76" s="37"/>
    </row>
    <row r="77" spans="1:46" ht="15" x14ac:dyDescent="0.25">
      <c r="V77" s="37"/>
      <c r="X77" s="37">
        <v>0</v>
      </c>
      <c r="Y77" s="37">
        <v>0</v>
      </c>
      <c r="AC77" s="39"/>
      <c r="AD77" s="39"/>
      <c r="AI77" t="s">
        <v>81</v>
      </c>
      <c r="AJ77" s="328">
        <v>3432077.8199999989</v>
      </c>
      <c r="AK77" s="328">
        <v>0</v>
      </c>
      <c r="AL77" s="39">
        <v>3120994.7430953728</v>
      </c>
      <c r="AM77" s="328">
        <v>0</v>
      </c>
      <c r="AN77" s="325">
        <v>6553072.5630953722</v>
      </c>
      <c r="AO77" s="328">
        <v>0</v>
      </c>
      <c r="AR77" s="39">
        <v>6553072.5630953722</v>
      </c>
      <c r="AS77" s="37"/>
    </row>
    <row r="78" spans="1:46" ht="15" x14ac:dyDescent="0.25">
      <c r="V78" s="37"/>
      <c r="X78" s="37">
        <v>0</v>
      </c>
      <c r="Y78" s="37">
        <v>0</v>
      </c>
      <c r="AI78" t="s">
        <v>82</v>
      </c>
      <c r="AJ78" s="328">
        <v>13878886.42</v>
      </c>
      <c r="AK78" s="328">
        <v>0</v>
      </c>
      <c r="AL78" s="39">
        <v>34310087.817389674</v>
      </c>
      <c r="AM78" s="328">
        <v>0</v>
      </c>
      <c r="AN78" s="325">
        <v>48188974.237389676</v>
      </c>
      <c r="AO78" s="328">
        <v>0</v>
      </c>
      <c r="AR78" s="223">
        <v>48188974.237389676</v>
      </c>
      <c r="AS78" s="37"/>
    </row>
    <row r="79" spans="1:46" s="316" customFormat="1" ht="15" x14ac:dyDescent="0.25">
      <c r="A79" s="2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X79" s="337">
        <v>0</v>
      </c>
      <c r="Y79" s="337">
        <v>0</v>
      </c>
      <c r="Z79" s="316" t="s">
        <v>83</v>
      </c>
      <c r="AC79" s="338"/>
      <c r="AD79" s="338"/>
      <c r="AI79" t="s">
        <v>83</v>
      </c>
      <c r="AJ79" s="328">
        <v>6757918.0299999993</v>
      </c>
      <c r="AK79" s="328">
        <v>0</v>
      </c>
      <c r="AL79" s="39">
        <v>5352054.5079991966</v>
      </c>
      <c r="AM79" s="328">
        <v>0</v>
      </c>
      <c r="AN79" s="325">
        <v>12109972.537999196</v>
      </c>
      <c r="AO79" s="328">
        <v>0</v>
      </c>
      <c r="AR79" s="338">
        <v>12109972.537999196</v>
      </c>
      <c r="AS79" s="37"/>
    </row>
    <row r="80" spans="1:46" s="316" customFormat="1" ht="15" x14ac:dyDescent="0.25">
      <c r="A80" s="2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X80" s="337">
        <v>0</v>
      </c>
      <c r="Y80" s="337">
        <v>0</v>
      </c>
      <c r="Z80" s="316" t="s">
        <v>84</v>
      </c>
      <c r="AC80" s="338"/>
      <c r="AD80" s="338"/>
      <c r="AI80" t="s">
        <v>84</v>
      </c>
      <c r="AJ80" s="328">
        <v>1806901.8099999998</v>
      </c>
      <c r="AK80" s="328">
        <v>0</v>
      </c>
      <c r="AL80" s="39">
        <v>1436725.053608201</v>
      </c>
      <c r="AM80" s="328">
        <v>0</v>
      </c>
      <c r="AN80" s="325">
        <v>3243626.863608201</v>
      </c>
      <c r="AO80" s="328">
        <v>0</v>
      </c>
      <c r="AR80" s="338">
        <v>3243626.863608201</v>
      </c>
      <c r="AS80" s="37"/>
    </row>
    <row r="81" spans="1:45" s="316" customFormat="1" ht="15" x14ac:dyDescent="0.25">
      <c r="A81" s="2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X81" s="337" t="e">
        <v>#REF!</v>
      </c>
      <c r="Y81" s="337" t="e">
        <v>#REF!</v>
      </c>
      <c r="Z81" s="316" t="e">
        <v>#REF!</v>
      </c>
      <c r="AC81" s="338"/>
      <c r="AD81" s="338"/>
      <c r="AI81" t="s">
        <v>249</v>
      </c>
      <c r="AJ81" s="328"/>
      <c r="AK81" s="328"/>
      <c r="AL81" s="39"/>
      <c r="AM81" s="328"/>
      <c r="AN81" s="325"/>
      <c r="AO81" s="328"/>
      <c r="AR81" s="338"/>
      <c r="AS81" s="37"/>
    </row>
    <row r="82" spans="1:45" s="316" customFormat="1" ht="15" x14ac:dyDescent="0.25">
      <c r="A82" s="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X82" s="337">
        <v>0</v>
      </c>
      <c r="Y82" s="337">
        <v>0</v>
      </c>
      <c r="Z82" s="316" t="s">
        <v>85</v>
      </c>
      <c r="AC82" s="338"/>
      <c r="AD82" s="338"/>
      <c r="AI82" t="s">
        <v>85</v>
      </c>
      <c r="AJ82" s="328">
        <v>5927808.3200000003</v>
      </c>
      <c r="AK82" s="328">
        <v>0</v>
      </c>
      <c r="AL82" s="39">
        <v>8361826.2775248</v>
      </c>
      <c r="AM82" s="328">
        <v>0</v>
      </c>
      <c r="AN82" s="325">
        <v>14289634.597524799</v>
      </c>
      <c r="AO82" s="328">
        <v>0</v>
      </c>
      <c r="AR82" s="338">
        <v>14289634.597524799</v>
      </c>
      <c r="AS82" s="37"/>
    </row>
    <row r="83" spans="1:45" s="3" customFormat="1" ht="15" hidden="1" x14ac:dyDescent="0.25">
      <c r="A83" s="2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X83" s="339" t="e">
        <v>#REF!</v>
      </c>
      <c r="Y83" s="339" t="e">
        <v>#REF!</v>
      </c>
      <c r="Z83" s="3" t="e">
        <v>#REF!</v>
      </c>
      <c r="AC83" s="340"/>
      <c r="AD83" s="340"/>
      <c r="AI83" s="3" t="s">
        <v>86</v>
      </c>
      <c r="AJ83" s="341">
        <v>0</v>
      </c>
      <c r="AK83" s="341" t="e">
        <v>#REF!</v>
      </c>
      <c r="AL83" s="340">
        <v>0</v>
      </c>
      <c r="AM83" s="341" t="e">
        <v>#REF!</v>
      </c>
      <c r="AN83" s="342">
        <v>0</v>
      </c>
      <c r="AO83" s="341" t="e">
        <v>#REF!</v>
      </c>
      <c r="AR83" s="340"/>
    </row>
    <row r="84" spans="1:45" s="3" customFormat="1" ht="15" hidden="1" x14ac:dyDescent="0.25">
      <c r="A84" s="2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AC84" s="340"/>
      <c r="AD84" s="340"/>
      <c r="AI84" s="3" t="s">
        <v>87</v>
      </c>
      <c r="AJ84" s="341">
        <v>0</v>
      </c>
      <c r="AK84" s="341" t="e">
        <v>#REF!</v>
      </c>
      <c r="AL84" s="340">
        <v>0</v>
      </c>
      <c r="AM84" s="341" t="e">
        <v>#REF!</v>
      </c>
      <c r="AN84" s="342">
        <v>0</v>
      </c>
      <c r="AO84" s="341" t="e">
        <v>#REF!</v>
      </c>
      <c r="AR84" s="340"/>
    </row>
    <row r="85" spans="1:45" ht="15" x14ac:dyDescent="0.25">
      <c r="AJ85" s="328"/>
      <c r="AK85" s="328"/>
      <c r="AM85" s="328"/>
      <c r="AN85" s="325"/>
      <c r="AO85" s="328"/>
    </row>
    <row r="86" spans="1:45" x14ac:dyDescent="0.2">
      <c r="AI86" t="s">
        <v>514</v>
      </c>
    </row>
    <row r="87" spans="1:45" x14ac:dyDescent="0.2">
      <c r="AI87" t="s">
        <v>515</v>
      </c>
    </row>
    <row r="88" spans="1:45" x14ac:dyDescent="0.2">
      <c r="AI88">
        <v>0</v>
      </c>
    </row>
    <row r="89" spans="1:45" x14ac:dyDescent="0.2">
      <c r="AI89" t="s">
        <v>1274</v>
      </c>
    </row>
  </sheetData>
  <mergeCells count="6">
    <mergeCell ref="X5:Y5"/>
    <mergeCell ref="A1:U1"/>
    <mergeCell ref="B3:U3"/>
    <mergeCell ref="E5:I5"/>
    <mergeCell ref="K5:O5"/>
    <mergeCell ref="Q5:U5"/>
  </mergeCells>
  <pageMargins left="0.7" right="0.7" top="0.75" bottom="0.75" header="0.3" footer="0.3"/>
  <pageSetup scale="2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9</vt:i4>
      </vt:variant>
    </vt:vector>
  </HeadingPairs>
  <TitlesOfParts>
    <vt:vector size="33" baseType="lpstr">
      <vt:lpstr>KHC Table</vt:lpstr>
      <vt:lpstr>Scorecard Ranking</vt:lpstr>
      <vt:lpstr>Validation and Forecasting</vt:lpstr>
      <vt:lpstr>2020 Benchmarking Calculations</vt:lpstr>
      <vt:lpstr>Validation 2020</vt:lpstr>
      <vt:lpstr>Scorecard Data 2020</vt:lpstr>
      <vt:lpstr>HON Backcast</vt:lpstr>
      <vt:lpstr>Table 1 2020</vt:lpstr>
      <vt:lpstr>Table 2 2020</vt:lpstr>
      <vt:lpstr>Table 3a 2020</vt:lpstr>
      <vt:lpstr>Table 3b 2020</vt:lpstr>
      <vt:lpstr>Table 4 2020</vt:lpstr>
      <vt:lpstr>Table 5 2020</vt:lpstr>
      <vt:lpstr>Amalgamations 2020</vt:lpstr>
      <vt:lpstr>2020 Customers</vt:lpstr>
      <vt:lpstr>2020 Metered kWh</vt:lpstr>
      <vt:lpstr>2020 Utility Characteristics</vt:lpstr>
      <vt:lpstr>2020 Capital Data</vt:lpstr>
      <vt:lpstr>2020 Trial Balance</vt:lpstr>
      <vt:lpstr>2020 LV Charges</vt:lpstr>
      <vt:lpstr>2020 List of LDCs</vt:lpstr>
      <vt:lpstr>2020 revisions to 2018 data</vt:lpstr>
      <vt:lpstr>2020 Revisions to 2019 Data</vt:lpstr>
      <vt:lpstr>end of 2020 worksheets</vt:lpstr>
      <vt:lpstr>'2020 Benchmarking Calculations'!CompanyList</vt:lpstr>
      <vt:lpstr>'Table 1 2020'!Print_Area</vt:lpstr>
      <vt:lpstr>'Table 5 2020'!Print_Area</vt:lpstr>
      <vt:lpstr>'Scorecard Data 2020'!Print_Titles</vt:lpstr>
      <vt:lpstr>'Table 2 2020'!Print_Titles</vt:lpstr>
      <vt:lpstr>'Table 3a 2020'!Print_Titles</vt:lpstr>
      <vt:lpstr>'Table 3b 2020'!Print_Titles</vt:lpstr>
      <vt:lpstr>'Table 4 2020'!Print_Titles</vt:lpstr>
      <vt:lpstr>'Table 5 2020'!Print_Titles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Leeck, Matthew</dc:creator>
  <cp:lastModifiedBy>Leeck, Matthew</cp:lastModifiedBy>
  <dcterms:created xsi:type="dcterms:W3CDTF">2022-04-07T19:01:29Z</dcterms:created>
  <dcterms:modified xsi:type="dcterms:W3CDTF">2022-05-30T13:11:53Z</dcterms:modified>
</cp:coreProperties>
</file>